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24226"/>
  <xr:revisionPtr revIDLastSave="0" documentId="13_ncr:1_{BB230CC9-8849-4374-A83E-8FE2DA10F451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PREÇO E PRODUÇÃO" sheetId="6" r:id="rId1"/>
  </sheets>
  <externalReferences>
    <externalReference r:id="rId2"/>
  </externalReferences>
  <definedNames>
    <definedName name="\d" localSheetId="0">#REF!</definedName>
    <definedName name="\d">#REF!</definedName>
    <definedName name="\o" localSheetId="0">#REF!</definedName>
    <definedName name="\o">#REF!</definedName>
    <definedName name="\t" localSheetId="0">#REF!</definedName>
    <definedName name="\t">#REF!</definedName>
    <definedName name="_xlnm._FilterDatabase" localSheetId="0" hidden="1">'PREÇO E PRODUÇÃO'!$A$9:$GL$310</definedName>
    <definedName name="_MAR01" localSheetId="0">#REF!</definedName>
    <definedName name="_MAR01">#REF!</definedName>
    <definedName name="_MAR02" localSheetId="0">#REF!</definedName>
    <definedName name="_MAR02">#REF!</definedName>
    <definedName name="_MAR03" localSheetId="0">#REF!</definedName>
    <definedName name="_MAR03">#REF!</definedName>
    <definedName name="_MAR04" localSheetId="0">#REF!</definedName>
    <definedName name="_MAR04">#REF!</definedName>
    <definedName name="_MAR05" localSheetId="0">#REF!</definedName>
    <definedName name="_MAR05">#REF!</definedName>
    <definedName name="_MAR06" localSheetId="0">#REF!</definedName>
    <definedName name="_MAR06">#REF!</definedName>
    <definedName name="_MAR07" localSheetId="0">#REF!</definedName>
    <definedName name="_MAR07">#REF!</definedName>
    <definedName name="_MAR08" localSheetId="0">#REF!</definedName>
    <definedName name="_MAR08">#REF!</definedName>
    <definedName name="_MAR09" localSheetId="0">#REF!</definedName>
    <definedName name="_MAR09">#REF!</definedName>
    <definedName name="_MAR10" localSheetId="0">#REF!</definedName>
    <definedName name="_MAR10">#REF!</definedName>
    <definedName name="_MAR11" localSheetId="0">#REF!</definedName>
    <definedName name="_MAR11">#REF!</definedName>
    <definedName name="_MAR12" localSheetId="0">#REF!</definedName>
    <definedName name="_MAR12">#REF!</definedName>
    <definedName name="_MAR13" localSheetId="0">#REF!</definedName>
    <definedName name="_MAR13">#REF!</definedName>
    <definedName name="_MAR14" localSheetId="0">#REF!</definedName>
    <definedName name="_MAR14">#REF!</definedName>
    <definedName name="_MAR15" localSheetId="0">#REF!</definedName>
    <definedName name="_MAR15">#REF!</definedName>
    <definedName name="_MAR16" localSheetId="0">#REF!</definedName>
    <definedName name="_MAR16">#REF!</definedName>
    <definedName name="_MAR17" localSheetId="0">#REF!</definedName>
    <definedName name="_MAR17">#REF!</definedName>
    <definedName name="_MAR18" localSheetId="0">#REF!</definedName>
    <definedName name="_MAR18">#REF!</definedName>
    <definedName name="_MAR19" localSheetId="0">#REF!</definedName>
    <definedName name="_MAR19">#REF!</definedName>
    <definedName name="_MAR20" localSheetId="0">#REF!</definedName>
    <definedName name="_MAR20">#REF!</definedName>
    <definedName name="_MAR21" localSheetId="0">#REF!</definedName>
    <definedName name="_MAR21">#REF!</definedName>
    <definedName name="_MAR22" localSheetId="0">#REF!</definedName>
    <definedName name="_MAR22">#REF!</definedName>
    <definedName name="_MAR23" localSheetId="0">#REF!</definedName>
    <definedName name="_MAR23">#REF!</definedName>
    <definedName name="_MAR24" localSheetId="0">#REF!</definedName>
    <definedName name="_MAR24">#REF!</definedName>
    <definedName name="_MAR25" localSheetId="0">#REF!</definedName>
    <definedName name="_MAR25">#REF!</definedName>
    <definedName name="_MAR26" localSheetId="0">#REF!</definedName>
    <definedName name="_MAR26">#REF!</definedName>
    <definedName name="_MAR27" localSheetId="0">#REF!</definedName>
    <definedName name="_MAR27">#REF!</definedName>
    <definedName name="_TER1" localSheetId="0">#REF!</definedName>
    <definedName name="_TER1">#REF!</definedName>
    <definedName name="_TER2" localSheetId="0">#REF!</definedName>
    <definedName name="_TER2">#REF!</definedName>
    <definedName name="_TER3" localSheetId="0">#REF!</definedName>
    <definedName name="_TER3">#REF!</definedName>
    <definedName name="_TER4" localSheetId="0">#REF!</definedName>
    <definedName name="_TER4">#REF!</definedName>
    <definedName name="a">#REF!</definedName>
    <definedName name="achei">#REF!</definedName>
    <definedName name="achei_11">#REF!</definedName>
    <definedName name="alexandre">#REF!</definedName>
    <definedName name="CIFTER" localSheetId="0">#REF!</definedName>
    <definedName name="CIFTER">#REF!</definedName>
    <definedName name="CTGTER" localSheetId="0">#REF!</definedName>
    <definedName name="CTGTER">#REF!</definedName>
    <definedName name="CTPTER" localSheetId="0">#REF!</definedName>
    <definedName name="CTPTER">#REF!</definedName>
    <definedName name="fev">#REF!</definedName>
    <definedName name="GTER" localSheetId="0">#REF!</definedName>
    <definedName name="GTER">#REF!</definedName>
    <definedName name="IMAR1" localSheetId="0">#REF!</definedName>
    <definedName name="IMAR1">#REF!</definedName>
    <definedName name="IMAR2" localSheetId="0">#REF!</definedName>
    <definedName name="IMAR2">#REF!</definedName>
    <definedName name="IMAR3" localSheetId="0">#REF!</definedName>
    <definedName name="IMAR3">#REF!</definedName>
    <definedName name="IMAR4" localSheetId="0">#REF!</definedName>
    <definedName name="IMAR4">#REF!</definedName>
    <definedName name="ITER1" localSheetId="0">#REF!</definedName>
    <definedName name="ITER1">#REF!</definedName>
    <definedName name="ITER2" localSheetId="0">#REF!</definedName>
    <definedName name="ITER2">#REF!</definedName>
    <definedName name="ITER3" localSheetId="0">#REF!</definedName>
    <definedName name="ITER3">#REF!</definedName>
    <definedName name="ITER4" localSheetId="0">#REF!</definedName>
    <definedName name="ITER4">#REF!</definedName>
    <definedName name="ITER5" localSheetId="0">#REF!</definedName>
    <definedName name="ITER5">#REF!</definedName>
    <definedName name="ITER6" localSheetId="0">#REF!</definedName>
    <definedName name="ITER6">#REF!</definedName>
    <definedName name="mar_26">#REF!</definedName>
    <definedName name="maruruicio">#REF!</definedName>
    <definedName name="NOVO" localSheetId="0">#REF!</definedName>
    <definedName name="NOVO">#REF!</definedName>
    <definedName name="out_17">#REF!</definedName>
    <definedName name="PRECO1" localSheetId="0">#REF!</definedName>
    <definedName name="PRECO1">#REF!</definedName>
    <definedName name="PRECO2" localSheetId="0">#REF!</definedName>
    <definedName name="PRECO2">#REF!</definedName>
    <definedName name="PRECO3" localSheetId="0">#REF!</definedName>
    <definedName name="PRECO3">#REF!</definedName>
    <definedName name="PRECO4" localSheetId="0">#REF!</definedName>
    <definedName name="PRECO4">#REF!</definedName>
    <definedName name="PRECO5" localSheetId="0">#REF!</definedName>
    <definedName name="PRECO5">#REF!</definedName>
    <definedName name="PRECO6" localSheetId="0">#REF!</definedName>
    <definedName name="PRECO6">#REF!</definedName>
    <definedName name="Print_Area_MI" localSheetId="0">#REF!</definedName>
    <definedName name="Print_Area_MI">#REF!</definedName>
    <definedName name="PTER" localSheetId="0">#REF!</definedName>
    <definedName name="PTER">#REF!</definedName>
    <definedName name="RIMAR" localSheetId="0">#REF!</definedName>
    <definedName name="RIMAR">#REF!</definedName>
    <definedName name="RITER" localSheetId="0">#REF!</definedName>
    <definedName name="RITER">#REF!</definedName>
    <definedName name="RMAR" localSheetId="0">#REF!</definedName>
    <definedName name="RMAR">#REF!</definedName>
    <definedName name="ROSGAS" localSheetId="0">#REF!</definedName>
    <definedName name="ROSGAS">#REF!</definedName>
    <definedName name="ROSPET" localSheetId="0">#REF!</definedName>
    <definedName name="ROSPET">#REF!</definedName>
    <definedName name="RTER" localSheetId="0">#REF!</definedName>
    <definedName name="RTER">#REF!</definedName>
    <definedName name="tomei">#REF!</definedName>
    <definedName name="VPGTER" localSheetId="0">#REF!</definedName>
    <definedName name="VPGTER">#REF!</definedName>
    <definedName name="XXX" localSheetId="0">#REF!</definedName>
    <definedName name="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1" i="6" l="1"/>
  <c r="E131" i="6"/>
  <c r="F131" i="6"/>
  <c r="G131" i="6"/>
  <c r="H131" i="6"/>
  <c r="I131" i="6"/>
  <c r="J131" i="6"/>
  <c r="K131" i="6"/>
  <c r="D287" i="6"/>
  <c r="E287" i="6"/>
  <c r="F287" i="6"/>
  <c r="G287" i="6"/>
  <c r="H287" i="6"/>
  <c r="I287" i="6" l="1"/>
  <c r="J287" i="6"/>
  <c r="K287" i="6" l="1"/>
  <c r="I11" i="6" l="1"/>
  <c r="J11" i="6"/>
  <c r="K11" i="6"/>
  <c r="I12" i="6"/>
  <c r="J12" i="6"/>
  <c r="K12" i="6"/>
  <c r="I13" i="6"/>
  <c r="J13" i="6"/>
  <c r="K13" i="6"/>
  <c r="I14" i="6"/>
  <c r="J14" i="6"/>
  <c r="K14" i="6"/>
  <c r="I15" i="6"/>
  <c r="J15" i="6"/>
  <c r="K15" i="6"/>
  <c r="I16" i="6"/>
  <c r="J16" i="6"/>
  <c r="K16" i="6"/>
  <c r="I17" i="6"/>
  <c r="J17" i="6"/>
  <c r="K17" i="6"/>
  <c r="I18" i="6"/>
  <c r="J18" i="6"/>
  <c r="K18" i="6"/>
  <c r="I19" i="6"/>
  <c r="J19" i="6"/>
  <c r="K19" i="6"/>
  <c r="I20" i="6"/>
  <c r="J20" i="6"/>
  <c r="K20" i="6"/>
  <c r="I21" i="6"/>
  <c r="J21" i="6"/>
  <c r="K21" i="6"/>
  <c r="I22" i="6"/>
  <c r="J22" i="6"/>
  <c r="K22" i="6"/>
  <c r="I23" i="6"/>
  <c r="J23" i="6"/>
  <c r="K23" i="6"/>
  <c r="I24" i="6"/>
  <c r="J24" i="6"/>
  <c r="K24" i="6"/>
  <c r="I25" i="6"/>
  <c r="J25" i="6"/>
  <c r="K25" i="6"/>
  <c r="I26" i="6"/>
  <c r="J26" i="6"/>
  <c r="K26" i="6"/>
  <c r="I27" i="6"/>
  <c r="J27" i="6"/>
  <c r="K27" i="6"/>
  <c r="I28" i="6"/>
  <c r="J28" i="6"/>
  <c r="K28" i="6"/>
  <c r="I29" i="6"/>
  <c r="J29" i="6"/>
  <c r="K29" i="6"/>
  <c r="I30" i="6"/>
  <c r="J30" i="6"/>
  <c r="K30" i="6"/>
  <c r="I31" i="6"/>
  <c r="J31" i="6"/>
  <c r="K31" i="6"/>
  <c r="I32" i="6"/>
  <c r="J32" i="6"/>
  <c r="K32" i="6"/>
  <c r="I33" i="6"/>
  <c r="J33" i="6"/>
  <c r="K33" i="6"/>
  <c r="I34" i="6"/>
  <c r="J34" i="6"/>
  <c r="K34" i="6"/>
  <c r="I35" i="6"/>
  <c r="J35" i="6"/>
  <c r="K35" i="6"/>
  <c r="I36" i="6"/>
  <c r="J36" i="6"/>
  <c r="K36" i="6"/>
  <c r="I37" i="6"/>
  <c r="J37" i="6"/>
  <c r="K37" i="6"/>
  <c r="I38" i="6"/>
  <c r="J38" i="6"/>
  <c r="K38" i="6"/>
  <c r="I39" i="6"/>
  <c r="J39" i="6"/>
  <c r="K39" i="6"/>
  <c r="I40" i="6"/>
  <c r="J40" i="6"/>
  <c r="K40" i="6"/>
  <c r="I41" i="6"/>
  <c r="J41" i="6"/>
  <c r="K41" i="6"/>
  <c r="I42" i="6"/>
  <c r="J42" i="6"/>
  <c r="K42" i="6"/>
  <c r="I43" i="6"/>
  <c r="J43" i="6"/>
  <c r="K43" i="6"/>
  <c r="I44" i="6"/>
  <c r="J44" i="6"/>
  <c r="K44" i="6"/>
  <c r="I45" i="6"/>
  <c r="J45" i="6"/>
  <c r="K45" i="6"/>
  <c r="I46" i="6"/>
  <c r="J46" i="6"/>
  <c r="K46" i="6"/>
  <c r="I47" i="6"/>
  <c r="J47" i="6"/>
  <c r="K47" i="6"/>
  <c r="I48" i="6"/>
  <c r="J48" i="6"/>
  <c r="K48" i="6"/>
  <c r="I49" i="6"/>
  <c r="J49" i="6"/>
  <c r="K49" i="6"/>
  <c r="I50" i="6"/>
  <c r="J50" i="6"/>
  <c r="K50" i="6"/>
  <c r="I51" i="6"/>
  <c r="J51" i="6"/>
  <c r="K51" i="6"/>
  <c r="I52" i="6"/>
  <c r="J52" i="6"/>
  <c r="K52" i="6"/>
  <c r="I53" i="6"/>
  <c r="J53" i="6"/>
  <c r="K53" i="6"/>
  <c r="I54" i="6"/>
  <c r="J54" i="6"/>
  <c r="K54" i="6"/>
  <c r="I55" i="6"/>
  <c r="J55" i="6"/>
  <c r="K55" i="6"/>
  <c r="I56" i="6"/>
  <c r="J56" i="6"/>
  <c r="K56" i="6"/>
  <c r="I57" i="6"/>
  <c r="J57" i="6"/>
  <c r="K57" i="6"/>
  <c r="I58" i="6"/>
  <c r="J58" i="6"/>
  <c r="K58" i="6"/>
  <c r="I59" i="6"/>
  <c r="J59" i="6"/>
  <c r="K59" i="6"/>
  <c r="I60" i="6"/>
  <c r="J60" i="6"/>
  <c r="K60" i="6"/>
  <c r="I61" i="6"/>
  <c r="J61" i="6"/>
  <c r="K61" i="6"/>
  <c r="I62" i="6"/>
  <c r="J62" i="6"/>
  <c r="K62" i="6"/>
  <c r="I63" i="6"/>
  <c r="J63" i="6"/>
  <c r="K63" i="6"/>
  <c r="I64" i="6"/>
  <c r="J64" i="6"/>
  <c r="K64" i="6"/>
  <c r="I65" i="6"/>
  <c r="J65" i="6"/>
  <c r="K65" i="6"/>
  <c r="I66" i="6"/>
  <c r="J66" i="6"/>
  <c r="K66" i="6"/>
  <c r="I67" i="6"/>
  <c r="J67" i="6"/>
  <c r="K67" i="6"/>
  <c r="I68" i="6"/>
  <c r="J68" i="6"/>
  <c r="K68" i="6"/>
  <c r="I69" i="6"/>
  <c r="J69" i="6"/>
  <c r="K69" i="6"/>
  <c r="I70" i="6"/>
  <c r="J70" i="6"/>
  <c r="K70" i="6"/>
  <c r="I71" i="6"/>
  <c r="J71" i="6"/>
  <c r="K71" i="6"/>
  <c r="I72" i="6"/>
  <c r="J72" i="6"/>
  <c r="K72" i="6"/>
  <c r="I73" i="6"/>
  <c r="J73" i="6"/>
  <c r="K73" i="6"/>
  <c r="I74" i="6"/>
  <c r="J74" i="6"/>
  <c r="K74" i="6"/>
  <c r="I75" i="6"/>
  <c r="J75" i="6"/>
  <c r="K75" i="6"/>
  <c r="I76" i="6"/>
  <c r="J76" i="6"/>
  <c r="K76" i="6"/>
  <c r="I77" i="6"/>
  <c r="J77" i="6"/>
  <c r="K77" i="6"/>
  <c r="I78" i="6"/>
  <c r="J78" i="6"/>
  <c r="K78" i="6"/>
  <c r="I79" i="6"/>
  <c r="J79" i="6"/>
  <c r="K79" i="6"/>
  <c r="I80" i="6"/>
  <c r="J80" i="6"/>
  <c r="K80" i="6"/>
  <c r="I81" i="6"/>
  <c r="J81" i="6"/>
  <c r="K81" i="6"/>
  <c r="I82" i="6"/>
  <c r="J82" i="6"/>
  <c r="K82" i="6"/>
  <c r="I83" i="6"/>
  <c r="J83" i="6"/>
  <c r="K83" i="6"/>
  <c r="I84" i="6"/>
  <c r="J84" i="6"/>
  <c r="K84" i="6"/>
  <c r="I85" i="6"/>
  <c r="J85" i="6"/>
  <c r="K85" i="6"/>
  <c r="I86" i="6"/>
  <c r="J86" i="6"/>
  <c r="K86" i="6"/>
  <c r="I87" i="6"/>
  <c r="J87" i="6"/>
  <c r="K87" i="6"/>
  <c r="I88" i="6"/>
  <c r="J88" i="6"/>
  <c r="K88" i="6"/>
  <c r="I89" i="6"/>
  <c r="J89" i="6"/>
  <c r="K89" i="6"/>
  <c r="I90" i="6"/>
  <c r="J90" i="6"/>
  <c r="K90" i="6"/>
  <c r="I91" i="6"/>
  <c r="J91" i="6"/>
  <c r="K91" i="6"/>
  <c r="I92" i="6"/>
  <c r="J92" i="6"/>
  <c r="K92" i="6"/>
  <c r="I93" i="6"/>
  <c r="J93" i="6"/>
  <c r="K93" i="6"/>
  <c r="I94" i="6"/>
  <c r="J94" i="6"/>
  <c r="K94" i="6"/>
  <c r="I95" i="6"/>
  <c r="J95" i="6"/>
  <c r="K95" i="6"/>
  <c r="I96" i="6"/>
  <c r="J96" i="6"/>
  <c r="K96" i="6"/>
  <c r="I97" i="6"/>
  <c r="J97" i="6"/>
  <c r="K97" i="6"/>
  <c r="I98" i="6"/>
  <c r="J98" i="6"/>
  <c r="K98" i="6"/>
  <c r="I99" i="6"/>
  <c r="J99" i="6"/>
  <c r="K99" i="6"/>
  <c r="I100" i="6"/>
  <c r="J100" i="6"/>
  <c r="K100" i="6"/>
  <c r="I101" i="6"/>
  <c r="J101" i="6"/>
  <c r="K101" i="6"/>
  <c r="I102" i="6"/>
  <c r="J102" i="6"/>
  <c r="K102" i="6"/>
  <c r="I103" i="6"/>
  <c r="J103" i="6"/>
  <c r="K103" i="6"/>
  <c r="I104" i="6"/>
  <c r="J104" i="6"/>
  <c r="K104" i="6"/>
  <c r="I105" i="6"/>
  <c r="J105" i="6"/>
  <c r="K105" i="6"/>
  <c r="I106" i="6"/>
  <c r="J106" i="6"/>
  <c r="K106" i="6"/>
  <c r="I107" i="6"/>
  <c r="J107" i="6"/>
  <c r="K107" i="6"/>
  <c r="I108" i="6"/>
  <c r="J108" i="6"/>
  <c r="K108" i="6"/>
  <c r="I109" i="6"/>
  <c r="J109" i="6"/>
  <c r="K109" i="6"/>
  <c r="I110" i="6"/>
  <c r="J110" i="6"/>
  <c r="K110" i="6"/>
  <c r="I111" i="6"/>
  <c r="J111" i="6"/>
  <c r="K111" i="6"/>
  <c r="I112" i="6"/>
  <c r="J112" i="6"/>
  <c r="K112" i="6"/>
  <c r="I113" i="6"/>
  <c r="J113" i="6"/>
  <c r="K113" i="6"/>
  <c r="I114" i="6"/>
  <c r="J114" i="6"/>
  <c r="K114" i="6"/>
  <c r="I115" i="6"/>
  <c r="J115" i="6"/>
  <c r="K115" i="6"/>
  <c r="I116" i="6"/>
  <c r="J116" i="6"/>
  <c r="K116" i="6"/>
  <c r="I117" i="6"/>
  <c r="J117" i="6"/>
  <c r="K117" i="6"/>
  <c r="I118" i="6"/>
  <c r="J118" i="6"/>
  <c r="K118" i="6"/>
  <c r="I119" i="6"/>
  <c r="J119" i="6"/>
  <c r="K119" i="6"/>
  <c r="I120" i="6"/>
  <c r="J120" i="6"/>
  <c r="K120" i="6"/>
  <c r="I121" i="6"/>
  <c r="J121" i="6"/>
  <c r="K121" i="6"/>
  <c r="I122" i="6"/>
  <c r="J122" i="6"/>
  <c r="K122" i="6"/>
  <c r="I123" i="6"/>
  <c r="J123" i="6"/>
  <c r="K123" i="6"/>
  <c r="I124" i="6"/>
  <c r="J124" i="6"/>
  <c r="K124" i="6"/>
  <c r="I125" i="6"/>
  <c r="J125" i="6"/>
  <c r="K125" i="6"/>
  <c r="I126" i="6"/>
  <c r="J126" i="6"/>
  <c r="K126" i="6"/>
  <c r="I127" i="6"/>
  <c r="J127" i="6"/>
  <c r="K127" i="6"/>
  <c r="I128" i="6"/>
  <c r="J128" i="6"/>
  <c r="K128" i="6"/>
  <c r="I129" i="6"/>
  <c r="J129" i="6"/>
  <c r="K129" i="6"/>
  <c r="I130" i="6"/>
  <c r="J130" i="6"/>
  <c r="K130" i="6"/>
  <c r="I132" i="6"/>
  <c r="J132" i="6"/>
  <c r="K132" i="6"/>
  <c r="I133" i="6"/>
  <c r="J133" i="6"/>
  <c r="K133" i="6"/>
  <c r="I134" i="6"/>
  <c r="J134" i="6"/>
  <c r="K134" i="6"/>
  <c r="I135" i="6"/>
  <c r="J135" i="6"/>
  <c r="K135" i="6"/>
  <c r="I136" i="6"/>
  <c r="J136" i="6"/>
  <c r="K136" i="6"/>
  <c r="I137" i="6"/>
  <c r="J137" i="6"/>
  <c r="K137" i="6"/>
  <c r="I138" i="6"/>
  <c r="J138" i="6"/>
  <c r="K138" i="6"/>
  <c r="I139" i="6"/>
  <c r="J139" i="6"/>
  <c r="K139" i="6"/>
  <c r="I140" i="6"/>
  <c r="J140" i="6"/>
  <c r="K140" i="6"/>
  <c r="I141" i="6"/>
  <c r="J141" i="6"/>
  <c r="K141" i="6"/>
  <c r="I142" i="6"/>
  <c r="J142" i="6"/>
  <c r="K142" i="6"/>
  <c r="I143" i="6"/>
  <c r="J143" i="6"/>
  <c r="K143" i="6"/>
  <c r="I144" i="6"/>
  <c r="J144" i="6"/>
  <c r="K144" i="6"/>
  <c r="I145" i="6"/>
  <c r="J145" i="6"/>
  <c r="K145" i="6"/>
  <c r="I146" i="6"/>
  <c r="J146" i="6"/>
  <c r="K146" i="6"/>
  <c r="I147" i="6"/>
  <c r="J147" i="6"/>
  <c r="K147" i="6"/>
  <c r="I148" i="6"/>
  <c r="J148" i="6"/>
  <c r="K148" i="6"/>
  <c r="I149" i="6"/>
  <c r="J149" i="6"/>
  <c r="K149" i="6"/>
  <c r="I150" i="6"/>
  <c r="J150" i="6"/>
  <c r="K150" i="6"/>
  <c r="I151" i="6"/>
  <c r="J151" i="6"/>
  <c r="K151" i="6"/>
  <c r="I152" i="6"/>
  <c r="J152" i="6"/>
  <c r="K152" i="6"/>
  <c r="I153" i="6"/>
  <c r="J153" i="6"/>
  <c r="K153" i="6"/>
  <c r="I154" i="6"/>
  <c r="J154" i="6"/>
  <c r="K154" i="6"/>
  <c r="I155" i="6"/>
  <c r="J155" i="6"/>
  <c r="K155" i="6"/>
  <c r="I156" i="6"/>
  <c r="J156" i="6"/>
  <c r="K156" i="6"/>
  <c r="I157" i="6"/>
  <c r="J157" i="6"/>
  <c r="K157" i="6"/>
  <c r="I158" i="6"/>
  <c r="J158" i="6"/>
  <c r="K158" i="6"/>
  <c r="I159" i="6"/>
  <c r="J159" i="6"/>
  <c r="K159" i="6"/>
  <c r="I160" i="6"/>
  <c r="J160" i="6"/>
  <c r="K160" i="6"/>
  <c r="I161" i="6"/>
  <c r="J161" i="6"/>
  <c r="K161" i="6"/>
  <c r="I162" i="6"/>
  <c r="J162" i="6"/>
  <c r="K162" i="6"/>
  <c r="I163" i="6"/>
  <c r="J163" i="6"/>
  <c r="K163" i="6"/>
  <c r="I164" i="6"/>
  <c r="J164" i="6"/>
  <c r="K164" i="6"/>
  <c r="I165" i="6"/>
  <c r="J165" i="6"/>
  <c r="K165" i="6"/>
  <c r="I166" i="6"/>
  <c r="J166" i="6"/>
  <c r="K166" i="6"/>
  <c r="I167" i="6"/>
  <c r="J167" i="6"/>
  <c r="K167" i="6"/>
  <c r="I168" i="6"/>
  <c r="J168" i="6"/>
  <c r="K168" i="6"/>
  <c r="I169" i="6"/>
  <c r="J169" i="6"/>
  <c r="K169" i="6"/>
  <c r="I170" i="6"/>
  <c r="J170" i="6"/>
  <c r="K170" i="6"/>
  <c r="I171" i="6"/>
  <c r="J171" i="6"/>
  <c r="K171" i="6"/>
  <c r="I172" i="6"/>
  <c r="J172" i="6"/>
  <c r="K172" i="6"/>
  <c r="I173" i="6"/>
  <c r="J173" i="6"/>
  <c r="K173" i="6"/>
  <c r="I174" i="6"/>
  <c r="J174" i="6"/>
  <c r="K174" i="6"/>
  <c r="I175" i="6"/>
  <c r="J175" i="6"/>
  <c r="K175" i="6"/>
  <c r="I176" i="6"/>
  <c r="J176" i="6"/>
  <c r="K176" i="6"/>
  <c r="I177" i="6"/>
  <c r="J177" i="6"/>
  <c r="K177" i="6"/>
  <c r="I178" i="6"/>
  <c r="J178" i="6"/>
  <c r="K178" i="6"/>
  <c r="I179" i="6"/>
  <c r="J179" i="6"/>
  <c r="K179" i="6"/>
  <c r="I180" i="6"/>
  <c r="J180" i="6"/>
  <c r="K180" i="6"/>
  <c r="I181" i="6"/>
  <c r="J181" i="6"/>
  <c r="K181" i="6"/>
  <c r="I182" i="6"/>
  <c r="J182" i="6"/>
  <c r="K182" i="6"/>
  <c r="I183" i="6"/>
  <c r="J183" i="6"/>
  <c r="K183" i="6"/>
  <c r="I184" i="6"/>
  <c r="J184" i="6"/>
  <c r="K184" i="6"/>
  <c r="I185" i="6"/>
  <c r="J185" i="6"/>
  <c r="K185" i="6"/>
  <c r="I186" i="6"/>
  <c r="J186" i="6"/>
  <c r="K186" i="6"/>
  <c r="I187" i="6"/>
  <c r="J187" i="6"/>
  <c r="K187" i="6"/>
  <c r="I188" i="6"/>
  <c r="J188" i="6"/>
  <c r="K188" i="6"/>
  <c r="I189" i="6"/>
  <c r="J189" i="6"/>
  <c r="K189" i="6"/>
  <c r="I190" i="6"/>
  <c r="J190" i="6"/>
  <c r="K190" i="6"/>
  <c r="I191" i="6"/>
  <c r="J191" i="6"/>
  <c r="K191" i="6"/>
  <c r="I192" i="6"/>
  <c r="J192" i="6"/>
  <c r="K192" i="6"/>
  <c r="I193" i="6"/>
  <c r="J193" i="6"/>
  <c r="K193" i="6"/>
  <c r="I194" i="6"/>
  <c r="J194" i="6"/>
  <c r="K194" i="6"/>
  <c r="I195" i="6"/>
  <c r="J195" i="6"/>
  <c r="K195" i="6"/>
  <c r="I196" i="6"/>
  <c r="J196" i="6"/>
  <c r="K196" i="6"/>
  <c r="I197" i="6"/>
  <c r="J197" i="6"/>
  <c r="K197" i="6"/>
  <c r="I198" i="6"/>
  <c r="J198" i="6"/>
  <c r="K198" i="6"/>
  <c r="I199" i="6"/>
  <c r="J199" i="6"/>
  <c r="K199" i="6"/>
  <c r="I200" i="6"/>
  <c r="J200" i="6"/>
  <c r="K200" i="6"/>
  <c r="I201" i="6"/>
  <c r="J201" i="6"/>
  <c r="K201" i="6"/>
  <c r="I202" i="6"/>
  <c r="J202" i="6"/>
  <c r="K202" i="6"/>
  <c r="I203" i="6"/>
  <c r="J203" i="6"/>
  <c r="K203" i="6"/>
  <c r="I204" i="6"/>
  <c r="J204" i="6"/>
  <c r="K204" i="6"/>
  <c r="I205" i="6"/>
  <c r="J205" i="6"/>
  <c r="K205" i="6"/>
  <c r="I206" i="6"/>
  <c r="J206" i="6"/>
  <c r="K206" i="6"/>
  <c r="I207" i="6"/>
  <c r="J207" i="6"/>
  <c r="K207" i="6"/>
  <c r="I208" i="6"/>
  <c r="J208" i="6"/>
  <c r="K208" i="6"/>
  <c r="I209" i="6"/>
  <c r="J209" i="6"/>
  <c r="K209" i="6"/>
  <c r="I210" i="6"/>
  <c r="J210" i="6"/>
  <c r="K210" i="6"/>
  <c r="I211" i="6"/>
  <c r="J211" i="6"/>
  <c r="K211" i="6"/>
  <c r="I212" i="6"/>
  <c r="J212" i="6"/>
  <c r="K212" i="6"/>
  <c r="I213" i="6"/>
  <c r="J213" i="6"/>
  <c r="K213" i="6"/>
  <c r="I214" i="6"/>
  <c r="J214" i="6"/>
  <c r="K214" i="6"/>
  <c r="I215" i="6"/>
  <c r="J215" i="6"/>
  <c r="K215" i="6"/>
  <c r="I216" i="6"/>
  <c r="J216" i="6"/>
  <c r="K216" i="6"/>
  <c r="I217" i="6"/>
  <c r="J217" i="6"/>
  <c r="K217" i="6"/>
  <c r="I218" i="6"/>
  <c r="J218" i="6"/>
  <c r="K218" i="6"/>
  <c r="I219" i="6"/>
  <c r="J219" i="6"/>
  <c r="K219" i="6"/>
  <c r="I220" i="6"/>
  <c r="J220" i="6"/>
  <c r="K220" i="6"/>
  <c r="I221" i="6"/>
  <c r="J221" i="6"/>
  <c r="K221" i="6"/>
  <c r="I222" i="6"/>
  <c r="J222" i="6"/>
  <c r="K222" i="6"/>
  <c r="I223" i="6"/>
  <c r="J223" i="6"/>
  <c r="K223" i="6"/>
  <c r="I224" i="6"/>
  <c r="J224" i="6"/>
  <c r="K224" i="6"/>
  <c r="I225" i="6"/>
  <c r="J225" i="6"/>
  <c r="K225" i="6"/>
  <c r="I226" i="6"/>
  <c r="J226" i="6"/>
  <c r="K226" i="6"/>
  <c r="I227" i="6"/>
  <c r="J227" i="6"/>
  <c r="K227" i="6"/>
  <c r="I228" i="6"/>
  <c r="J228" i="6"/>
  <c r="K228" i="6"/>
  <c r="I229" i="6"/>
  <c r="J229" i="6"/>
  <c r="K229" i="6"/>
  <c r="I230" i="6"/>
  <c r="J230" i="6"/>
  <c r="K230" i="6"/>
  <c r="I231" i="6"/>
  <c r="J231" i="6"/>
  <c r="K231" i="6"/>
  <c r="I232" i="6"/>
  <c r="J232" i="6"/>
  <c r="K232" i="6"/>
  <c r="I233" i="6"/>
  <c r="J233" i="6"/>
  <c r="K233" i="6"/>
  <c r="I234" i="6"/>
  <c r="J234" i="6"/>
  <c r="K234" i="6"/>
  <c r="I235" i="6"/>
  <c r="J235" i="6"/>
  <c r="K235" i="6"/>
  <c r="I236" i="6"/>
  <c r="J236" i="6"/>
  <c r="K236" i="6"/>
  <c r="I237" i="6"/>
  <c r="J237" i="6"/>
  <c r="K237" i="6"/>
  <c r="I238" i="6"/>
  <c r="J238" i="6"/>
  <c r="K238" i="6"/>
  <c r="I239" i="6"/>
  <c r="J239" i="6"/>
  <c r="K239" i="6"/>
  <c r="I240" i="6"/>
  <c r="J240" i="6"/>
  <c r="K240" i="6"/>
  <c r="I241" i="6"/>
  <c r="J241" i="6"/>
  <c r="K241" i="6"/>
  <c r="I242" i="6"/>
  <c r="J242" i="6"/>
  <c r="K242" i="6"/>
  <c r="I243" i="6"/>
  <c r="J243" i="6"/>
  <c r="K243" i="6"/>
  <c r="I244" i="6"/>
  <c r="J244" i="6"/>
  <c r="K244" i="6"/>
  <c r="I245" i="6"/>
  <c r="J245" i="6"/>
  <c r="K245" i="6"/>
  <c r="I246" i="6"/>
  <c r="J246" i="6"/>
  <c r="K246" i="6"/>
  <c r="I247" i="6"/>
  <c r="J247" i="6"/>
  <c r="K247" i="6"/>
  <c r="I248" i="6"/>
  <c r="J248" i="6"/>
  <c r="K248" i="6"/>
  <c r="I249" i="6"/>
  <c r="J249" i="6"/>
  <c r="K249" i="6"/>
  <c r="I250" i="6"/>
  <c r="J250" i="6"/>
  <c r="K250" i="6"/>
  <c r="I251" i="6"/>
  <c r="J251" i="6"/>
  <c r="K251" i="6"/>
  <c r="I252" i="6"/>
  <c r="J252" i="6"/>
  <c r="K252" i="6"/>
  <c r="I253" i="6"/>
  <c r="J253" i="6"/>
  <c r="K253" i="6"/>
  <c r="I254" i="6"/>
  <c r="J254" i="6"/>
  <c r="K254" i="6"/>
  <c r="I255" i="6"/>
  <c r="J255" i="6"/>
  <c r="K255" i="6"/>
  <c r="I256" i="6"/>
  <c r="J256" i="6"/>
  <c r="K256" i="6"/>
  <c r="I257" i="6"/>
  <c r="J257" i="6"/>
  <c r="K257" i="6"/>
  <c r="I258" i="6"/>
  <c r="J258" i="6"/>
  <c r="K258" i="6"/>
  <c r="I259" i="6"/>
  <c r="J259" i="6"/>
  <c r="K259" i="6"/>
  <c r="I260" i="6"/>
  <c r="J260" i="6"/>
  <c r="K260" i="6"/>
  <c r="I261" i="6"/>
  <c r="J261" i="6"/>
  <c r="K261" i="6"/>
  <c r="I262" i="6"/>
  <c r="J262" i="6"/>
  <c r="K262" i="6"/>
  <c r="I263" i="6"/>
  <c r="J263" i="6"/>
  <c r="K263" i="6"/>
  <c r="I264" i="6"/>
  <c r="J264" i="6"/>
  <c r="K264" i="6"/>
  <c r="I265" i="6"/>
  <c r="J265" i="6"/>
  <c r="K265" i="6"/>
  <c r="I266" i="6"/>
  <c r="J266" i="6"/>
  <c r="K266" i="6"/>
  <c r="I267" i="6"/>
  <c r="J267" i="6"/>
  <c r="K267" i="6"/>
  <c r="I268" i="6"/>
  <c r="J268" i="6"/>
  <c r="K268" i="6"/>
  <c r="I269" i="6"/>
  <c r="J269" i="6"/>
  <c r="K269" i="6"/>
  <c r="I270" i="6"/>
  <c r="J270" i="6"/>
  <c r="K270" i="6"/>
  <c r="I271" i="6"/>
  <c r="J271" i="6"/>
  <c r="K271" i="6"/>
  <c r="I272" i="6"/>
  <c r="J272" i="6"/>
  <c r="K272" i="6"/>
  <c r="I273" i="6"/>
  <c r="J273" i="6"/>
  <c r="K273" i="6"/>
  <c r="I274" i="6"/>
  <c r="J274" i="6"/>
  <c r="K274" i="6"/>
  <c r="I275" i="6"/>
  <c r="J275" i="6"/>
  <c r="K275" i="6"/>
  <c r="I276" i="6"/>
  <c r="J276" i="6"/>
  <c r="K276" i="6"/>
  <c r="I277" i="6"/>
  <c r="J277" i="6"/>
  <c r="K277" i="6"/>
  <c r="I278" i="6"/>
  <c r="J278" i="6"/>
  <c r="K278" i="6"/>
  <c r="I279" i="6"/>
  <c r="J279" i="6"/>
  <c r="K279" i="6"/>
  <c r="I280" i="6"/>
  <c r="J280" i="6"/>
  <c r="K280" i="6"/>
  <c r="I281" i="6"/>
  <c r="J281" i="6"/>
  <c r="K281" i="6"/>
  <c r="I282" i="6"/>
  <c r="J282" i="6"/>
  <c r="K282" i="6"/>
  <c r="I283" i="6"/>
  <c r="J283" i="6"/>
  <c r="K283" i="6"/>
  <c r="I284" i="6"/>
  <c r="J284" i="6"/>
  <c r="K284" i="6"/>
  <c r="I285" i="6"/>
  <c r="J285" i="6"/>
  <c r="K285" i="6"/>
  <c r="I286" i="6"/>
  <c r="J286" i="6"/>
  <c r="K286" i="6"/>
  <c r="I288" i="6"/>
  <c r="J288" i="6"/>
  <c r="K288" i="6"/>
  <c r="I289" i="6"/>
  <c r="J289" i="6"/>
  <c r="K289" i="6"/>
  <c r="I290" i="6"/>
  <c r="J290" i="6"/>
  <c r="K290" i="6"/>
  <c r="I291" i="6"/>
  <c r="J291" i="6"/>
  <c r="K291" i="6"/>
  <c r="I292" i="6"/>
  <c r="J292" i="6"/>
  <c r="K292" i="6"/>
  <c r="I293" i="6"/>
  <c r="J293" i="6"/>
  <c r="K293" i="6"/>
  <c r="I294" i="6"/>
  <c r="J294" i="6"/>
  <c r="K294" i="6"/>
  <c r="I295" i="6"/>
  <c r="J295" i="6"/>
  <c r="K295" i="6"/>
  <c r="I296" i="6"/>
  <c r="J296" i="6"/>
  <c r="K296" i="6"/>
  <c r="I297" i="6"/>
  <c r="J297" i="6"/>
  <c r="K297" i="6"/>
  <c r="I298" i="6"/>
  <c r="J298" i="6"/>
  <c r="K298" i="6"/>
  <c r="I299" i="6"/>
  <c r="J299" i="6"/>
  <c r="K299" i="6"/>
  <c r="I300" i="6"/>
  <c r="J300" i="6"/>
  <c r="K300" i="6"/>
  <c r="I301" i="6"/>
  <c r="J301" i="6"/>
  <c r="K301" i="6"/>
  <c r="I302" i="6"/>
  <c r="J302" i="6"/>
  <c r="K302" i="6"/>
  <c r="I303" i="6"/>
  <c r="J303" i="6"/>
  <c r="K303" i="6"/>
  <c r="I304" i="6"/>
  <c r="J304" i="6"/>
  <c r="K304" i="6"/>
  <c r="I305" i="6"/>
  <c r="J305" i="6"/>
  <c r="K305" i="6"/>
  <c r="I306" i="6"/>
  <c r="J306" i="6"/>
  <c r="K306" i="6"/>
  <c r="I307" i="6"/>
  <c r="J307" i="6"/>
  <c r="K307" i="6"/>
  <c r="K10" i="6"/>
  <c r="J10" i="6"/>
  <c r="I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10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11" i="6"/>
  <c r="F12" i="6"/>
  <c r="F13" i="6"/>
  <c r="F14" i="6"/>
  <c r="F15" i="6"/>
  <c r="F16" i="6"/>
  <c r="F17" i="6"/>
  <c r="F18" i="6"/>
  <c r="F10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7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10" i="6"/>
  <c r="I308" i="6" l="1"/>
  <c r="G308" i="6"/>
  <c r="H308" i="6" l="1"/>
  <c r="J308" i="6"/>
  <c r="K308" i="6" l="1"/>
</calcChain>
</file>

<file path=xl/sharedStrings.xml><?xml version="1.0" encoding="utf-8"?>
<sst xmlns="http://schemas.openxmlformats.org/spreadsheetml/2006/main" count="912" uniqueCount="616">
  <si>
    <t>Localização</t>
  </si>
  <si>
    <t>N.º Contrato de Concessão</t>
  </si>
  <si>
    <t>Nome do Campo</t>
  </si>
  <si>
    <t>Petróleo (R$/m³)</t>
  </si>
  <si>
    <t>Gás Natural (R$/m³)</t>
  </si>
  <si>
    <t>Produção (m³)</t>
  </si>
  <si>
    <t>Petróleo</t>
  </si>
  <si>
    <t>Gás Natural</t>
  </si>
  <si>
    <t>Royalties (R$)</t>
  </si>
  <si>
    <t>Royalty 5%</t>
  </si>
  <si>
    <t>Royalty &gt;5%</t>
  </si>
  <si>
    <t>Total</t>
  </si>
  <si>
    <t>Preço de Referência e Produção dos Campos Marítimos e Terrestres</t>
  </si>
  <si>
    <t>Alíquota de Royalties (%)</t>
  </si>
  <si>
    <t xml:space="preserve"> A planilha abaixo informa o preço e a produção mensal de petróleo e gás natural dos campos marítimos e terrestres, além dos valores de royalties correspondentes. </t>
  </si>
  <si>
    <t>TOTAL</t>
  </si>
  <si>
    <t>PONTA DO MEL</t>
  </si>
  <si>
    <t>48000.003816/97-91-PML</t>
  </si>
  <si>
    <t>Terra</t>
  </si>
  <si>
    <t>REDONDA</t>
  </si>
  <si>
    <t>48000.003818/97-16-RE</t>
  </si>
  <si>
    <t>CANDEIAS</t>
  </si>
  <si>
    <t>48000.003638/97-34-C</t>
  </si>
  <si>
    <t>Mar</t>
  </si>
  <si>
    <t>CEXIS</t>
  </si>
  <si>
    <t>48000.003641/97-49-CX</t>
  </si>
  <si>
    <t>DOM JOÃO</t>
  </si>
  <si>
    <t>48000.003644/97-37-DJ</t>
  </si>
  <si>
    <t>GUANAMBI</t>
  </si>
  <si>
    <t>48610.008017/2004-GNB</t>
  </si>
  <si>
    <t>ILHA DE BIMBARRA</t>
  </si>
  <si>
    <t>48000.003657/97-89-IB</t>
  </si>
  <si>
    <t>MASSUÍ</t>
  </si>
  <si>
    <t>48000.003669/97-68-MUI</t>
  </si>
  <si>
    <t>SOCORRO</t>
  </si>
  <si>
    <t>48000.003697/97-01-SC</t>
  </si>
  <si>
    <t>SOCORRO EXTENSÃO</t>
  </si>
  <si>
    <t>48000.003698/97-66-SCX</t>
  </si>
  <si>
    <t>FAZENDA BELÉM CE</t>
  </si>
  <si>
    <t>48000.003795/97-12-FZB</t>
  </si>
  <si>
    <t>ICAPUÍ</t>
  </si>
  <si>
    <t>48000.003801/97-13-IC</t>
  </si>
  <si>
    <t>LAGOA AROEIRA</t>
  </si>
  <si>
    <t>48000.003804/97-10-LAR</t>
  </si>
  <si>
    <t>MACAU</t>
  </si>
  <si>
    <t>48000.003808/97-62-MA</t>
  </si>
  <si>
    <t>PORTO CARÃO</t>
  </si>
  <si>
    <t>48000.003817/97-53-PC</t>
  </si>
  <si>
    <t>SALINA CRISTAL</t>
  </si>
  <si>
    <t>48000.003825/97-81-SCR</t>
  </si>
  <si>
    <t>SANHAÇU</t>
  </si>
  <si>
    <t>48610.007998/2004-SAN</t>
  </si>
  <si>
    <t>CANGOÁ</t>
  </si>
  <si>
    <t>48000.003902/97-21-CAN</t>
  </si>
  <si>
    <t>PAPA-TERRA</t>
  </si>
  <si>
    <t>48000.003556/97-71-PPT</t>
  </si>
  <si>
    <t>PEROÁ</t>
  </si>
  <si>
    <t>48000.003903/97-93-PER</t>
  </si>
  <si>
    <t>ALTO DO RODRIGUES</t>
  </si>
  <si>
    <t>48000.003784/97-04-ARG</t>
  </si>
  <si>
    <t>ANGICO</t>
  </si>
  <si>
    <t>48000.003484/97-62-ANG</t>
  </si>
  <si>
    <t>BARRINHA</t>
  </si>
  <si>
    <t>48000.003786/97-21-BAR</t>
  </si>
  <si>
    <t>BARRINHA LESTE</t>
  </si>
  <si>
    <t>BARRINHA SUDOESTE</t>
  </si>
  <si>
    <t>BENFICA</t>
  </si>
  <si>
    <t>48610.004003/98-BEN</t>
  </si>
  <si>
    <t>CANTO DO AMARO</t>
  </si>
  <si>
    <t>48000.003792/97-24-CAM</t>
  </si>
  <si>
    <t>ESTREITO</t>
  </si>
  <si>
    <t>48000.003793/97-97-ET</t>
  </si>
  <si>
    <t>FAZENDA CANAAN</t>
  </si>
  <si>
    <t>48000.003796/97-85-FCN</t>
  </si>
  <si>
    <t>FAZENDA POCINHO</t>
  </si>
  <si>
    <t>48000.003799/97-73-FP</t>
  </si>
  <si>
    <t>GUAMARÉ</t>
  </si>
  <si>
    <t>48000.003800/97-51-GMR</t>
  </si>
  <si>
    <t>MONTE ALEGRE</t>
  </si>
  <si>
    <t>48000.003809/97-25-MAG</t>
  </si>
  <si>
    <t>MOSSORÓ</t>
  </si>
  <si>
    <t>48000.003811/97-77-MO</t>
  </si>
  <si>
    <t>PEDRA SENTADA</t>
  </si>
  <si>
    <t>48610.004001/98-PSA</t>
  </si>
  <si>
    <t>PINTASSILGO</t>
  </si>
  <si>
    <t>POÇO VERDE</t>
  </si>
  <si>
    <t>48000.003814/97-65-PV</t>
  </si>
  <si>
    <t>SERRA DO MEL</t>
  </si>
  <si>
    <t>48000.003828/97-70-SM</t>
  </si>
  <si>
    <t>SERRA VERMELHA</t>
  </si>
  <si>
    <t>48000.003829/97-32-SVM</t>
  </si>
  <si>
    <t>SERRARIA</t>
  </si>
  <si>
    <t>48000.003830/97-11-SE</t>
  </si>
  <si>
    <t>ÁGUA GRANDE</t>
  </si>
  <si>
    <t>48000.003629/97-43-AG</t>
  </si>
  <si>
    <t>BONSUCESSO</t>
  </si>
  <si>
    <t>48000.003658/97-41-BSU</t>
  </si>
  <si>
    <t>PEDRINHAS</t>
  </si>
  <si>
    <t>48000.003678/97-59-PDR</t>
  </si>
  <si>
    <t>TAPIRANGA NORTE</t>
  </si>
  <si>
    <t>48610.001429/2008-28-TPGN</t>
  </si>
  <si>
    <t>BOM LUGAR</t>
  </si>
  <si>
    <t>48610.009285/2005-13-BL</t>
  </si>
  <si>
    <t>CABURÉ</t>
  </si>
  <si>
    <t>48610.001425/2008-40-CBE</t>
  </si>
  <si>
    <t>48610.000057/2014-61-CBEL</t>
  </si>
  <si>
    <t>48610.001427/2008-39-MDL</t>
  </si>
  <si>
    <t>MURUCUTUTU</t>
  </si>
  <si>
    <t>48610.001295/2008-45-MURU</t>
  </si>
  <si>
    <t>BARRA BONITA</t>
  </si>
  <si>
    <t>IRARA</t>
  </si>
  <si>
    <t>48610.005457/2013-81-IRAR</t>
  </si>
  <si>
    <t>SUINDARA</t>
  </si>
  <si>
    <t>48610.012628/2017-52-SDR</t>
  </si>
  <si>
    <t>ARAÇÁS LESTE</t>
  </si>
  <si>
    <t>48610.007068/2017-14-ARL</t>
  </si>
  <si>
    <t>JIRIBATUBA</t>
  </si>
  <si>
    <t>48610.009282/2005-71-JI</t>
  </si>
  <si>
    <t>GOLFINHO</t>
  </si>
  <si>
    <t>48000.003535/97-00-GLF</t>
  </si>
  <si>
    <t>ÁGUIA REAL</t>
  </si>
  <si>
    <t>LAGOA PARDA</t>
  </si>
  <si>
    <t>48000.003752/97-18-LPR</t>
  </si>
  <si>
    <t>LAGOA PARDA NORTE</t>
  </si>
  <si>
    <t>AGUILHADA</t>
  </si>
  <si>
    <t>48000.003842/97-09-AG</t>
  </si>
  <si>
    <t>ANGELIM</t>
  </si>
  <si>
    <t>48000.003843/97-63-AN</t>
  </si>
  <si>
    <t>ARUARI</t>
  </si>
  <si>
    <t>48000.003844/97-26-ARI</t>
  </si>
  <si>
    <t>ATALAIA SUL</t>
  </si>
  <si>
    <t>48000.003845/97-99-ATS</t>
  </si>
  <si>
    <t>BREJO GRANDE</t>
  </si>
  <si>
    <t>48000.003846/97-51-BRG</t>
  </si>
  <si>
    <t>CARMÓPOLIS</t>
  </si>
  <si>
    <t>48000.003847/97-14-CP</t>
  </si>
  <si>
    <t>CASTANHAL</t>
  </si>
  <si>
    <t>48000.003848/97-87-CL</t>
  </si>
  <si>
    <t>ILHA PEQUENA</t>
  </si>
  <si>
    <t>48000.003855/97-42-IP</t>
  </si>
  <si>
    <t>MATO GROSSO</t>
  </si>
  <si>
    <t>48000.003857/97-78-MG</t>
  </si>
  <si>
    <t>RIACHUELO</t>
  </si>
  <si>
    <t>48000.003860/97-82-RO</t>
  </si>
  <si>
    <t>SIRIRIZINHO</t>
  </si>
  <si>
    <t>48000.003862/97-16-SZ</t>
  </si>
  <si>
    <t>ATLANTA</t>
  </si>
  <si>
    <t>48000.003573/97-91-ATL</t>
  </si>
  <si>
    <t>SANTANA</t>
  </si>
  <si>
    <t>48000.003692/97-80-SA</t>
  </si>
  <si>
    <t>VALE DO QUIRICÓ</t>
  </si>
  <si>
    <t>48610.007063/2017-91-VQ</t>
  </si>
  <si>
    <t>AZULÃO</t>
  </si>
  <si>
    <t>GAVIÃO BRANCO</t>
  </si>
  <si>
    <t>48610.001418/2008-48-GVB</t>
  </si>
  <si>
    <t>GAVIÃO CABOCLO</t>
  </si>
  <si>
    <t>48610.001415/2008-12-GVC</t>
  </si>
  <si>
    <t>48610.001417/2008-01-GVP</t>
  </si>
  <si>
    <t>GAVIÃO REAL</t>
  </si>
  <si>
    <t>48610.001418/2008-48-GVR</t>
  </si>
  <si>
    <t>GAVIÃO TESOURA</t>
  </si>
  <si>
    <t>48610.001415/2008-12-GVTE</t>
  </si>
  <si>
    <t>GAVIÃO VERMELHO</t>
  </si>
  <si>
    <t>48610.001418/2008-48-GVV</t>
  </si>
  <si>
    <t>CARAPITANGA</t>
  </si>
  <si>
    <t>48610.009275/2005-71-CG</t>
  </si>
  <si>
    <t>CIDADE DE ARACAJU</t>
  </si>
  <si>
    <t>48610.009284/2005-61-CAU</t>
  </si>
  <si>
    <t>PEREGRINO</t>
  </si>
  <si>
    <t>48610.003887/2000-PRG</t>
  </si>
  <si>
    <t>PITANGOLA</t>
  </si>
  <si>
    <t>48610.001365/2008-65-PTGL</t>
  </si>
  <si>
    <t>FOZ DO VAZA-BARRIS</t>
  </si>
  <si>
    <t>48610.009278/2005-11-FVB</t>
  </si>
  <si>
    <t>CABOCLINHO</t>
  </si>
  <si>
    <t>GRAÚNA</t>
  </si>
  <si>
    <t>RIO IPIRANGA</t>
  </si>
  <si>
    <t>48610.007482/2006-71-RIP</t>
  </si>
  <si>
    <t>48610.005437/2013-19-TCG</t>
  </si>
  <si>
    <t>BAÚNA</t>
  </si>
  <si>
    <t>48610.009494/2003-BAN</t>
  </si>
  <si>
    <t>CARDEAL</t>
  </si>
  <si>
    <t>48610.008000/2004-CLD</t>
  </si>
  <si>
    <t>COLIBRI</t>
  </si>
  <si>
    <t>48610.009503/2003-CLB</t>
  </si>
  <si>
    <t>48610.007065/2017-81-RMA</t>
  </si>
  <si>
    <t>URUTAU</t>
  </si>
  <si>
    <t>48610.007066/2017-25-URUT</t>
  </si>
  <si>
    <t>ARRIBAÇÃ</t>
  </si>
  <si>
    <t>GALO DE CAMPINA</t>
  </si>
  <si>
    <t>JOÃO DE BARRO</t>
  </si>
  <si>
    <t>48610.009509/2003-JB</t>
  </si>
  <si>
    <t>HARPIA</t>
  </si>
  <si>
    <t>48610.009138/2005-35-HARP</t>
  </si>
  <si>
    <t>FAZENDA RIO BRANCO</t>
  </si>
  <si>
    <t>48000.003654/97-91-FRB</t>
  </si>
  <si>
    <t>FAZENDA SANTO ESTEVÃO</t>
  </si>
  <si>
    <t>48000.003655/97-53-FSE</t>
  </si>
  <si>
    <t>SAUÍPE</t>
  </si>
  <si>
    <t>48000.003695/97-78-SE</t>
  </si>
  <si>
    <t>TICO-TICO</t>
  </si>
  <si>
    <t>48610.008013/2004-TT</t>
  </si>
  <si>
    <t>ITAPARICA</t>
  </si>
  <si>
    <t>48610.007069/2017-69-ITA</t>
  </si>
  <si>
    <t>CONCEIÇÃO</t>
  </si>
  <si>
    <t>48000.003702/97-31-CON</t>
  </si>
  <si>
    <t>FAZENDA MATINHA</t>
  </si>
  <si>
    <t>48000.003891/97-14-FMT</t>
  </si>
  <si>
    <t>FAZENDA SANTA ROSA</t>
  </si>
  <si>
    <t>48000.003883/97-88-FSR</t>
  </si>
  <si>
    <t>QUERERÁ</t>
  </si>
  <si>
    <t>48000.003894/97-02-QE</t>
  </si>
  <si>
    <t>ANAMBÉ</t>
  </si>
  <si>
    <t>48610.003892/2000-ANB</t>
  </si>
  <si>
    <t>ARAPAÇU</t>
  </si>
  <si>
    <t>48610.001547/2009-17-ARP</t>
  </si>
  <si>
    <t>FURADO</t>
  </si>
  <si>
    <t>48000.003854/97-80-FU</t>
  </si>
  <si>
    <t>PARU</t>
  </si>
  <si>
    <t>PILAR</t>
  </si>
  <si>
    <t>48000.003859/97-01-PIR</t>
  </si>
  <si>
    <t>MORRO DO BARRO</t>
  </si>
  <si>
    <t>CARAPEBA</t>
  </si>
  <si>
    <t>48000.003711/97-22-CRP</t>
  </si>
  <si>
    <t>PARGO</t>
  </si>
  <si>
    <t>48000.003712/97-95-PG</t>
  </si>
  <si>
    <t>VERMELHO</t>
  </si>
  <si>
    <t>48000.003713/97-58-VM</t>
  </si>
  <si>
    <t>ALBACORA LESTE</t>
  </si>
  <si>
    <t>48000.003895/97-67-ABL</t>
  </si>
  <si>
    <t>FRADE</t>
  </si>
  <si>
    <t>48000.003896/97-20-FR</t>
  </si>
  <si>
    <t>POLVO</t>
  </si>
  <si>
    <t>48610.003888/2000-POL</t>
  </si>
  <si>
    <t>TUBARÃO MARTELO</t>
  </si>
  <si>
    <t>48610.001367/2008-54-TBMT</t>
  </si>
  <si>
    <t>IRAÍ</t>
  </si>
  <si>
    <t>48610.002001/2016-11-IR</t>
  </si>
  <si>
    <t>ALBACORA</t>
  </si>
  <si>
    <t>48000.003703/97-02-AB</t>
  </si>
  <si>
    <t>ARABAIANA</t>
  </si>
  <si>
    <t>48000.003913/97-47-ARB</t>
  </si>
  <si>
    <t>ARAÇÁS</t>
  </si>
  <si>
    <t>48000.003631/97-95-AR</t>
  </si>
  <si>
    <t>ARARA AZUL</t>
  </si>
  <si>
    <t>48610.009146/2005-81-ARZ</t>
  </si>
  <si>
    <t>ARARACANGA</t>
  </si>
  <si>
    <t>48000.003455/97-64-ARC</t>
  </si>
  <si>
    <t>ATAPU</t>
  </si>
  <si>
    <t>48610.012913/2010-05-ATP</t>
  </si>
  <si>
    <t>BARRACUDA</t>
  </si>
  <si>
    <t>48000.003897/97-92-BR</t>
  </si>
  <si>
    <t>BERBIGÃO</t>
  </si>
  <si>
    <t>BURACICA</t>
  </si>
  <si>
    <t>48000.003635/97-46-BA</t>
  </si>
  <si>
    <t>BÚZIOS</t>
  </si>
  <si>
    <t>48610.012913/2010-05-BUZ</t>
  </si>
  <si>
    <t>CANTAGALO</t>
  </si>
  <si>
    <t>48000.003639/97-05-CGL</t>
  </si>
  <si>
    <t>CARAPANAÚBA</t>
  </si>
  <si>
    <t>48000.003868/97-94-CRP</t>
  </si>
  <si>
    <t>CARATINGA</t>
  </si>
  <si>
    <t>48000.003898/97-55-CRT</t>
  </si>
  <si>
    <t>CIDADE DE ENTRE RIOS</t>
  </si>
  <si>
    <t>48000.003642/97-10-CER</t>
  </si>
  <si>
    <t>CUPIÚBA</t>
  </si>
  <si>
    <t>48000.003869/97-57-CUP</t>
  </si>
  <si>
    <t>ESPADARTE</t>
  </si>
  <si>
    <t>48000.003899/97-18-ESP</t>
  </si>
  <si>
    <t>FAZENDA ALVORADA</t>
  </si>
  <si>
    <t>48000.003646/97-62-FAV</t>
  </si>
  <si>
    <t>FAZENDA AZEVEDO</t>
  </si>
  <si>
    <t>48000.003647/97-25-FA</t>
  </si>
  <si>
    <t>FAZENDA BÁLSAMO</t>
  </si>
  <si>
    <t>48000.003648/97-98-FBM</t>
  </si>
  <si>
    <t>FAZENDA BOA ESPERANÇA</t>
  </si>
  <si>
    <t>48000.003650/97-30-FBE</t>
  </si>
  <si>
    <t>FAZENDA IMBÉ</t>
  </si>
  <si>
    <t>48000.003651/97-01-FI</t>
  </si>
  <si>
    <t>FAZENDA PANELAS</t>
  </si>
  <si>
    <t>48000.003653/97-28-FP</t>
  </si>
  <si>
    <t>ITAPU</t>
  </si>
  <si>
    <t>48610.012913/2010-05-ITP</t>
  </si>
  <si>
    <t>JUBARTE</t>
  </si>
  <si>
    <t>48000.003560/97-49-JUB</t>
  </si>
  <si>
    <t>LAMARÃO</t>
  </si>
  <si>
    <t>48000.003664/97-44-LM</t>
  </si>
  <si>
    <t>LEODÓRIO</t>
  </si>
  <si>
    <t>48000.003665/97-15-LE</t>
  </si>
  <si>
    <t>LESTE DO URUCU</t>
  </si>
  <si>
    <t>48000.003627/97-18-LUC</t>
  </si>
  <si>
    <t>MALOMBÊ</t>
  </si>
  <si>
    <t>48000.003666/97-70-ML</t>
  </si>
  <si>
    <t>MANATI</t>
  </si>
  <si>
    <t>48000.003518/97-82-MNT</t>
  </si>
  <si>
    <t>MARLIM</t>
  </si>
  <si>
    <t>48000.003723/97-10-MRL</t>
  </si>
  <si>
    <t>MARLIM LESTE</t>
  </si>
  <si>
    <t>48000.003900/97-03-MLL</t>
  </si>
  <si>
    <t>MARLIM SUL</t>
  </si>
  <si>
    <t>48000.003724/97-74-MLS</t>
  </si>
  <si>
    <t>MASSAPÊ</t>
  </si>
  <si>
    <t>48000.003668/97-03-MP</t>
  </si>
  <si>
    <t>MEXILHÃO</t>
  </si>
  <si>
    <t>48000.003576/97-89-MXL</t>
  </si>
  <si>
    <t>OESTE DE ATAPU</t>
  </si>
  <si>
    <t>PESCADA</t>
  </si>
  <si>
    <t>48000.003912/97-84-PE</t>
  </si>
  <si>
    <t>RIACHO OURICURI</t>
  </si>
  <si>
    <t>48000.003683/97-99-ROU</t>
  </si>
  <si>
    <t>RIO DO BU</t>
  </si>
  <si>
    <t>48000.003686/97-87-RBU</t>
  </si>
  <si>
    <t>RIO ITARIRI</t>
  </si>
  <si>
    <t>48000.003688/97-11-RI</t>
  </si>
  <si>
    <t>RIO URUCU</t>
  </si>
  <si>
    <t>48000.003628/97-81-RUC</t>
  </si>
  <si>
    <t>RONCADOR</t>
  </si>
  <si>
    <t>48000.003901/97-68-RO</t>
  </si>
  <si>
    <t>SAPINHOÁ</t>
  </si>
  <si>
    <t>48610.003884/2000-SPH</t>
  </si>
  <si>
    <t>SÉPIA</t>
  </si>
  <si>
    <t>48610.012913/2010-05-SEP</t>
  </si>
  <si>
    <t>SÉPIA LESTE</t>
  </si>
  <si>
    <t>48610.010733/2001-SEPL</t>
  </si>
  <si>
    <t>SUDOESTE URUCU</t>
  </si>
  <si>
    <t>48000.003873/97-24-SUC</t>
  </si>
  <si>
    <t>SUL DE BERBIGÃO</t>
  </si>
  <si>
    <t>SUL DE TUPI</t>
  </si>
  <si>
    <t>48610.012913/2010-05-STUP</t>
  </si>
  <si>
    <t>SURURU</t>
  </si>
  <si>
    <t>TAMBUATÁ</t>
  </si>
  <si>
    <t>48000.003577/97-41-TMB</t>
  </si>
  <si>
    <t>TANGARÁ</t>
  </si>
  <si>
    <t>48610.009488/2003-TGA</t>
  </si>
  <si>
    <t>TAQUIPE</t>
  </si>
  <si>
    <t>48000.003700/97-14-TQ</t>
  </si>
  <si>
    <t>TARTARUGA VERDE</t>
  </si>
  <si>
    <t>48610.009156/2005-17-TVD</t>
  </si>
  <si>
    <t>TUPI</t>
  </si>
  <si>
    <t>48610.003886/2000-TUP</t>
  </si>
  <si>
    <t>UO SIX - SÃO MATEUS DO SUL</t>
  </si>
  <si>
    <t>VOADOR</t>
  </si>
  <si>
    <t>48000.003704/97-67-VD</t>
  </si>
  <si>
    <t>TIGRE</t>
  </si>
  <si>
    <t>RABO BRANCO</t>
  </si>
  <si>
    <t>48610.009198/2005-58-RB</t>
  </si>
  <si>
    <t>CANABRAVA</t>
  </si>
  <si>
    <t>48000.003637/97-71-CB</t>
  </si>
  <si>
    <t>CASSARONGONGO</t>
  </si>
  <si>
    <t>48000.003640/97-86-CS</t>
  </si>
  <si>
    <t>FAZENDA BELÉM BA</t>
  </si>
  <si>
    <t>48000.003649/97-51-FBL</t>
  </si>
  <si>
    <t>GOMO</t>
  </si>
  <si>
    <t>48000.003656/97-16-GO</t>
  </si>
  <si>
    <t>MATA DE SÃO JOÃO</t>
  </si>
  <si>
    <t>48000.003670/97-47-MJ</t>
  </si>
  <si>
    <t>NORTE DE FAZENDA CARUAÇU</t>
  </si>
  <si>
    <t>48000.003677/97-96-NFC</t>
  </si>
  <si>
    <t>REMANSO</t>
  </si>
  <si>
    <t>48000.003671/97-18-RO</t>
  </si>
  <si>
    <t>RIO DOS OVOS</t>
  </si>
  <si>
    <t>48000.003687/97-40-ROV</t>
  </si>
  <si>
    <t>RIO SUBAÚMA</t>
  </si>
  <si>
    <t>48000.003691/97-17-RSU</t>
  </si>
  <si>
    <t>SÃO PEDRO</t>
  </si>
  <si>
    <t>48000.003694/97-13-SP</t>
  </si>
  <si>
    <t>SESMARIA</t>
  </si>
  <si>
    <t>48000.003696/97-31-SI</t>
  </si>
  <si>
    <t>ARAÇARI</t>
  </si>
  <si>
    <t>48610.009487/2003-ARA</t>
  </si>
  <si>
    <t>CANÁRIO</t>
  </si>
  <si>
    <t>48610.003899/2000-CANA</t>
  </si>
  <si>
    <t>COQUEIRO SECO</t>
  </si>
  <si>
    <t>48000.003851/97-91-CS</t>
  </si>
  <si>
    <t>FAZENDA GUINDASTE</t>
  </si>
  <si>
    <t>48000.003920/97-11-FGT</t>
  </si>
  <si>
    <t>FAZENDA PAU BRASIL</t>
  </si>
  <si>
    <t>48000.003852/97-54-FPB</t>
  </si>
  <si>
    <t>IRERÊ</t>
  </si>
  <si>
    <t>48610.003900/2000-IRE</t>
  </si>
  <si>
    <t>JEQUIÁ</t>
  </si>
  <si>
    <t>48000.003856/97-13-JA</t>
  </si>
  <si>
    <t>SUL DE CORURIPE</t>
  </si>
  <si>
    <t>48000.003863/97-71-SCE</t>
  </si>
  <si>
    <t>TABULEIRO DOS MARTINS</t>
  </si>
  <si>
    <t>48000.003864/97-33-TM</t>
  </si>
  <si>
    <t>TROVOADA</t>
  </si>
  <si>
    <t>48610.001293/2008-56-TROV</t>
  </si>
  <si>
    <t>UIRAPURU</t>
  </si>
  <si>
    <t>48610.003899/2000-UIRA</t>
  </si>
  <si>
    <t>ANDORINHA</t>
  </si>
  <si>
    <t>48610.007994/2004-AND</t>
  </si>
  <si>
    <t>SÃO JOÃO</t>
  </si>
  <si>
    <t>48610.002005/2016-91-SJ</t>
  </si>
  <si>
    <t>CONCRIZ</t>
  </si>
  <si>
    <t>48610.009134/2005-57-CCZ</t>
  </si>
  <si>
    <t>PERIQUITO</t>
  </si>
  <si>
    <t>48610.008005/2004-PQO</t>
  </si>
  <si>
    <t>48610.010807/2015-93-PQNE</t>
  </si>
  <si>
    <t>PERIQUITO NORTE</t>
  </si>
  <si>
    <t>48610.010806/2015-49-PQN</t>
  </si>
  <si>
    <t>RIO DO CARMO</t>
  </si>
  <si>
    <t>48610.007479/2006-57-RC</t>
  </si>
  <si>
    <t>ACAUÃ</t>
  </si>
  <si>
    <t>48610.003901/2000-AC</t>
  </si>
  <si>
    <t>ASA BRANCA</t>
  </si>
  <si>
    <t>48000.003482/97-37-ASB</t>
  </si>
  <si>
    <t>BAIXA DO ALGODÃO</t>
  </si>
  <si>
    <t>48000.003785/97-69-BAL</t>
  </si>
  <si>
    <t>BOA ESPERANÇA</t>
  </si>
  <si>
    <t>48000.003787/97-94-BE</t>
  </si>
  <si>
    <t>BREJINHO RN</t>
  </si>
  <si>
    <t>48000.003789/97-10-BR</t>
  </si>
  <si>
    <t>CACHOEIRINHA</t>
  </si>
  <si>
    <t>48000.003791/97-61-CAC</t>
  </si>
  <si>
    <t>FAZENDA CURRAL</t>
  </si>
  <si>
    <t>48000.003797/97-48-FC</t>
  </si>
  <si>
    <t>FAZENDA MALAQUIAS</t>
  </si>
  <si>
    <t>48000.003798/97-19-FMQ</t>
  </si>
  <si>
    <t>JAÇANÃ</t>
  </si>
  <si>
    <t>48610.009225/2002-JAN</t>
  </si>
  <si>
    <t>JANDUÍ</t>
  </si>
  <si>
    <t>48000.003802/97-86-JD</t>
  </si>
  <si>
    <t>LESTE DE POÇO XAVIER</t>
  </si>
  <si>
    <t>48610.004000/98-LPX</t>
  </si>
  <si>
    <t>LIVRAMENTO</t>
  </si>
  <si>
    <t>48000.003805/97-74-LV</t>
  </si>
  <si>
    <t>LORENA</t>
  </si>
  <si>
    <t>48000.003807/97-08-LOR</t>
  </si>
  <si>
    <t>MAÇARICO</t>
  </si>
  <si>
    <t>48610.001502/2009-42-MRC</t>
  </si>
  <si>
    <t>PA-1POT1RN_POT-T-702</t>
  </si>
  <si>
    <t>PAJEÚ</t>
  </si>
  <si>
    <t>48000.003813/97-01-PJ</t>
  </si>
  <si>
    <t>PARDAL</t>
  </si>
  <si>
    <t>PATATIVA</t>
  </si>
  <si>
    <t>48610.009226/2002-PAT</t>
  </si>
  <si>
    <t>PATURI</t>
  </si>
  <si>
    <t>48610.001503/2009-97-PTR</t>
  </si>
  <si>
    <t>RIACHO DA FORQUILHA</t>
  </si>
  <si>
    <t>48000.003821/97-21-RFQ</t>
  </si>
  <si>
    <t>RIO MOSSORÓ</t>
  </si>
  <si>
    <t>48000.003824/97-19-RMO</t>
  </si>
  <si>
    <t>SABIÁ</t>
  </si>
  <si>
    <t>48000.003916/97-35-SAB</t>
  </si>
  <si>
    <t>SABIÁ BICO-DE-OSSO</t>
  </si>
  <si>
    <t>48610.009128/2005-16-SBO</t>
  </si>
  <si>
    <t>SABIÁ DA MATA</t>
  </si>
  <si>
    <t>48610.009128/2005-16-SDM</t>
  </si>
  <si>
    <t>SIBITE</t>
  </si>
  <si>
    <t>48610.009225/2002-SIB</t>
  </si>
  <si>
    <t>TRÊS MARIAS</t>
  </si>
  <si>
    <t>48000.003832/97-47-TM</t>
  </si>
  <si>
    <t>TRINCA FERRO</t>
  </si>
  <si>
    <t>48610.008001/2004-TRF</t>
  </si>
  <si>
    <t>UPANEMA</t>
  </si>
  <si>
    <t>48000.003833/97-18-UPN</t>
  </si>
  <si>
    <t>VARGINHA</t>
  </si>
  <si>
    <t>48610.004002/98-VRG</t>
  </si>
  <si>
    <t>ACAJÁ-BURIZINHO</t>
  </si>
  <si>
    <t>48610.009231/2002-AJBZ</t>
  </si>
  <si>
    <t>LAGOA DO PAULO</t>
  </si>
  <si>
    <t>48610.009231/2002-LP</t>
  </si>
  <si>
    <t>LAGOA DO PAULO NORTE</t>
  </si>
  <si>
    <t>48610.009231/2002-LPN</t>
  </si>
  <si>
    <t>CARDEAL AMARELO</t>
  </si>
  <si>
    <t>48610.001440/2008-98-CAAM</t>
  </si>
  <si>
    <t>CARDEAL DO NORDESTE</t>
  </si>
  <si>
    <t>48610.001440/2008-98-CARN</t>
  </si>
  <si>
    <t>CANCÃ</t>
  </si>
  <si>
    <t>48610.009491/2003-CNC</t>
  </si>
  <si>
    <t>FAZENDA ALEGRE</t>
  </si>
  <si>
    <t>48000.003742/97-56-FAL</t>
  </si>
  <si>
    <t>FAZENDA SANTA LUZIA</t>
  </si>
  <si>
    <t>48000.003746/97-15-FSL</t>
  </si>
  <si>
    <t>FAZENDA SÃO RAFAEL</t>
  </si>
  <si>
    <t>48000.003750/97-84-FSRL</t>
  </si>
  <si>
    <t>INHAMBU</t>
  </si>
  <si>
    <t>CACIMBAS</t>
  </si>
  <si>
    <t>48000.003736/97-53-CAB</t>
  </si>
  <si>
    <t>CAMPO GRANDE</t>
  </si>
  <si>
    <t>48000.003737/97-16-CG</t>
  </si>
  <si>
    <t>CÓRREGO DOURADO</t>
  </si>
  <si>
    <t>48000.003740/97-21-CD</t>
  </si>
  <si>
    <t>FAZENDA CEDRO</t>
  </si>
  <si>
    <t>48000.003743/97-19-FC</t>
  </si>
  <si>
    <t>FAZENDA SÃO JORGE</t>
  </si>
  <si>
    <t>48000.003747/97-70-FSJ</t>
  </si>
  <si>
    <t>JACUTINGA</t>
  </si>
  <si>
    <t>48610.009492/2003-JCT</t>
  </si>
  <si>
    <t>LAGOA SURUACA</t>
  </si>
  <si>
    <t>48000.003757/97-23-LS</t>
  </si>
  <si>
    <t>RIO ITAÚNAS</t>
  </si>
  <si>
    <t>48000.003766/97-14-RIT</t>
  </si>
  <si>
    <t>SÃO MATEUS LESTE</t>
  </si>
  <si>
    <t>TABUIAIÁ</t>
  </si>
  <si>
    <t>ABALONE</t>
  </si>
  <si>
    <t>48000.003552/97-11-ABA</t>
  </si>
  <si>
    <t>ARGONAUTA</t>
  </si>
  <si>
    <t>48000.003552/97-11-ARGO</t>
  </si>
  <si>
    <t>BIJUPIRÁ</t>
  </si>
  <si>
    <t>OSTRA</t>
  </si>
  <si>
    <t>48000.003552/97-11-OST</t>
  </si>
  <si>
    <t>SALEMA</t>
  </si>
  <si>
    <t>48000.003710/97-60-SA</t>
  </si>
  <si>
    <t>PARAMIRIM DO VENCIMENTO</t>
  </si>
  <si>
    <t>TIRIBA</t>
  </si>
  <si>
    <t>48610.010821/2015-97-TIR</t>
  </si>
  <si>
    <t>APRAIÚS</t>
  </si>
  <si>
    <t>48000.003630/97-22-APR</t>
  </si>
  <si>
    <t>BIRIBA</t>
  </si>
  <si>
    <t>48000.003672/97-72-BB</t>
  </si>
  <si>
    <t>FAZENDA ONÇA</t>
  </si>
  <si>
    <t>48000.003652/97-65-FO</t>
  </si>
  <si>
    <t>JACUÍPE</t>
  </si>
  <si>
    <t>48000.003660/97-93-JA</t>
  </si>
  <si>
    <t>MIRANGA</t>
  </si>
  <si>
    <t>48000.003673/97-35-MG</t>
  </si>
  <si>
    <t>MIRANGA NORTE</t>
  </si>
  <si>
    <t>48000.003676/97-23-MGN</t>
  </si>
  <si>
    <t>RIACHO SÃO PEDRO</t>
  </si>
  <si>
    <t>48000.003684/97-51-RSP</t>
  </si>
  <si>
    <t>SUSSUARANA</t>
  </si>
  <si>
    <t>48000.003699/97-29-SUS</t>
  </si>
  <si>
    <t>TARTARUGA</t>
  </si>
  <si>
    <t>48000.003835/97-35-TTG</t>
  </si>
  <si>
    <t>TIÊ</t>
  </si>
  <si>
    <t>CREJOÁ</t>
  </si>
  <si>
    <t>48610.007484/2006-61-CRJ</t>
  </si>
  <si>
    <t>LAPA</t>
  </si>
  <si>
    <t>BONITO</t>
  </si>
  <si>
    <t>48000.003718/97-71-BO</t>
  </si>
  <si>
    <t>ENCHOVA</t>
  </si>
  <si>
    <t>48000.003719/97-34-EN</t>
  </si>
  <si>
    <t>ENCHOVA OESTE</t>
  </si>
  <si>
    <t>48000.003720/97-13-ENO</t>
  </si>
  <si>
    <t>LINGUADO</t>
  </si>
  <si>
    <t>48000.003706/97-92-LI</t>
  </si>
  <si>
    <t>MARIMBÁ</t>
  </si>
  <si>
    <t>48000.003732/97-01-MA</t>
  </si>
  <si>
    <t>PAMPO</t>
  </si>
  <si>
    <t>48000.003707/97-55-PM</t>
  </si>
  <si>
    <t>48610.009193/2005-25-BTV</t>
  </si>
  <si>
    <t>TUCANO</t>
  </si>
  <si>
    <t>48610.001402/2008-35-TUC</t>
  </si>
  <si>
    <t>AnC_NORTE_ATAPU</t>
  </si>
  <si>
    <t>AnC_TUPI</t>
  </si>
  <si>
    <t>48610.006369/2011-35-TPU</t>
  </si>
  <si>
    <t>ATAPU_ECO</t>
  </si>
  <si>
    <t>48610.226558/2021-02-ATPE</t>
  </si>
  <si>
    <t>ITAPU_ECO</t>
  </si>
  <si>
    <t>48610.220925/2019-31-ITPE</t>
  </si>
  <si>
    <t>SÉPIA_ECO</t>
  </si>
  <si>
    <t>48610.226559/2021-49-SEPE</t>
  </si>
  <si>
    <t>BÚZIOS_ECO</t>
  </si>
  <si>
    <t>48610.220924/2019-97-BUZE</t>
  </si>
  <si>
    <t>MERO</t>
  </si>
  <si>
    <t>48610.011150/2013-10-MRO</t>
  </si>
  <si>
    <t>NORDESTE DE SAPINHOÁ</t>
  </si>
  <si>
    <t>48610.012961/2017-61-NESH</t>
  </si>
  <si>
    <t>NOROESTE DE SAPINHOÁ</t>
  </si>
  <si>
    <t>48610.012961/2017-61-NWSH</t>
  </si>
  <si>
    <t>SUDOESTE DE SAPINHOÁ</t>
  </si>
  <si>
    <t>48610.012961/2017-61-SWSH</t>
  </si>
  <si>
    <t>TARTARUGA VERDE SUDOESTE</t>
  </si>
  <si>
    <t>48610.011230/2018-80-TVSW</t>
  </si>
  <si>
    <t>BEM-TE-VI</t>
  </si>
  <si>
    <t>CABURÉ LESTE</t>
  </si>
  <si>
    <t>GAVIÃO PRETO</t>
  </si>
  <si>
    <t>MÃE-DA-LUA</t>
  </si>
  <si>
    <t>MURIQUI</t>
  </si>
  <si>
    <t>PERIQUITO NORDESTE</t>
  </si>
  <si>
    <t>RIO MARIRICU</t>
  </si>
  <si>
    <t>SÃO DOMINGOS</t>
  </si>
  <si>
    <t>Tucano Grande</t>
  </si>
  <si>
    <t>AnC_MERO</t>
  </si>
  <si>
    <t>ESPADIM</t>
  </si>
  <si>
    <t>48610.012641/2017-10-AGR</t>
  </si>
  <si>
    <t>48610.009227/2002B -ARB</t>
  </si>
  <si>
    <t>48000.003460/97-02-AZU</t>
  </si>
  <si>
    <t>48610.001999/2016-28-4690</t>
  </si>
  <si>
    <t>48610.003901/2000A -BRL</t>
  </si>
  <si>
    <t>48610.003901/2000A -BRS</t>
  </si>
  <si>
    <t>48610.009227/2002-CBO</t>
  </si>
  <si>
    <t>48610.009227/2002B -GC</t>
  </si>
  <si>
    <t>48610.009227/2002-GNA</t>
  </si>
  <si>
    <t>48610.010735/2001A -IBU</t>
  </si>
  <si>
    <t>48000.003754/97-35-LPRN</t>
  </si>
  <si>
    <t>48610.009283/2005-16-MB</t>
  </si>
  <si>
    <t>48610.005457/2013-81-MRQ</t>
  </si>
  <si>
    <t>48610.204680/2021-10-4862</t>
  </si>
  <si>
    <t>48610.002006/2016-35-PV</t>
  </si>
  <si>
    <t>48610.009227/2002A -PAR</t>
  </si>
  <si>
    <t>48610.003901/2000A -PTS</t>
  </si>
  <si>
    <t>48000.003693/97-42-SDS</t>
  </si>
  <si>
    <t>48610.009188/200512-SML</t>
  </si>
  <si>
    <t>48610.007986/2004A -TAB</t>
  </si>
  <si>
    <t>48610.001427/200839-TIE</t>
  </si>
  <si>
    <t>48610.009279/2005-58-TG</t>
  </si>
  <si>
    <t>48610.212133/2022-99-XSMS</t>
  </si>
  <si>
    <t>48610.003886/2000A -BBG</t>
  </si>
  <si>
    <t>48000.003709/97-81-BJ</t>
  </si>
  <si>
    <t>48610.003884/2000A -LPA</t>
  </si>
  <si>
    <t>48610.003886/2000A -OATP</t>
  </si>
  <si>
    <t>48000.003840/97-75-PARU</t>
  </si>
  <si>
    <t>48610.003886/2000A -SRR</t>
  </si>
  <si>
    <t>48610.012913/2010-05-SBBG</t>
  </si>
  <si>
    <t>48610.014454/2017-62-AnC6</t>
  </si>
  <si>
    <t>48610.003512/2017-22-AnC5</t>
  </si>
  <si>
    <t>48610.232916/2022-99-ESD</t>
  </si>
  <si>
    <t>Mês de Crédito: Abril de 2024</t>
  </si>
  <si>
    <t>Competência: Fevereiro de 2024</t>
  </si>
  <si>
    <t>URUGUÁ</t>
  </si>
  <si>
    <t>48000.003577/97-41-URG</t>
  </si>
  <si>
    <t>JURITI</t>
  </si>
  <si>
    <t>48610.008012/2004-JU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</si>
</sst>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-\ #,##0.00_-;\-\ #,##0.00_-;_-\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8"/>
      <color indexed="8"/>
      <name val="Arial"/>
      <family val="2"/>
      <charset val="1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/>
    <xf numFmtId="0" fontId="3" fillId="0" borderId="0" xfId="1" applyFont="1"/>
    <xf numFmtId="0" fontId="3" fillId="0" borderId="0" xfId="1" applyFont="1" applyAlignment="1">
      <alignment horizontal="left"/>
    </xf>
    <xf numFmtId="0" fontId="3" fillId="2" borderId="0" xfId="1" applyFont="1" applyFill="1"/>
    <xf numFmtId="49" fontId="8" fillId="3" borderId="1" xfId="0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10" fillId="0" borderId="0" xfId="15"/>
    <xf numFmtId="0" fontId="7" fillId="2" borderId="0" xfId="1" applyFont="1" applyFill="1" applyAlignment="1">
      <alignment horizontal="left"/>
    </xf>
    <xf numFmtId="43" fontId="5" fillId="0" borderId="1" xfId="16" applyFont="1" applyBorder="1"/>
    <xf numFmtId="0" fontId="10" fillId="0" borderId="0" xfId="15" applyAlignment="1"/>
    <xf numFmtId="166" fontId="3" fillId="0" borderId="1" xfId="16" applyNumberFormat="1" applyFont="1" applyBorder="1" applyAlignment="1">
      <alignment horizontal="center"/>
    </xf>
    <xf numFmtId="49" fontId="3" fillId="0" borderId="1" xfId="1" applyNumberFormat="1" applyFont="1" applyBorder="1"/>
    <xf numFmtId="49" fontId="3" fillId="0" borderId="1" xfId="1" applyNumberFormat="1" applyFont="1" applyBorder="1" applyAlignment="1">
      <alignment horizontal="center"/>
    </xf>
    <xf numFmtId="43" fontId="3" fillId="0" borderId="0" xfId="16" applyFont="1"/>
    <xf numFmtId="43" fontId="3" fillId="0" borderId="0" xfId="1" applyNumberFormat="1" applyFont="1"/>
    <xf numFmtId="0" fontId="9" fillId="2" borderId="0" xfId="1" applyFont="1" applyFill="1" applyAlignment="1">
      <alignment horizontal="left" vertical="center"/>
    </xf>
    <xf numFmtId="0" fontId="7" fillId="0" borderId="0" xfId="1" applyFont="1" applyAlignment="1">
      <alignment horizontal="left"/>
    </xf>
    <xf numFmtId="0" fontId="7" fillId="2" borderId="0" xfId="1" applyFont="1" applyFill="1" applyAlignment="1">
      <alignment horizontal="right"/>
    </xf>
    <xf numFmtId="0" fontId="7" fillId="2" borderId="0" xfId="1" applyFont="1" applyFill="1" applyAlignment="1">
      <alignment horizontal="left"/>
    </xf>
    <xf numFmtId="0" fontId="5" fillId="0" borderId="1" xfId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49" fontId="5" fillId="4" borderId="1" xfId="5" applyNumberFormat="1" applyFont="1" applyFill="1" applyBorder="1" applyAlignment="1">
      <alignment horizontal="center" vertical="center" wrapText="1"/>
    </xf>
  </cellXfs>
  <cellStyles count="17">
    <cellStyle name="Hiperlink" xfId="15" builtinId="8"/>
    <cellStyle name="Normal" xfId="0" builtinId="0"/>
    <cellStyle name="Normal 2" xfId="1" xr:uid="{00000000-0005-0000-0000-000001000000}"/>
    <cellStyle name="Normal 2 2" xfId="6" xr:uid="{00000000-0005-0000-0000-000002000000}"/>
    <cellStyle name="Normal 2 2 2" xfId="7" xr:uid="{00000000-0005-0000-0000-000003000000}"/>
    <cellStyle name="Normal 2 3" xfId="8" xr:uid="{00000000-0005-0000-0000-000004000000}"/>
    <cellStyle name="Normal 3" xfId="9" xr:uid="{00000000-0005-0000-0000-000005000000}"/>
    <cellStyle name="Normal_Plan1" xfId="5" xr:uid="{00000000-0005-0000-0000-000006000000}"/>
    <cellStyle name="Porcentagem 2" xfId="4" xr:uid="{00000000-0005-0000-0000-000007000000}"/>
    <cellStyle name="Porcentagem 2 2" xfId="10" xr:uid="{00000000-0005-0000-0000-000008000000}"/>
    <cellStyle name="Porcentagem 3" xfId="11" xr:uid="{00000000-0005-0000-0000-000009000000}"/>
    <cellStyle name="Sep. milhar [0]" xfId="12" xr:uid="{00000000-0005-0000-0000-00000A000000}"/>
    <cellStyle name="Separador de milhares 2" xfId="2" xr:uid="{00000000-0005-0000-0000-00000B000000}"/>
    <cellStyle name="Separador de milhares 2 2" xfId="3" xr:uid="{00000000-0005-0000-0000-00000C000000}"/>
    <cellStyle name="Separador de milhares 3" xfId="13" xr:uid="{00000000-0005-0000-0000-00000D000000}"/>
    <cellStyle name="Separador de milhares 3 2" xfId="14" xr:uid="{00000000-0005-0000-0000-00000E000000}"/>
    <cellStyle name="Vírgula" xfId="16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1429962</xdr:colOff>
      <xdr:row>3</xdr:row>
      <xdr:rowOff>11717</xdr:rowOff>
    </xdr:to>
    <xdr:pic>
      <xdr:nvPicPr>
        <xdr:cNvPr id="2" name="Picture 166" descr="G:\Raquel\Logomarca\logoANP_h_fundobranco_cor.jpg">
          <a:extLst>
            <a:ext uri="{FF2B5EF4-FFF2-40B4-BE49-F238E27FC236}">
              <a16:creationId xmlns:a16="http://schemas.microsoft.com/office/drawing/2014/main" id="{2CC4783C-58AB-4629-B9AE-59D2EB20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9525" y="0"/>
          <a:ext cx="1420437" cy="592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dist_roy\Demonstrativos\2023\Abril_24\02_Demonstrativos_Fev_24.xlsx" TargetMode="External"/><Relationship Id="rId1" Type="http://schemas.openxmlformats.org/officeDocument/2006/relationships/externalLinkPath" Target="/dist_roy/Demonstrativos/2023/Abril_24/02_Demonstrativos_Fev_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IGEP"/>
    </sheetNames>
    <sheetDataSet>
      <sheetData sheetId="0">
        <row r="7">
          <cell r="B7" t="str">
            <v>PONTA DO MEL</v>
          </cell>
          <cell r="C7" t="str">
            <v>48000.003816/97-91-PML</v>
          </cell>
          <cell r="D7" t="str">
            <v xml:space="preserve">PML  </v>
          </cell>
          <cell r="E7" t="str">
            <v>Terra</v>
          </cell>
          <cell r="F7" t="str">
            <v>3R RNCE S.A.</v>
          </cell>
          <cell r="G7">
            <v>10</v>
          </cell>
          <cell r="H7">
            <v>2139.9497000000001</v>
          </cell>
          <cell r="I7">
            <v>1.25865</v>
          </cell>
          <cell r="J7">
            <v>1232.403</v>
          </cell>
          <cell r="K7">
            <v>17176</v>
          </cell>
          <cell r="L7">
            <v>132944.95012645502</v>
          </cell>
          <cell r="M7">
            <v>132944.95012645502</v>
          </cell>
          <cell r="N7">
            <v>265889.90025291004</v>
          </cell>
        </row>
        <row r="8">
          <cell r="B8" t="str">
            <v>REDONDA</v>
          </cell>
          <cell r="C8" t="str">
            <v>48000.003818/97-16-RE</v>
          </cell>
          <cell r="D8" t="str">
            <v xml:space="preserve">RE   </v>
          </cell>
          <cell r="E8" t="str">
            <v>Terra</v>
          </cell>
          <cell r="F8" t="str">
            <v>3R RNCE S.A.</v>
          </cell>
          <cell r="G8">
            <v>7.8</v>
          </cell>
          <cell r="H8">
            <v>2043.9554000000001</v>
          </cell>
          <cell r="I8">
            <v>2.5347300000000001</v>
          </cell>
          <cell r="J8">
            <v>1203.376</v>
          </cell>
          <cell r="K8">
            <v>1207</v>
          </cell>
          <cell r="L8">
            <v>123135.31462702002</v>
          </cell>
          <cell r="M8">
            <v>68955.776191131197</v>
          </cell>
          <cell r="N8">
            <v>192091.09081815122</v>
          </cell>
        </row>
        <row r="9">
          <cell r="B9" t="str">
            <v>ARATU</v>
          </cell>
          <cell r="D9" t="str">
            <v>A</v>
          </cell>
          <cell r="E9" t="str">
            <v>Terra</v>
          </cell>
          <cell r="F9" t="str">
            <v>3R BAHIA S.A.</v>
          </cell>
          <cell r="G9">
            <v>7.8</v>
          </cell>
          <cell r="H9">
            <v>2309.6871000000001</v>
          </cell>
          <cell r="I9">
            <v>0.40425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B10" t="str">
            <v>CAMBACICA</v>
          </cell>
          <cell r="C10" t="str">
            <v>48610.009228/2002-CAM</v>
          </cell>
          <cell r="D10" t="str">
            <v>CAM</v>
          </cell>
          <cell r="E10" t="str">
            <v>Terra</v>
          </cell>
          <cell r="F10" t="str">
            <v>3R BAHIA S.A.</v>
          </cell>
          <cell r="L10">
            <v>0</v>
          </cell>
          <cell r="M10">
            <v>0</v>
          </cell>
          <cell r="N10">
            <v>0</v>
          </cell>
        </row>
        <row r="11">
          <cell r="B11" t="str">
            <v>CANDEIAS</v>
          </cell>
          <cell r="C11" t="str">
            <v>48000.003638/97-34-C</v>
          </cell>
          <cell r="D11" t="str">
            <v>C</v>
          </cell>
          <cell r="E11" t="str">
            <v>Terra</v>
          </cell>
          <cell r="F11" t="str">
            <v>3R BAHIA S.A.</v>
          </cell>
          <cell r="G11">
            <v>9.3000000000000007</v>
          </cell>
          <cell r="H11">
            <v>2309.6871000000001</v>
          </cell>
          <cell r="I11">
            <v>0.6431</v>
          </cell>
          <cell r="J11">
            <v>3011.9409999999998</v>
          </cell>
          <cell r="K11">
            <v>4552500</v>
          </cell>
          <cell r="L11">
            <v>494217.701183055</v>
          </cell>
          <cell r="M11">
            <v>425027.22301742737</v>
          </cell>
          <cell r="N11">
            <v>919244.92420048243</v>
          </cell>
        </row>
        <row r="12">
          <cell r="B12" t="str">
            <v>CEXIS</v>
          </cell>
          <cell r="C12" t="str">
            <v>48000.003641/97-49-CX</v>
          </cell>
          <cell r="D12" t="str">
            <v>CX</v>
          </cell>
          <cell r="E12" t="str">
            <v>Terra</v>
          </cell>
          <cell r="F12" t="str">
            <v>3R BAHIA S.A.</v>
          </cell>
          <cell r="G12">
            <v>9.3000000000000007</v>
          </cell>
          <cell r="H12">
            <v>2309.6871000000001</v>
          </cell>
          <cell r="I12">
            <v>0.66713</v>
          </cell>
          <cell r="J12">
            <v>1683.0889999999999</v>
          </cell>
          <cell r="K12">
            <v>1555115</v>
          </cell>
          <cell r="L12">
            <v>246243.64107009501</v>
          </cell>
          <cell r="M12">
            <v>211769.53132028173</v>
          </cell>
          <cell r="N12">
            <v>458013.17239037674</v>
          </cell>
        </row>
        <row r="13">
          <cell r="B13" t="str">
            <v>DOM JOÃO</v>
          </cell>
          <cell r="C13" t="str">
            <v>48000.003644/97-37-DJ</v>
          </cell>
          <cell r="D13" t="str">
            <v>DJ</v>
          </cell>
          <cell r="E13" t="str">
            <v>Terra</v>
          </cell>
          <cell r="F13" t="str">
            <v>3R BAHIA S.A.</v>
          </cell>
          <cell r="G13">
            <v>8.3000000000000007</v>
          </cell>
          <cell r="H13">
            <v>2309.6871000000001</v>
          </cell>
          <cell r="I13">
            <v>1.4015599999999999</v>
          </cell>
          <cell r="J13">
            <v>2575.306</v>
          </cell>
          <cell r="K13">
            <v>106653</v>
          </cell>
          <cell r="L13">
            <v>304881.58127163001</v>
          </cell>
          <cell r="M13">
            <v>201221.84363927582</v>
          </cell>
          <cell r="N13">
            <v>506103.42491090583</v>
          </cell>
        </row>
        <row r="14">
          <cell r="B14" t="str">
            <v>GUANAMBI</v>
          </cell>
          <cell r="C14" t="str">
            <v>48610.008017/2004-GNB</v>
          </cell>
          <cell r="D14" t="str">
            <v>GNB</v>
          </cell>
          <cell r="E14" t="str">
            <v>Terra</v>
          </cell>
          <cell r="F14" t="str">
            <v>3R BAHIA S.A.</v>
          </cell>
          <cell r="G14">
            <v>10</v>
          </cell>
          <cell r="H14">
            <v>2309.6871000000001</v>
          </cell>
          <cell r="I14">
            <v>1.0660499999999999</v>
          </cell>
          <cell r="J14">
            <v>126.378</v>
          </cell>
          <cell r="K14">
            <v>24982</v>
          </cell>
          <cell r="L14">
            <v>15926.284871190001</v>
          </cell>
          <cell r="M14">
            <v>15926.284871190001</v>
          </cell>
          <cell r="N14">
            <v>31852.569742380001</v>
          </cell>
        </row>
        <row r="15">
          <cell r="B15" t="str">
            <v>ILHA DE BIMBARRA</v>
          </cell>
          <cell r="C15" t="str">
            <v>48000.003657/97-89-IB</v>
          </cell>
          <cell r="D15" t="str">
            <v>IB</v>
          </cell>
          <cell r="E15" t="str">
            <v>Terra</v>
          </cell>
          <cell r="F15" t="str">
            <v>3R BAHIA S.A.</v>
          </cell>
          <cell r="G15">
            <v>6.8</v>
          </cell>
          <cell r="H15">
            <v>2309.6871000000001</v>
          </cell>
          <cell r="I15">
            <v>0.61341999999999997</v>
          </cell>
          <cell r="J15">
            <v>0</v>
          </cell>
          <cell r="K15">
            <v>124356</v>
          </cell>
          <cell r="L15">
            <v>3814.1228759999999</v>
          </cell>
          <cell r="M15">
            <v>1373.0842353600001</v>
          </cell>
          <cell r="N15">
            <v>5187.2071113599995</v>
          </cell>
        </row>
        <row r="16">
          <cell r="B16" t="str">
            <v>MASSUÍ</v>
          </cell>
          <cell r="C16" t="str">
            <v>48000.003669/97-68-MUI</v>
          </cell>
          <cell r="D16" t="str">
            <v>MUI</v>
          </cell>
          <cell r="E16" t="str">
            <v>Terra</v>
          </cell>
          <cell r="F16" t="str">
            <v>3R BAHIA S.A.</v>
          </cell>
          <cell r="G16">
            <v>9.3000000000000007</v>
          </cell>
          <cell r="H16">
            <v>2309.6871000000001</v>
          </cell>
          <cell r="I16">
            <v>0.69798000000000004</v>
          </cell>
          <cell r="J16">
            <v>0</v>
          </cell>
          <cell r="K16">
            <v>41009</v>
          </cell>
          <cell r="L16">
            <v>1431.1730910000001</v>
          </cell>
          <cell r="M16">
            <v>1230.8088582600003</v>
          </cell>
          <cell r="N16">
            <v>2661.9819492600004</v>
          </cell>
        </row>
        <row r="17">
          <cell r="B17" t="str">
            <v>SOCORRO</v>
          </cell>
          <cell r="C17" t="str">
            <v>48000.003697/97-01-SC</v>
          </cell>
          <cell r="D17" t="str">
            <v>SC</v>
          </cell>
          <cell r="E17" t="str">
            <v>Terra</v>
          </cell>
          <cell r="F17" t="str">
            <v>3R BAHIA S.A.</v>
          </cell>
          <cell r="G17">
            <v>9.8000000000000007</v>
          </cell>
          <cell r="H17">
            <v>2309.6871000000001</v>
          </cell>
          <cell r="I17">
            <v>0.72279000000000004</v>
          </cell>
          <cell r="J17">
            <v>1532.1410000000001</v>
          </cell>
          <cell r="K17">
            <v>335600</v>
          </cell>
          <cell r="L17">
            <v>189066.73135405502</v>
          </cell>
          <cell r="M17">
            <v>181504.06209989282</v>
          </cell>
          <cell r="N17">
            <v>370570.79345394787</v>
          </cell>
        </row>
        <row r="18">
          <cell r="B18" t="str">
            <v>SOCORRO EXTENSÃO</v>
          </cell>
          <cell r="C18" t="str">
            <v>48000.003698/97-66-SCX</v>
          </cell>
          <cell r="D18" t="str">
            <v>SCX</v>
          </cell>
          <cell r="E18" t="str">
            <v>Terra</v>
          </cell>
          <cell r="F18" t="str">
            <v>3R BAHIA S.A.</v>
          </cell>
          <cell r="G18">
            <v>9</v>
          </cell>
          <cell r="H18">
            <v>2309.6871000000001</v>
          </cell>
          <cell r="I18">
            <v>0.70665</v>
          </cell>
          <cell r="J18">
            <v>228.64400000000001</v>
          </cell>
          <cell r="K18">
            <v>152005</v>
          </cell>
          <cell r="L18">
            <v>31775.521527120007</v>
          </cell>
          <cell r="M18">
            <v>25420.417221696</v>
          </cell>
          <cell r="N18">
            <v>57195.938748816006</v>
          </cell>
        </row>
        <row r="19">
          <cell r="B19" t="str">
            <v>SÃO DOMINGOS</v>
          </cell>
          <cell r="C19" t="str">
            <v>48000.003693/97-42-SDS</v>
          </cell>
          <cell r="D19" t="str">
            <v>SDS</v>
          </cell>
          <cell r="E19" t="str">
            <v>Terra</v>
          </cell>
          <cell r="F19" t="str">
            <v>3R BAHIA S.A.</v>
          </cell>
          <cell r="G19">
            <v>9.3000000000000007</v>
          </cell>
          <cell r="H19">
            <v>2309.6871000000001</v>
          </cell>
          <cell r="I19">
            <v>1.5866400000000001</v>
          </cell>
          <cell r="J19">
            <v>154.352</v>
          </cell>
          <cell r="K19">
            <v>1235</v>
          </cell>
          <cell r="L19">
            <v>17923.216182960005</v>
          </cell>
          <cell r="M19">
            <v>15413.965917345606</v>
          </cell>
          <cell r="N19">
            <v>33337.18210030561</v>
          </cell>
        </row>
        <row r="20">
          <cell r="B20" t="str">
            <v>FAZENDA BELÉM CE</v>
          </cell>
          <cell r="C20" t="str">
            <v>48000.003795/97-12-FZB</v>
          </cell>
          <cell r="D20" t="str">
            <v>FZB</v>
          </cell>
          <cell r="E20" t="str">
            <v>Terra</v>
          </cell>
          <cell r="F20" t="str">
            <v>3R Fazenda Belém S.A</v>
          </cell>
          <cell r="G20">
            <v>7.8</v>
          </cell>
          <cell r="H20">
            <v>1942.866</v>
          </cell>
          <cell r="I20">
            <v>2.5347300000000001</v>
          </cell>
          <cell r="J20">
            <v>3552.3629999999998</v>
          </cell>
          <cell r="K20">
            <v>28418</v>
          </cell>
          <cell r="L20">
            <v>348689.86247489997</v>
          </cell>
          <cell r="M20">
            <v>195266.32298594396</v>
          </cell>
          <cell r="N20">
            <v>543956.18546084396</v>
          </cell>
        </row>
        <row r="21">
          <cell r="B21" t="str">
            <v>ICAPUÍ</v>
          </cell>
          <cell r="C21" t="str">
            <v>48000.003801/97-13-IC</v>
          </cell>
          <cell r="D21" t="str">
            <v>IC</v>
          </cell>
          <cell r="E21" t="str">
            <v>Terra</v>
          </cell>
          <cell r="F21" t="str">
            <v>3R Fazenda Belém S.A</v>
          </cell>
          <cell r="G21">
            <v>8.5</v>
          </cell>
          <cell r="H21">
            <v>1942.866</v>
          </cell>
          <cell r="I21">
            <v>2.5347300000000001</v>
          </cell>
          <cell r="J21">
            <v>87.361000000000004</v>
          </cell>
          <cell r="K21">
            <v>1058</v>
          </cell>
          <cell r="L21">
            <v>8620.6230483000018</v>
          </cell>
          <cell r="M21">
            <v>6034.4361338100007</v>
          </cell>
          <cell r="N21">
            <v>14655.059182110002</v>
          </cell>
        </row>
        <row r="22">
          <cell r="B22" t="str">
            <v>LAGOA AROEIRA</v>
          </cell>
          <cell r="C22" t="str">
            <v>48000.003804/97-10-LAR</v>
          </cell>
          <cell r="D22" t="str">
            <v xml:space="preserve">LAR  </v>
          </cell>
          <cell r="E22" t="str">
            <v>Terra</v>
          </cell>
          <cell r="F22" t="str">
            <v>3R Macau</v>
          </cell>
          <cell r="G22">
            <v>7.8</v>
          </cell>
          <cell r="H22">
            <v>2104.1396</v>
          </cell>
          <cell r="I22">
            <v>2.5347300000000001</v>
          </cell>
          <cell r="J22">
            <v>42.286999999999999</v>
          </cell>
          <cell r="K22">
            <v>212</v>
          </cell>
          <cell r="L22">
            <v>4475.75570126</v>
          </cell>
          <cell r="M22">
            <v>2506.4231927055998</v>
          </cell>
          <cell r="N22">
            <v>6982.1788939655999</v>
          </cell>
        </row>
        <row r="23">
          <cell r="B23" t="str">
            <v>MACAU</v>
          </cell>
          <cell r="C23" t="str">
            <v>48000.003808/97-62-MA</v>
          </cell>
          <cell r="D23" t="str">
            <v xml:space="preserve">MA   </v>
          </cell>
          <cell r="E23" t="str">
            <v>Terra</v>
          </cell>
          <cell r="F23" t="str">
            <v>3R Macau</v>
          </cell>
          <cell r="G23">
            <v>8.23</v>
          </cell>
          <cell r="H23">
            <v>2283.1089999999999</v>
          </cell>
          <cell r="I23">
            <v>8.6349999999999996E-2</v>
          </cell>
          <cell r="J23">
            <v>15187.196</v>
          </cell>
          <cell r="K23">
            <v>511193</v>
          </cell>
          <cell r="L23">
            <v>1735908.2693957002</v>
          </cell>
          <cell r="M23">
            <v>1121396.7420296222</v>
          </cell>
          <cell r="N23">
            <v>2857305.0114253224</v>
          </cell>
        </row>
        <row r="24">
          <cell r="B24" t="str">
            <v>PORTO CARÃO</v>
          </cell>
          <cell r="C24" t="str">
            <v>48000.003817/97-53-PC</v>
          </cell>
          <cell r="D24" t="str">
            <v xml:space="preserve">PC   </v>
          </cell>
          <cell r="E24" t="str">
            <v>Terra</v>
          </cell>
          <cell r="F24" t="str">
            <v>3R Macau</v>
          </cell>
          <cell r="G24">
            <v>7.8</v>
          </cell>
          <cell r="H24">
            <v>2104.1396</v>
          </cell>
          <cell r="I24">
            <v>2.5347300000000001</v>
          </cell>
          <cell r="J24">
            <v>75.141999999999996</v>
          </cell>
          <cell r="K24">
            <v>318</v>
          </cell>
          <cell r="L24">
            <v>7945.7650981600009</v>
          </cell>
          <cell r="M24">
            <v>4449.6284549696002</v>
          </cell>
          <cell r="N24">
            <v>12395.393553129601</v>
          </cell>
        </row>
        <row r="25">
          <cell r="B25" t="str">
            <v>SALINA CRISTAL</v>
          </cell>
          <cell r="C25" t="str">
            <v>48000.003825/97-81-SCR</v>
          </cell>
          <cell r="D25" t="str">
            <v xml:space="preserve">SCR  </v>
          </cell>
          <cell r="E25" t="str">
            <v>Terra</v>
          </cell>
          <cell r="F25" t="str">
            <v>3R Macau</v>
          </cell>
          <cell r="G25">
            <v>7.42</v>
          </cell>
          <cell r="H25">
            <v>2104.1396</v>
          </cell>
          <cell r="I25">
            <v>8.6319999999999994E-2</v>
          </cell>
          <cell r="J25">
            <v>11891.749</v>
          </cell>
          <cell r="K25">
            <v>2826300</v>
          </cell>
          <cell r="L25">
            <v>1263293.3100080201</v>
          </cell>
          <cell r="M25">
            <v>611433.96204388165</v>
          </cell>
          <cell r="N25">
            <v>1874727.2720519018</v>
          </cell>
        </row>
        <row r="26">
          <cell r="B26" t="str">
            <v>SANHAÇU</v>
          </cell>
          <cell r="C26" t="str">
            <v>48610.007998/2004-SAN</v>
          </cell>
          <cell r="D26" t="str">
            <v xml:space="preserve">SAN  </v>
          </cell>
          <cell r="E26" t="str">
            <v>Terra</v>
          </cell>
          <cell r="F26" t="str">
            <v>3R Macau</v>
          </cell>
          <cell r="G26">
            <v>10</v>
          </cell>
          <cell r="H26">
            <v>2783.5639999999999</v>
          </cell>
          <cell r="I26">
            <v>0.10201</v>
          </cell>
          <cell r="J26">
            <v>558.66800000000001</v>
          </cell>
          <cell r="K26">
            <v>3254410</v>
          </cell>
          <cell r="L26">
            <v>94353.524842599989</v>
          </cell>
          <cell r="M26">
            <v>94353.524842599989</v>
          </cell>
          <cell r="N26">
            <v>188707.04968519998</v>
          </cell>
        </row>
        <row r="27">
          <cell r="B27" t="str">
            <v>CANGOÁ</v>
          </cell>
          <cell r="C27" t="str">
            <v>48000.003902/97-21-CAN</v>
          </cell>
          <cell r="D27" t="str">
            <v>CAN</v>
          </cell>
          <cell r="E27" t="str">
            <v>Mar</v>
          </cell>
          <cell r="F27" t="str">
            <v>3R Petroleum Offshore S.A.</v>
          </cell>
          <cell r="G27">
            <v>8.8000000000000007</v>
          </cell>
          <cell r="H27">
            <v>2842.6053999999999</v>
          </cell>
          <cell r="I27">
            <v>0.43963999999999998</v>
          </cell>
          <cell r="J27">
            <v>480.18200000000002</v>
          </cell>
          <cell r="K27">
            <v>1617460</v>
          </cell>
          <cell r="L27">
            <v>103803.40302914</v>
          </cell>
          <cell r="M27">
            <v>78890.586302146403</v>
          </cell>
          <cell r="N27">
            <v>182693.9893312864</v>
          </cell>
        </row>
        <row r="28">
          <cell r="B28" t="str">
            <v>PAPA-TERRA</v>
          </cell>
          <cell r="C28" t="str">
            <v>48000.003556/97-71-PPT</v>
          </cell>
          <cell r="D28" t="str">
            <v>PPT</v>
          </cell>
          <cell r="E28" t="str">
            <v>Mar</v>
          </cell>
          <cell r="F28" t="str">
            <v>3R Petroleum Offshore S.A.</v>
          </cell>
          <cell r="G28">
            <v>10</v>
          </cell>
          <cell r="H28">
            <v>1899.3007</v>
          </cell>
          <cell r="I28">
            <v>0.70296999999999998</v>
          </cell>
          <cell r="J28">
            <v>62199.28</v>
          </cell>
          <cell r="K28">
            <v>2124084</v>
          </cell>
          <cell r="L28">
            <v>5981415.1686488008</v>
          </cell>
          <cell r="M28">
            <v>5981415.1686488008</v>
          </cell>
          <cell r="N28">
            <v>11962830.337297602</v>
          </cell>
        </row>
        <row r="29">
          <cell r="B29" t="str">
            <v>PEROÁ</v>
          </cell>
          <cell r="C29" t="str">
            <v>48000.003903/97-93-PER</v>
          </cell>
          <cell r="D29" t="str">
            <v>PER</v>
          </cell>
          <cell r="E29" t="str">
            <v>Mar</v>
          </cell>
          <cell r="F29" t="str">
            <v>3R Petroleum Offshore S.A.</v>
          </cell>
          <cell r="G29">
            <v>8.8000000000000007</v>
          </cell>
          <cell r="H29">
            <v>2842.6053999999999</v>
          </cell>
          <cell r="I29">
            <v>0.43607000000000001</v>
          </cell>
          <cell r="J29">
            <v>53.337000000000003</v>
          </cell>
          <cell r="K29">
            <v>13494114</v>
          </cell>
          <cell r="L29">
            <v>301799.71680999006</v>
          </cell>
          <cell r="M29">
            <v>229367.78477559244</v>
          </cell>
          <cell r="N29">
            <v>531167.5015855825</v>
          </cell>
        </row>
        <row r="30">
          <cell r="B30" t="str">
            <v>ALTO DO RODRIGUES</v>
          </cell>
          <cell r="C30" t="str">
            <v>48000.003784/97-04-ARG</v>
          </cell>
          <cell r="D30" t="str">
            <v>ARG</v>
          </cell>
          <cell r="E30" t="str">
            <v>Terra</v>
          </cell>
          <cell r="F30" t="str">
            <v>3R Potiguar</v>
          </cell>
          <cell r="G30">
            <v>6.79</v>
          </cell>
          <cell r="H30">
            <v>2144.9324999999999</v>
          </cell>
          <cell r="I30">
            <v>0.24893999999999999</v>
          </cell>
          <cell r="J30">
            <v>11080.127</v>
          </cell>
          <cell r="K30">
            <v>43204</v>
          </cell>
          <cell r="L30">
            <v>1188843.9855093751</v>
          </cell>
          <cell r="M30">
            <v>425606.14681235625</v>
          </cell>
          <cell r="N30">
            <v>1614450.1323217314</v>
          </cell>
        </row>
        <row r="31">
          <cell r="B31" t="str">
            <v>ANGICO</v>
          </cell>
          <cell r="C31" t="str">
            <v>48000.003484/97-62-ANG</v>
          </cell>
          <cell r="D31" t="str">
            <v>ANG</v>
          </cell>
          <cell r="E31" t="str">
            <v>Terra</v>
          </cell>
          <cell r="F31" t="str">
            <v>3R Potiguar</v>
          </cell>
          <cell r="G31">
            <v>10</v>
          </cell>
          <cell r="H31">
            <v>2144.9324999999999</v>
          </cell>
          <cell r="I31">
            <v>2.5347300000000001</v>
          </cell>
          <cell r="J31">
            <v>1347.73</v>
          </cell>
          <cell r="K31">
            <v>103242</v>
          </cell>
          <cell r="L31">
            <v>157624.02364425</v>
          </cell>
          <cell r="M31">
            <v>157624.02364425</v>
          </cell>
          <cell r="N31">
            <v>315248.04728850001</v>
          </cell>
        </row>
        <row r="32">
          <cell r="B32" t="str">
            <v>BARRINHA</v>
          </cell>
          <cell r="C32" t="str">
            <v>48000.003786/97-21-BAR</v>
          </cell>
          <cell r="D32" t="str">
            <v>BAR</v>
          </cell>
          <cell r="E32" t="str">
            <v>Terra</v>
          </cell>
          <cell r="F32" t="str">
            <v>3R Potiguar</v>
          </cell>
          <cell r="G32">
            <v>10</v>
          </cell>
          <cell r="H32">
            <v>2144.9324999999999</v>
          </cell>
          <cell r="I32">
            <v>2.5347300000000001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B33" t="str">
            <v>BARRINHA LESTE</v>
          </cell>
          <cell r="C33" t="str">
            <v>48610.003901/2000A-BRL</v>
          </cell>
          <cell r="D33" t="str">
            <v>BRL</v>
          </cell>
          <cell r="E33" t="str">
            <v>Terra</v>
          </cell>
          <cell r="F33" t="str">
            <v>3R Potiguar</v>
          </cell>
          <cell r="G33">
            <v>10</v>
          </cell>
          <cell r="H33">
            <v>2144.9324999999999</v>
          </cell>
          <cell r="I33">
            <v>2.5347300000000001</v>
          </cell>
          <cell r="J33">
            <v>40.595999999999997</v>
          </cell>
          <cell r="K33">
            <v>39</v>
          </cell>
          <cell r="L33">
            <v>4358.7267119999997</v>
          </cell>
          <cell r="M33">
            <v>4358.7267119999997</v>
          </cell>
          <cell r="N33">
            <v>8717.4534239999994</v>
          </cell>
        </row>
        <row r="34">
          <cell r="B34" t="str">
            <v>BARRINHA SUDOESTE</v>
          </cell>
          <cell r="C34" t="str">
            <v>48610.003901/2000A-BRS</v>
          </cell>
          <cell r="D34" t="str">
            <v>BRS</v>
          </cell>
          <cell r="E34" t="str">
            <v>Terra</v>
          </cell>
          <cell r="F34" t="str">
            <v>3R Potiguar</v>
          </cell>
          <cell r="G34">
            <v>10</v>
          </cell>
          <cell r="H34">
            <v>2144.9324999999999</v>
          </cell>
          <cell r="I34">
            <v>2.5347300000000001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B35" t="str">
            <v>BENFICA</v>
          </cell>
          <cell r="C35" t="str">
            <v>48610.004003/98-BEN</v>
          </cell>
          <cell r="D35" t="str">
            <v>BEN</v>
          </cell>
          <cell r="E35" t="str">
            <v>Terra</v>
          </cell>
          <cell r="F35" t="str">
            <v>3R Potiguar</v>
          </cell>
          <cell r="G35">
            <v>10</v>
          </cell>
          <cell r="H35">
            <v>2144.9324999999999</v>
          </cell>
          <cell r="I35">
            <v>0.96870000000000001</v>
          </cell>
          <cell r="J35">
            <v>1451.6089999999999</v>
          </cell>
          <cell r="K35">
            <v>66597</v>
          </cell>
          <cell r="L35">
            <v>158905.791764625</v>
          </cell>
          <cell r="M35">
            <v>158905.791764625</v>
          </cell>
          <cell r="N35">
            <v>317811.58352925</v>
          </cell>
        </row>
        <row r="36">
          <cell r="B36" t="str">
            <v>CANTO DO AMARO</v>
          </cell>
          <cell r="C36" t="str">
            <v>48000.003792/97-24-CAM</v>
          </cell>
          <cell r="D36" t="str">
            <v>CAM</v>
          </cell>
          <cell r="E36" t="str">
            <v>Terra</v>
          </cell>
          <cell r="F36" t="str">
            <v>3R Potiguar</v>
          </cell>
          <cell r="G36">
            <v>10</v>
          </cell>
          <cell r="H36">
            <v>2144.9324999999999</v>
          </cell>
          <cell r="I36">
            <v>0.96870000000000001</v>
          </cell>
          <cell r="J36">
            <v>30575.638999999999</v>
          </cell>
          <cell r="K36">
            <v>816982</v>
          </cell>
          <cell r="L36">
            <v>3318704.6131383749</v>
          </cell>
          <cell r="M36">
            <v>3318704.6131383749</v>
          </cell>
          <cell r="N36">
            <v>6637409.2262767497</v>
          </cell>
        </row>
        <row r="37">
          <cell r="B37" t="str">
            <v>CIOBA</v>
          </cell>
          <cell r="D37" t="str">
            <v>CIO</v>
          </cell>
          <cell r="E37" t="str">
            <v>Terra</v>
          </cell>
          <cell r="F37" t="str">
            <v>3R Potiguar</v>
          </cell>
          <cell r="G37">
            <v>10</v>
          </cell>
          <cell r="H37">
            <v>2929.3926999999999</v>
          </cell>
          <cell r="I37">
            <v>0.47737000000000002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B38" t="str">
            <v>ESTREITO</v>
          </cell>
          <cell r="C38" t="str">
            <v>48000.003793/97-97-ET</v>
          </cell>
          <cell r="D38" t="str">
            <v>ET</v>
          </cell>
          <cell r="E38" t="str">
            <v>Terra</v>
          </cell>
          <cell r="F38" t="str">
            <v>3R Potiguar</v>
          </cell>
          <cell r="G38">
            <v>8.1</v>
          </cell>
          <cell r="H38">
            <v>2144.9324999999999</v>
          </cell>
          <cell r="I38">
            <v>2.5347300000000001</v>
          </cell>
          <cell r="J38">
            <v>18151.331999999999</v>
          </cell>
          <cell r="K38">
            <v>47197</v>
          </cell>
          <cell r="L38">
            <v>1952650.6788449995</v>
          </cell>
          <cell r="M38">
            <v>1210643.4208838998</v>
          </cell>
          <cell r="N38">
            <v>3163294.0997288991</v>
          </cell>
        </row>
        <row r="39">
          <cell r="B39" t="str">
            <v>FAZENDA CANAAN</v>
          </cell>
          <cell r="C39" t="str">
            <v>48000.003796/97-85-FCN</v>
          </cell>
          <cell r="D39" t="str">
            <v>FCN</v>
          </cell>
          <cell r="E39" t="str">
            <v>Terra</v>
          </cell>
          <cell r="F39" t="str">
            <v>3R Potiguar</v>
          </cell>
          <cell r="G39">
            <v>10</v>
          </cell>
          <cell r="H39">
            <v>2144.9324999999999</v>
          </cell>
          <cell r="I39">
            <v>2.5347300000000001</v>
          </cell>
          <cell r="J39">
            <v>108.07299999999999</v>
          </cell>
          <cell r="K39">
            <v>108</v>
          </cell>
          <cell r="L39">
            <v>11604.152045625</v>
          </cell>
          <cell r="M39">
            <v>11604.152045625</v>
          </cell>
          <cell r="N39">
            <v>23208.30409125</v>
          </cell>
        </row>
        <row r="40">
          <cell r="B40" t="str">
            <v>FAZENDA POCINHO</v>
          </cell>
          <cell r="C40" t="str">
            <v>48000.003799/97-73-FP</v>
          </cell>
          <cell r="D40" t="str">
            <v>FP</v>
          </cell>
          <cell r="E40" t="str">
            <v>Terra</v>
          </cell>
          <cell r="F40" t="str">
            <v>3R Potiguar</v>
          </cell>
          <cell r="G40">
            <v>9.3000000000000007</v>
          </cell>
          <cell r="H40">
            <v>2144.9324999999999</v>
          </cell>
          <cell r="I40">
            <v>0.39673000000000003</v>
          </cell>
          <cell r="J40">
            <v>4111.0159999999996</v>
          </cell>
          <cell r="K40">
            <v>346262</v>
          </cell>
          <cell r="L40">
            <v>447761.21748399991</v>
          </cell>
          <cell r="M40">
            <v>385074.64703623997</v>
          </cell>
          <cell r="N40">
            <v>832835.86452023988</v>
          </cell>
        </row>
        <row r="41">
          <cell r="B41" t="str">
            <v>GUAMARÉ</v>
          </cell>
          <cell r="C41" t="str">
            <v>48000.003800/97-51-GMR</v>
          </cell>
          <cell r="D41" t="str">
            <v>GMR</v>
          </cell>
          <cell r="E41" t="str">
            <v>Terra</v>
          </cell>
          <cell r="F41" t="str">
            <v>3R Potiguar</v>
          </cell>
          <cell r="G41">
            <v>8.5</v>
          </cell>
          <cell r="H41">
            <v>2144.9324999999999</v>
          </cell>
          <cell r="I41">
            <v>2.5347300000000001</v>
          </cell>
          <cell r="J41">
            <v>4515.4560000000001</v>
          </cell>
          <cell r="K41">
            <v>0</v>
          </cell>
          <cell r="L41">
            <v>484267.41633599997</v>
          </cell>
          <cell r="M41">
            <v>338987.19143519999</v>
          </cell>
          <cell r="N41">
            <v>823254.6077711999</v>
          </cell>
        </row>
        <row r="42">
          <cell r="B42" t="str">
            <v>MONTE ALEGRE</v>
          </cell>
          <cell r="C42" t="str">
            <v>48000.003809/97-25-MAG</v>
          </cell>
          <cell r="D42" t="str">
            <v>MAG</v>
          </cell>
          <cell r="E42" t="str">
            <v>Terra</v>
          </cell>
          <cell r="F42" t="str">
            <v>3R Potiguar</v>
          </cell>
          <cell r="G42">
            <v>7.77</v>
          </cell>
          <cell r="H42">
            <v>2144.9324999999999</v>
          </cell>
          <cell r="I42">
            <v>0.29871999999999999</v>
          </cell>
          <cell r="J42">
            <v>2775.9369999999999</v>
          </cell>
          <cell r="K42">
            <v>23699</v>
          </cell>
          <cell r="L42">
            <v>298063.84272662498</v>
          </cell>
          <cell r="M42">
            <v>165127.36887055016</v>
          </cell>
          <cell r="N42">
            <v>463191.2115971751</v>
          </cell>
        </row>
        <row r="43">
          <cell r="B43" t="str">
            <v>MOSSORÓ</v>
          </cell>
          <cell r="C43" t="str">
            <v>48000.003811/97-77-MO</v>
          </cell>
          <cell r="D43" t="str">
            <v>MO</v>
          </cell>
          <cell r="E43" t="str">
            <v>Terra</v>
          </cell>
          <cell r="F43" t="str">
            <v>3R Potiguar</v>
          </cell>
          <cell r="G43">
            <v>9.74</v>
          </cell>
          <cell r="H43">
            <v>2144.9324999999999</v>
          </cell>
          <cell r="I43">
            <v>2.5347300000000001</v>
          </cell>
          <cell r="J43">
            <v>934.38400000000001</v>
          </cell>
          <cell r="K43">
            <v>17689</v>
          </cell>
          <cell r="L43">
            <v>102451.3724025</v>
          </cell>
          <cell r="M43">
            <v>97123.901037569987</v>
          </cell>
          <cell r="N43">
            <v>199575.27344006998</v>
          </cell>
        </row>
        <row r="44">
          <cell r="B44" t="str">
            <v>OESTE DE UBARANA</v>
          </cell>
          <cell r="D44" t="str">
            <v>OUB</v>
          </cell>
          <cell r="E44" t="str">
            <v>Mar</v>
          </cell>
          <cell r="F44" t="str">
            <v>3R Potiguar</v>
          </cell>
          <cell r="G44">
            <v>8.8000000000000007</v>
          </cell>
          <cell r="H44">
            <v>3220.9439000000002</v>
          </cell>
          <cell r="I44">
            <v>0.47737000000000002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B45" t="str">
            <v>PEDRA SENTADA</v>
          </cell>
          <cell r="C45" t="str">
            <v>48610.004001/98-PSA</v>
          </cell>
          <cell r="D45" t="str">
            <v>PSA</v>
          </cell>
          <cell r="E45" t="str">
            <v>Terra</v>
          </cell>
          <cell r="F45" t="str">
            <v>3R Potiguar</v>
          </cell>
          <cell r="G45">
            <v>10</v>
          </cell>
          <cell r="H45">
            <v>2144.9324999999999</v>
          </cell>
          <cell r="I45">
            <v>1.2388300000000001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B46" t="str">
            <v>PINTASSILGO</v>
          </cell>
          <cell r="C46" t="str">
            <v>48610.003901/2000A-PTS</v>
          </cell>
          <cell r="D46" t="str">
            <v>PTS</v>
          </cell>
          <cell r="E46" t="str">
            <v>Terra</v>
          </cell>
          <cell r="F46" t="str">
            <v>3R Potiguar</v>
          </cell>
          <cell r="G46">
            <v>10</v>
          </cell>
          <cell r="H46">
            <v>2144.9324999999999</v>
          </cell>
          <cell r="I46">
            <v>2.5347300000000001</v>
          </cell>
          <cell r="J46">
            <v>346.97899999999998</v>
          </cell>
          <cell r="K46">
            <v>4750</v>
          </cell>
          <cell r="L46">
            <v>37814.325070874998</v>
          </cell>
          <cell r="M46">
            <v>37814.325070874998</v>
          </cell>
          <cell r="N46">
            <v>75628.650141749997</v>
          </cell>
        </row>
        <row r="47">
          <cell r="B47" t="str">
            <v>POÇO VERDE</v>
          </cell>
          <cell r="C47" t="str">
            <v>48000.003814/97-65-PV</v>
          </cell>
          <cell r="D47" t="str">
            <v>PV</v>
          </cell>
          <cell r="E47" t="str">
            <v>Terra</v>
          </cell>
          <cell r="F47" t="str">
            <v>3R Potiguar</v>
          </cell>
          <cell r="G47">
            <v>5.72</v>
          </cell>
          <cell r="H47">
            <v>2144.9324999999999</v>
          </cell>
          <cell r="I47">
            <v>2.5347300000000001</v>
          </cell>
          <cell r="J47">
            <v>365.35899999999998</v>
          </cell>
          <cell r="K47">
            <v>364</v>
          </cell>
          <cell r="L47">
            <v>39229.651749374993</v>
          </cell>
          <cell r="M47">
            <v>5649.0698519099969</v>
          </cell>
          <cell r="N47">
            <v>44878.721601284989</v>
          </cell>
        </row>
        <row r="48">
          <cell r="B48" t="str">
            <v>SERRA DO MEL</v>
          </cell>
          <cell r="C48" t="str">
            <v>48000.003828/97-70-SM</v>
          </cell>
          <cell r="D48" t="str">
            <v>SM</v>
          </cell>
          <cell r="E48" t="str">
            <v>Terra</v>
          </cell>
          <cell r="F48" t="str">
            <v>3R Potiguar</v>
          </cell>
          <cell r="G48">
            <v>10</v>
          </cell>
          <cell r="H48">
            <v>2144.9324999999999</v>
          </cell>
          <cell r="I48">
            <v>1.1476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B49" t="str">
            <v>SERRA VERMELHA</v>
          </cell>
          <cell r="C49" t="str">
            <v>48000.003829/97-32-SVM</v>
          </cell>
          <cell r="D49" t="str">
            <v>SVM</v>
          </cell>
          <cell r="E49" t="str">
            <v>Terra</v>
          </cell>
          <cell r="F49" t="str">
            <v>3R Potiguar</v>
          </cell>
          <cell r="G49">
            <v>10</v>
          </cell>
          <cell r="H49">
            <v>2144.9324999999999</v>
          </cell>
          <cell r="I49">
            <v>2.5347300000000001</v>
          </cell>
          <cell r="J49">
            <v>5.0190000000000001</v>
          </cell>
          <cell r="K49">
            <v>107</v>
          </cell>
          <cell r="L49">
            <v>551.83161637499995</v>
          </cell>
          <cell r="M49">
            <v>551.83161637499995</v>
          </cell>
          <cell r="N49">
            <v>1103.6632327499999</v>
          </cell>
        </row>
        <row r="50">
          <cell r="B50" t="str">
            <v>SERRARIA</v>
          </cell>
          <cell r="C50" t="str">
            <v>48000.003830/97-11-SE</v>
          </cell>
          <cell r="D50" t="str">
            <v>SE</v>
          </cell>
          <cell r="E50" t="str">
            <v>Terra</v>
          </cell>
          <cell r="F50" t="str">
            <v>3R Potiguar</v>
          </cell>
          <cell r="G50">
            <v>10</v>
          </cell>
          <cell r="H50">
            <v>2144.9324999999999</v>
          </cell>
          <cell r="I50">
            <v>1.27051</v>
          </cell>
          <cell r="J50">
            <v>724.91099999999994</v>
          </cell>
          <cell r="K50">
            <v>3606</v>
          </cell>
          <cell r="L50">
            <v>77973.331128374994</v>
          </cell>
          <cell r="M50">
            <v>77973.331128374994</v>
          </cell>
          <cell r="N50">
            <v>155946.66225674999</v>
          </cell>
        </row>
        <row r="51">
          <cell r="B51" t="str">
            <v>UBARANA</v>
          </cell>
          <cell r="D51" t="str">
            <v>UB</v>
          </cell>
          <cell r="E51" t="str">
            <v>Mar</v>
          </cell>
          <cell r="F51" t="str">
            <v>3R Potiguar</v>
          </cell>
          <cell r="G51">
            <v>10</v>
          </cell>
          <cell r="H51">
            <v>2929.3926999999999</v>
          </cell>
          <cell r="I51">
            <v>0.47737000000000002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B52" t="str">
            <v>ÁGUA GRANDE</v>
          </cell>
          <cell r="C52" t="str">
            <v>48000.003629/97-43-AG</v>
          </cell>
          <cell r="D52" t="str">
            <v xml:space="preserve">AG   </v>
          </cell>
          <cell r="E52" t="str">
            <v>Terra</v>
          </cell>
          <cell r="F52" t="str">
            <v>3R Rio Ventura S.A</v>
          </cell>
          <cell r="G52">
            <v>9.3000000000000007</v>
          </cell>
          <cell r="H52">
            <v>2397.6482999999998</v>
          </cell>
          <cell r="I52">
            <v>0.45295000000000002</v>
          </cell>
          <cell r="J52">
            <v>7509.4620000000004</v>
          </cell>
          <cell r="K52">
            <v>0</v>
          </cell>
          <cell r="L52">
            <v>900252.43991073</v>
          </cell>
          <cell r="M52">
            <v>774217.09832322795</v>
          </cell>
          <cell r="N52">
            <v>1674469.538233958</v>
          </cell>
        </row>
        <row r="53">
          <cell r="B53" t="str">
            <v>BONSUCESSO</v>
          </cell>
          <cell r="C53" t="str">
            <v>48000.003658/97-41-BSU</v>
          </cell>
          <cell r="D53" t="str">
            <v xml:space="preserve">BSU  </v>
          </cell>
          <cell r="E53" t="str">
            <v>Terra</v>
          </cell>
          <cell r="F53" t="str">
            <v>3R Rio Ventura S.A</v>
          </cell>
          <cell r="G53">
            <v>9.3000000000000007</v>
          </cell>
          <cell r="H53">
            <v>2397.6482999999998</v>
          </cell>
          <cell r="I53">
            <v>1.15299</v>
          </cell>
          <cell r="J53">
            <v>414.23899999999998</v>
          </cell>
          <cell r="K53">
            <v>11923</v>
          </cell>
          <cell r="L53">
            <v>50347.326695684991</v>
          </cell>
          <cell r="M53">
            <v>43298.700958289104</v>
          </cell>
          <cell r="N53">
            <v>93646.027653974103</v>
          </cell>
        </row>
        <row r="54">
          <cell r="B54" t="str">
            <v>PEDRINHAS</v>
          </cell>
          <cell r="C54" t="str">
            <v>48000.003678/97-59-PDR</v>
          </cell>
          <cell r="D54" t="str">
            <v xml:space="preserve">PDR  </v>
          </cell>
          <cell r="E54" t="str">
            <v>Terra</v>
          </cell>
          <cell r="F54" t="str">
            <v>3R Rio Ventura S.A</v>
          </cell>
          <cell r="G54">
            <v>8.8000000000000007</v>
          </cell>
          <cell r="H54">
            <v>2397.6482999999998</v>
          </cell>
          <cell r="I54">
            <v>0.98933000000000004</v>
          </cell>
          <cell r="J54">
            <v>103.91200000000001</v>
          </cell>
          <cell r="K54">
            <v>7100</v>
          </cell>
          <cell r="L54">
            <v>12808.43365748</v>
          </cell>
          <cell r="M54">
            <v>9734.4095796848014</v>
          </cell>
          <cell r="N54">
            <v>22542.843237164801</v>
          </cell>
        </row>
        <row r="55">
          <cell r="B55" t="str">
            <v>TAPIRANGA NORTE</v>
          </cell>
          <cell r="C55" t="str">
            <v>48610.001429/2008-28-TPGN</v>
          </cell>
          <cell r="D55" t="str">
            <v>TPGN</v>
          </cell>
          <cell r="E55" t="str">
            <v>Terra</v>
          </cell>
          <cell r="F55" t="str">
            <v>3R Rio Ventura S.A</v>
          </cell>
          <cell r="G55">
            <v>9.3000000000000007</v>
          </cell>
          <cell r="H55">
            <v>2397.6482999999998</v>
          </cell>
          <cell r="I55">
            <v>0.57308999999999999</v>
          </cell>
          <cell r="J55">
            <v>583.28599999999994</v>
          </cell>
          <cell r="K55">
            <v>37254</v>
          </cell>
          <cell r="L55">
            <v>70993.229058690005</v>
          </cell>
          <cell r="M55">
            <v>61054.17699047341</v>
          </cell>
          <cell r="N55">
            <v>132047.40604916343</v>
          </cell>
        </row>
        <row r="56">
          <cell r="B56" t="str">
            <v>BOM LUGAR</v>
          </cell>
          <cell r="C56" t="str">
            <v>48610.009285/2005-13-BL</v>
          </cell>
          <cell r="D56" t="str">
            <v xml:space="preserve">BL   </v>
          </cell>
          <cell r="E56" t="str">
            <v>Terra</v>
          </cell>
          <cell r="F56" t="str">
            <v>Alvopetro</v>
          </cell>
          <cell r="G56">
            <v>5</v>
          </cell>
          <cell r="H56">
            <v>2982.2087000000001</v>
          </cell>
          <cell r="I56">
            <v>0.80515000000000003</v>
          </cell>
          <cell r="J56">
            <v>58.234999999999999</v>
          </cell>
          <cell r="K56">
            <v>7468</v>
          </cell>
          <cell r="L56">
            <v>8984.0891922249994</v>
          </cell>
          <cell r="M56">
            <v>0</v>
          </cell>
          <cell r="N56">
            <v>8984.0891922249994</v>
          </cell>
        </row>
        <row r="57">
          <cell r="B57" t="str">
            <v>CABURÉ</v>
          </cell>
          <cell r="C57" t="str">
            <v>48610.001425/2008-40-CBE</v>
          </cell>
          <cell r="D57" t="str">
            <v xml:space="preserve">CBE  </v>
          </cell>
          <cell r="E57" t="str">
            <v>Terra</v>
          </cell>
          <cell r="F57" t="str">
            <v>Alvopetro</v>
          </cell>
          <cell r="G57">
            <v>7.5</v>
          </cell>
          <cell r="H57">
            <v>2982.2087000000001</v>
          </cell>
          <cell r="I57">
            <v>0.46478000000000003</v>
          </cell>
          <cell r="J57">
            <v>94.942999999999998</v>
          </cell>
          <cell r="K57">
            <v>4886773</v>
          </cell>
          <cell r="L57">
            <v>127720.709777205</v>
          </cell>
          <cell r="M57">
            <v>63860.35488860248</v>
          </cell>
          <cell r="N57">
            <v>191581.06466580747</v>
          </cell>
        </row>
        <row r="58">
          <cell r="B58" t="str">
            <v>Caburé Leste</v>
          </cell>
          <cell r="C58" t="str">
            <v>48610.000057/2014-61-CBEL</v>
          </cell>
          <cell r="D58" t="str">
            <v xml:space="preserve">CBEL </v>
          </cell>
          <cell r="E58" t="str">
            <v>Terra</v>
          </cell>
          <cell r="F58" t="str">
            <v>Alvopetro</v>
          </cell>
          <cell r="G58">
            <v>7.5</v>
          </cell>
          <cell r="H58">
            <v>3220.9439000000002</v>
          </cell>
          <cell r="I58">
            <v>0.54849999999999999</v>
          </cell>
          <cell r="J58">
            <v>0</v>
          </cell>
          <cell r="K58">
            <v>4636</v>
          </cell>
          <cell r="L58">
            <v>127.14230000000001</v>
          </cell>
          <cell r="M58">
            <v>63.571149999999989</v>
          </cell>
          <cell r="N58">
            <v>190.71344999999999</v>
          </cell>
        </row>
        <row r="59">
          <cell r="B59" t="str">
            <v>Mãe-da-lua</v>
          </cell>
          <cell r="C59" t="str">
            <v>48610.001427/2008-39-MDL</v>
          </cell>
          <cell r="D59" t="str">
            <v xml:space="preserve">MDL  </v>
          </cell>
          <cell r="E59" t="str">
            <v>Terra</v>
          </cell>
          <cell r="F59" t="str">
            <v>Alvopetro</v>
          </cell>
          <cell r="G59">
            <v>7.5</v>
          </cell>
          <cell r="H59">
            <v>2982.2087000000001</v>
          </cell>
          <cell r="I59">
            <v>1.11443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B60" t="str">
            <v>MURUCUTUTU</v>
          </cell>
          <cell r="C60" t="str">
            <v>48610.001295/2008-45-MURU</v>
          </cell>
          <cell r="D60" t="str">
            <v>MURU</v>
          </cell>
          <cell r="E60" t="str">
            <v>Terra</v>
          </cell>
          <cell r="F60" t="str">
            <v>Alvopetro</v>
          </cell>
          <cell r="G60">
            <v>7.5</v>
          </cell>
          <cell r="H60">
            <v>2982.2087000000001</v>
          </cell>
          <cell r="I60">
            <v>0.75548999999999999</v>
          </cell>
          <cell r="J60">
            <v>35.238999999999997</v>
          </cell>
          <cell r="K60">
            <v>374674</v>
          </cell>
          <cell r="L60">
            <v>19407.625631965002</v>
          </cell>
          <cell r="M60">
            <v>9703.8128159824992</v>
          </cell>
          <cell r="N60">
            <v>29111.438447947501</v>
          </cell>
        </row>
        <row r="61">
          <cell r="B61" t="str">
            <v>BARRA BONITA</v>
          </cell>
          <cell r="C61" t="str">
            <v>48610.001999/2016-28-4358</v>
          </cell>
          <cell r="D61" t="str">
            <v>4358</v>
          </cell>
          <cell r="E61" t="str">
            <v>Terra</v>
          </cell>
          <cell r="F61" t="str">
            <v>Barra Bonita Ltda.</v>
          </cell>
          <cell r="G61">
            <v>5</v>
          </cell>
          <cell r="H61">
            <v>0</v>
          </cell>
          <cell r="I61">
            <v>0.37592999999999999</v>
          </cell>
          <cell r="J61">
            <v>0</v>
          </cell>
          <cell r="K61">
            <v>671920</v>
          </cell>
          <cell r="L61">
            <v>12629.744279999999</v>
          </cell>
          <cell r="M61">
            <v>0</v>
          </cell>
          <cell r="N61">
            <v>12629.744279999999</v>
          </cell>
        </row>
        <row r="62">
          <cell r="B62" t="str">
            <v>IRARA</v>
          </cell>
          <cell r="C62" t="str">
            <v>48610.005457/2013-81-IRAR</v>
          </cell>
          <cell r="D62" t="str">
            <v>IRARA</v>
          </cell>
          <cell r="E62" t="str">
            <v>Terra</v>
          </cell>
          <cell r="F62" t="str">
            <v>BGM</v>
          </cell>
          <cell r="G62">
            <v>10</v>
          </cell>
          <cell r="H62">
            <v>2169.5906</v>
          </cell>
          <cell r="I62">
            <v>2.5347300000000001</v>
          </cell>
          <cell r="J62">
            <v>340.238</v>
          </cell>
          <cell r="K62">
            <v>3811</v>
          </cell>
          <cell r="L62">
            <v>37391.851129640003</v>
          </cell>
          <cell r="M62">
            <v>37391.851129640003</v>
          </cell>
          <cell r="N62">
            <v>74783.702259280006</v>
          </cell>
        </row>
        <row r="63">
          <cell r="B63" t="str">
            <v>MURIQUI</v>
          </cell>
          <cell r="D63" t="str">
            <v>MRQ</v>
          </cell>
          <cell r="E63" t="str">
            <v>Terra</v>
          </cell>
          <cell r="F63" t="str">
            <v>BGM</v>
          </cell>
          <cell r="G63">
            <v>10</v>
          </cell>
          <cell r="H63">
            <v>2713.5329000000002</v>
          </cell>
          <cell r="I63">
            <v>2.5347300000000001</v>
          </cell>
          <cell r="J63">
            <v>19.215</v>
          </cell>
          <cell r="K63">
            <v>384</v>
          </cell>
          <cell r="L63">
            <v>2655.6935496750007</v>
          </cell>
          <cell r="M63">
            <v>2655.6935496750007</v>
          </cell>
          <cell r="N63">
            <v>5311.3870993500013</v>
          </cell>
        </row>
        <row r="64">
          <cell r="B64" t="str">
            <v>SUINDARA</v>
          </cell>
          <cell r="C64" t="str">
            <v>48610.012628/2017-52-SDR</v>
          </cell>
          <cell r="D64" t="str">
            <v xml:space="preserve">SDR  </v>
          </cell>
          <cell r="E64" t="str">
            <v>Terra</v>
          </cell>
          <cell r="F64" t="str">
            <v>BGM</v>
          </cell>
          <cell r="G64">
            <v>5</v>
          </cell>
          <cell r="H64">
            <v>2133.8398000000002</v>
          </cell>
          <cell r="I64">
            <v>2.5347300000000001</v>
          </cell>
          <cell r="J64">
            <v>70.593999999999994</v>
          </cell>
          <cell r="K64">
            <v>353</v>
          </cell>
          <cell r="L64">
            <v>7576.5523265600004</v>
          </cell>
          <cell r="M64">
            <v>0</v>
          </cell>
          <cell r="N64">
            <v>7576.5523265600004</v>
          </cell>
        </row>
        <row r="65">
          <cell r="B65" t="str">
            <v>ARAÇÁS LESTE</v>
          </cell>
          <cell r="C65" t="str">
            <v>48610.007068/2017-14-ARL</v>
          </cell>
          <cell r="D65" t="str">
            <v>ARL</v>
          </cell>
          <cell r="E65" t="str">
            <v>Terra</v>
          </cell>
          <cell r="F65" t="str">
            <v>Brasil Refinarias</v>
          </cell>
          <cell r="G65">
            <v>5</v>
          </cell>
          <cell r="H65">
            <v>2713.5329000000002</v>
          </cell>
          <cell r="I65">
            <v>2.5347300000000001</v>
          </cell>
          <cell r="J65">
            <v>5.3559999999999999</v>
          </cell>
          <cell r="K65">
            <v>88</v>
          </cell>
          <cell r="L65">
            <v>737.83692262000011</v>
          </cell>
          <cell r="M65">
            <v>0</v>
          </cell>
          <cell r="N65">
            <v>737.83692262000011</v>
          </cell>
        </row>
        <row r="66">
          <cell r="B66" t="str">
            <v>JIRIBATUBA</v>
          </cell>
          <cell r="D66" t="str">
            <v xml:space="preserve">JI   </v>
          </cell>
          <cell r="E66" t="str">
            <v>Terra</v>
          </cell>
          <cell r="F66" t="str">
            <v>Brasil Refinarias</v>
          </cell>
          <cell r="G66">
            <v>5</v>
          </cell>
          <cell r="H66">
            <v>2449.9929000000002</v>
          </cell>
          <cell r="I66">
            <v>0.72933000000000003</v>
          </cell>
          <cell r="J66">
            <v>0.75900000000000001</v>
          </cell>
          <cell r="K66">
            <v>5</v>
          </cell>
          <cell r="L66">
            <v>93.159563055000007</v>
          </cell>
          <cell r="M66">
            <v>0</v>
          </cell>
          <cell r="N66">
            <v>93.159563055000007</v>
          </cell>
        </row>
        <row r="67">
          <cell r="B67" t="str">
            <v>GOLFINHO</v>
          </cell>
          <cell r="C67" t="str">
            <v>48000.003535/97-00-GLF</v>
          </cell>
          <cell r="D67" t="str">
            <v>GLF</v>
          </cell>
          <cell r="E67" t="str">
            <v>Mar</v>
          </cell>
          <cell r="F67" t="str">
            <v>BW Maromba</v>
          </cell>
          <cell r="G67">
            <v>10</v>
          </cell>
          <cell r="H67">
            <v>2409.9398999999999</v>
          </cell>
          <cell r="I67">
            <v>0.45482</v>
          </cell>
          <cell r="J67">
            <v>44134.701000000001</v>
          </cell>
          <cell r="K67">
            <v>3798163</v>
          </cell>
          <cell r="L67">
            <v>5404472.8705064952</v>
          </cell>
          <cell r="M67">
            <v>5404472.8705064952</v>
          </cell>
          <cell r="N67">
            <v>10808945.74101299</v>
          </cell>
        </row>
        <row r="68">
          <cell r="B68" t="str">
            <v>ÁGUIA REAL</v>
          </cell>
          <cell r="D68" t="str">
            <v>AGR</v>
          </cell>
          <cell r="E68" t="str">
            <v>Terra</v>
          </cell>
          <cell r="F68" t="str">
            <v>Capixaba Energia S.A</v>
          </cell>
          <cell r="G68">
            <v>7.5</v>
          </cell>
          <cell r="H68">
            <v>2842.6053999999999</v>
          </cell>
          <cell r="I68">
            <v>2.5347300000000001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LAGOA PARDA</v>
          </cell>
          <cell r="C69" t="str">
            <v>48000.003752/97-18-LPR</v>
          </cell>
          <cell r="D69" t="str">
            <v xml:space="preserve">LPR  </v>
          </cell>
          <cell r="E69" t="str">
            <v>Terra</v>
          </cell>
          <cell r="F69" t="str">
            <v>Capixaba Energia S.A</v>
          </cell>
          <cell r="G69">
            <v>7.5</v>
          </cell>
          <cell r="H69">
            <v>2842.6053999999999</v>
          </cell>
          <cell r="I69">
            <v>0.83765999999999996</v>
          </cell>
          <cell r="J69">
            <v>1396.6679999999999</v>
          </cell>
          <cell r="K69">
            <v>231669</v>
          </cell>
          <cell r="L69">
            <v>208211.79266736002</v>
          </cell>
          <cell r="M69">
            <v>104105.89633367998</v>
          </cell>
          <cell r="N69">
            <v>312317.68900104001</v>
          </cell>
        </row>
        <row r="70">
          <cell r="B70" t="str">
            <v>LAGOA PARDA NORTE</v>
          </cell>
          <cell r="C70" t="str">
            <v>48000.003754/97-35-LPN</v>
          </cell>
          <cell r="D70" t="str">
            <v xml:space="preserve">LPN  </v>
          </cell>
          <cell r="E70" t="str">
            <v>Terra</v>
          </cell>
          <cell r="F70" t="str">
            <v>Capixaba Energia S.A</v>
          </cell>
          <cell r="G70">
            <v>7.5</v>
          </cell>
          <cell r="H70">
            <v>2842.6053999999999</v>
          </cell>
          <cell r="I70">
            <v>0.44316</v>
          </cell>
          <cell r="J70">
            <v>120.85299999999999</v>
          </cell>
          <cell r="K70">
            <v>1571</v>
          </cell>
          <cell r="L70">
            <v>17211.679738309998</v>
          </cell>
          <cell r="M70">
            <v>8605.8398691549974</v>
          </cell>
          <cell r="N70">
            <v>25817.519607464994</v>
          </cell>
        </row>
        <row r="71">
          <cell r="B71" t="str">
            <v>AGUILHADA</v>
          </cell>
          <cell r="C71" t="str">
            <v>48000.003842/97-09-AG</v>
          </cell>
          <cell r="D71" t="str">
            <v>AG</v>
          </cell>
          <cell r="E71" t="str">
            <v>Terra</v>
          </cell>
          <cell r="F71" t="str">
            <v>Carmo</v>
          </cell>
          <cell r="G71">
            <v>9.3000000000000007</v>
          </cell>
          <cell r="H71">
            <v>2273.8676999999998</v>
          </cell>
          <cell r="I71">
            <v>0.84145999999999999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B72" t="str">
            <v>ANGELIM</v>
          </cell>
          <cell r="D72" t="str">
            <v>AN</v>
          </cell>
          <cell r="E72" t="str">
            <v>Terra</v>
          </cell>
          <cell r="F72" t="str">
            <v>Carmo</v>
          </cell>
          <cell r="G72">
            <v>7.8</v>
          </cell>
          <cell r="H72">
            <v>2273.8676999999998</v>
          </cell>
          <cell r="I72">
            <v>1.4722999999999999</v>
          </cell>
          <cell r="J72">
            <v>29.994</v>
          </cell>
          <cell r="K72">
            <v>1454</v>
          </cell>
          <cell r="L72">
            <v>3517.1555996899997</v>
          </cell>
          <cell r="M72">
            <v>1969.6071358263996</v>
          </cell>
          <cell r="N72">
            <v>5486.7627355163995</v>
          </cell>
        </row>
        <row r="73">
          <cell r="B73" t="str">
            <v>ARUARI</v>
          </cell>
          <cell r="C73" t="str">
            <v>48000.003844/97-26-ARI</v>
          </cell>
          <cell r="D73" t="str">
            <v>ARI</v>
          </cell>
          <cell r="E73" t="str">
            <v>Terra</v>
          </cell>
          <cell r="F73" t="str">
            <v>Carmo</v>
          </cell>
          <cell r="G73">
            <v>9.3000000000000007</v>
          </cell>
          <cell r="H73">
            <v>2273.8676999999998</v>
          </cell>
          <cell r="I73">
            <v>1.89446</v>
          </cell>
          <cell r="J73">
            <v>24.582999999999998</v>
          </cell>
          <cell r="K73">
            <v>228</v>
          </cell>
          <cell r="L73">
            <v>2816.5213274549997</v>
          </cell>
          <cell r="M73">
            <v>2422.2083416113001</v>
          </cell>
          <cell r="N73">
            <v>5238.7296690662997</v>
          </cell>
        </row>
        <row r="74">
          <cell r="B74" t="str">
            <v>ATALAIA SUL</v>
          </cell>
          <cell r="C74" t="str">
            <v>48000.003845/97-99-ATS</v>
          </cell>
          <cell r="D74" t="str">
            <v>ATS</v>
          </cell>
          <cell r="E74" t="str">
            <v>Terra</v>
          </cell>
          <cell r="F74" t="str">
            <v>Carmo</v>
          </cell>
          <cell r="G74">
            <v>9.3000000000000007</v>
          </cell>
          <cell r="H74">
            <v>2273.8676999999998</v>
          </cell>
          <cell r="I74">
            <v>0.42718</v>
          </cell>
          <cell r="J74">
            <v>9.44</v>
          </cell>
          <cell r="K74">
            <v>73</v>
          </cell>
          <cell r="L74">
            <v>1074.8247613999999</v>
          </cell>
          <cell r="M74">
            <v>924.34929480400024</v>
          </cell>
          <cell r="N74">
            <v>1999.1740562040002</v>
          </cell>
        </row>
        <row r="75">
          <cell r="B75" t="str">
            <v>BREJO GRANDE</v>
          </cell>
          <cell r="C75" t="str">
            <v>48000.003846/97-51-BRG</v>
          </cell>
          <cell r="D75" t="str">
            <v>BRG</v>
          </cell>
          <cell r="E75" t="str">
            <v>Terra</v>
          </cell>
          <cell r="F75" t="str">
            <v>Carmo</v>
          </cell>
          <cell r="G75">
            <v>9.3000000000000007</v>
          </cell>
          <cell r="H75">
            <v>2273.8676999999998</v>
          </cell>
          <cell r="I75">
            <v>0.62905</v>
          </cell>
          <cell r="J75">
            <v>233.98099999999999</v>
          </cell>
          <cell r="K75">
            <v>0</v>
          </cell>
          <cell r="L75">
            <v>26602.091915685</v>
          </cell>
          <cell r="M75">
            <v>22877.799047489101</v>
          </cell>
          <cell r="N75">
            <v>49479.890963174097</v>
          </cell>
        </row>
        <row r="76">
          <cell r="B76" t="str">
            <v>CARMÓPOLIS</v>
          </cell>
          <cell r="C76" t="str">
            <v>48000.003847/97-14-CP</v>
          </cell>
          <cell r="D76" t="str">
            <v>CP</v>
          </cell>
          <cell r="E76" t="str">
            <v>Terra</v>
          </cell>
          <cell r="F76" t="str">
            <v>Carmo</v>
          </cell>
          <cell r="G76">
            <v>10</v>
          </cell>
          <cell r="H76">
            <v>2273.8676999999998</v>
          </cell>
          <cell r="I76">
            <v>1.02644</v>
          </cell>
          <cell r="J76">
            <v>24055.923999999999</v>
          </cell>
          <cell r="K76">
            <v>648915</v>
          </cell>
          <cell r="L76">
            <v>2768303.0444927402</v>
          </cell>
          <cell r="M76">
            <v>2768303.0444927402</v>
          </cell>
          <cell r="N76">
            <v>5536606.0889854804</v>
          </cell>
        </row>
        <row r="77">
          <cell r="B77" t="str">
            <v>CASTANHAL</v>
          </cell>
          <cell r="C77" t="str">
            <v>48000.003848/97-87-CL</v>
          </cell>
          <cell r="D77" t="str">
            <v>CL</v>
          </cell>
          <cell r="E77" t="str">
            <v>Terra</v>
          </cell>
          <cell r="F77" t="str">
            <v>Carmo</v>
          </cell>
          <cell r="G77">
            <v>7.8</v>
          </cell>
          <cell r="H77">
            <v>2273.8676999999998</v>
          </cell>
          <cell r="I77">
            <v>0.64983999999999997</v>
          </cell>
          <cell r="J77">
            <v>603.73599999999999</v>
          </cell>
          <cell r="K77">
            <v>12971</v>
          </cell>
          <cell r="L77">
            <v>69062.243218359989</v>
          </cell>
          <cell r="M77">
            <v>38674.85620228159</v>
          </cell>
          <cell r="N77">
            <v>107737.09942064158</v>
          </cell>
        </row>
        <row r="78">
          <cell r="B78" t="str">
            <v>ILHA PEQUENA</v>
          </cell>
          <cell r="C78" t="str">
            <v>48000.003855/97-42-IP</v>
          </cell>
          <cell r="D78" t="str">
            <v>IP</v>
          </cell>
          <cell r="E78" t="str">
            <v>Terra</v>
          </cell>
          <cell r="F78" t="str">
            <v>Carmo</v>
          </cell>
          <cell r="G78">
            <v>9.3000000000000007</v>
          </cell>
          <cell r="H78">
            <v>2273.8676999999998</v>
          </cell>
          <cell r="I78">
            <v>2.1266099999999999</v>
          </cell>
          <cell r="J78">
            <v>27.753</v>
          </cell>
          <cell r="K78">
            <v>4085</v>
          </cell>
          <cell r="L78">
            <v>3589.6926064050003</v>
          </cell>
          <cell r="M78">
            <v>3087.1356415083005</v>
          </cell>
          <cell r="N78">
            <v>6676.8282479133013</v>
          </cell>
        </row>
        <row r="79">
          <cell r="B79" t="str">
            <v>MATO GROSSO</v>
          </cell>
          <cell r="C79" t="str">
            <v>48000.003857/97-78-MG</v>
          </cell>
          <cell r="D79" t="str">
            <v>MG</v>
          </cell>
          <cell r="E79" t="str">
            <v>Terra</v>
          </cell>
          <cell r="F79" t="str">
            <v>Carmo</v>
          </cell>
          <cell r="G79">
            <v>9.42</v>
          </cell>
          <cell r="H79">
            <v>2273.8676999999998</v>
          </cell>
          <cell r="I79">
            <v>0.50785000000000002</v>
          </cell>
          <cell r="J79">
            <v>2773.25</v>
          </cell>
          <cell r="K79">
            <v>47111</v>
          </cell>
          <cell r="L79">
            <v>316496.44601874996</v>
          </cell>
          <cell r="M79">
            <v>279782.85828057496</v>
          </cell>
          <cell r="N79">
            <v>596279.30429932498</v>
          </cell>
        </row>
        <row r="80">
          <cell r="B80" t="str">
            <v>RIACHUELO</v>
          </cell>
          <cell r="C80" t="str">
            <v>48000.003860/97-82-RO</v>
          </cell>
          <cell r="D80" t="str">
            <v>RO</v>
          </cell>
          <cell r="E80" t="str">
            <v>Terra</v>
          </cell>
          <cell r="F80" t="str">
            <v>Carmo</v>
          </cell>
          <cell r="G80">
            <v>9.3000000000000007</v>
          </cell>
          <cell r="H80">
            <v>2273.8676999999998</v>
          </cell>
          <cell r="I80">
            <v>0.86258999999999997</v>
          </cell>
          <cell r="J80">
            <v>5552.7640000000001</v>
          </cell>
          <cell r="K80">
            <v>210353</v>
          </cell>
          <cell r="L80">
            <v>640384.95497963997</v>
          </cell>
          <cell r="M80">
            <v>550731.06128249038</v>
          </cell>
          <cell r="N80">
            <v>1191116.0162621303</v>
          </cell>
        </row>
        <row r="81">
          <cell r="B81" t="str">
            <v>SIRIRIZINHO</v>
          </cell>
          <cell r="C81" t="str">
            <v>48000.003862/97-16-SZ</v>
          </cell>
          <cell r="D81" t="str">
            <v>SZ</v>
          </cell>
          <cell r="E81" t="str">
            <v>Terra</v>
          </cell>
          <cell r="F81" t="str">
            <v>Carmo</v>
          </cell>
          <cell r="G81">
            <v>9.3000000000000007</v>
          </cell>
          <cell r="H81">
            <v>2273.8676999999998</v>
          </cell>
          <cell r="I81">
            <v>1.03542</v>
          </cell>
          <cell r="J81">
            <v>6025.393</v>
          </cell>
          <cell r="K81">
            <v>122374</v>
          </cell>
          <cell r="L81">
            <v>691382.75047930505</v>
          </cell>
          <cell r="M81">
            <v>594589.16541220248</v>
          </cell>
          <cell r="N81">
            <v>1285971.9158915076</v>
          </cell>
        </row>
        <row r="82">
          <cell r="B82" t="str">
            <v>ATLANTA</v>
          </cell>
          <cell r="C82" t="str">
            <v>48000.003573/97-91-ATL</v>
          </cell>
          <cell r="D82" t="str">
            <v xml:space="preserve">ATL  </v>
          </cell>
          <cell r="E82" t="str">
            <v>Mar</v>
          </cell>
          <cell r="F82" t="str">
            <v>Enauta Energia</v>
          </cell>
          <cell r="G82">
            <v>7.8</v>
          </cell>
          <cell r="H82">
            <v>1677.8055999999999</v>
          </cell>
          <cell r="I82">
            <v>0.31213000000000002</v>
          </cell>
          <cell r="J82">
            <v>94743.93</v>
          </cell>
          <cell r="K82">
            <v>4002419</v>
          </cell>
          <cell r="L82">
            <v>8010558.5681238994</v>
          </cell>
          <cell r="M82">
            <v>4485912.7981493836</v>
          </cell>
          <cell r="N82">
            <v>12496471.366273284</v>
          </cell>
        </row>
        <row r="83">
          <cell r="B83" t="str">
            <v>SANTANA</v>
          </cell>
          <cell r="C83" t="str">
            <v>48000.003692/97-80-SA</v>
          </cell>
          <cell r="D83" t="str">
            <v xml:space="preserve">SA   </v>
          </cell>
          <cell r="E83" t="str">
            <v>Terra</v>
          </cell>
          <cell r="F83" t="str">
            <v>Energizzi Energias</v>
          </cell>
          <cell r="G83">
            <v>5</v>
          </cell>
          <cell r="H83">
            <v>2501.2103999999999</v>
          </cell>
          <cell r="I83">
            <v>0.93359000000000003</v>
          </cell>
          <cell r="J83">
            <v>112.264</v>
          </cell>
          <cell r="K83">
            <v>23215</v>
          </cell>
          <cell r="L83">
            <v>15123.458809779999</v>
          </cell>
          <cell r="M83">
            <v>0</v>
          </cell>
          <cell r="N83">
            <v>15123.458809779999</v>
          </cell>
        </row>
        <row r="84">
          <cell r="B84" t="str">
            <v>VALE DO QUIRICÓ</v>
          </cell>
          <cell r="C84" t="str">
            <v>48610.007063/2017-91-VQ</v>
          </cell>
          <cell r="D84" t="str">
            <v xml:space="preserve">VQ   </v>
          </cell>
          <cell r="E84" t="str">
            <v>Terra</v>
          </cell>
          <cell r="F84" t="str">
            <v>Energizzi Energias</v>
          </cell>
          <cell r="G84">
            <v>5</v>
          </cell>
          <cell r="H84">
            <v>2472.4654999999998</v>
          </cell>
          <cell r="I84">
            <v>0.89419000000000004</v>
          </cell>
          <cell r="J84">
            <v>39.130000000000003</v>
          </cell>
          <cell r="K84">
            <v>1340</v>
          </cell>
          <cell r="L84">
            <v>4897.2894807500006</v>
          </cell>
          <cell r="M84">
            <v>0</v>
          </cell>
          <cell r="N84">
            <v>4897.2894807500006</v>
          </cell>
        </row>
        <row r="85">
          <cell r="B85" t="str">
            <v>AZULÃO</v>
          </cell>
          <cell r="C85" t="str">
            <v>48000.003460/97-02A-AZU</v>
          </cell>
          <cell r="D85" t="str">
            <v xml:space="preserve">AZU  </v>
          </cell>
          <cell r="E85" t="str">
            <v>Terra</v>
          </cell>
          <cell r="F85" t="str">
            <v>Eneva</v>
          </cell>
          <cell r="G85">
            <v>5.6</v>
          </cell>
          <cell r="H85">
            <v>2988.1188000000002</v>
          </cell>
          <cell r="I85">
            <v>0.1525</v>
          </cell>
          <cell r="J85">
            <v>1053.855</v>
          </cell>
          <cell r="K85">
            <v>19013826</v>
          </cell>
          <cell r="L85">
            <v>302432.62014870002</v>
          </cell>
          <cell r="M85">
            <v>36291.914417843953</v>
          </cell>
          <cell r="N85">
            <v>338724.534566544</v>
          </cell>
        </row>
        <row r="86">
          <cell r="B86" t="str">
            <v>GAVIÃO AZUL</v>
          </cell>
          <cell r="C86" t="str">
            <v>48610.001418/2008-48-GVA</v>
          </cell>
          <cell r="D86" t="str">
            <v>GVA</v>
          </cell>
          <cell r="E86" t="str">
            <v>Terra</v>
          </cell>
          <cell r="F86" t="str">
            <v>Eneva</v>
          </cell>
          <cell r="L86">
            <v>0</v>
          </cell>
          <cell r="M86">
            <v>0</v>
          </cell>
          <cell r="N86">
            <v>0</v>
          </cell>
        </row>
        <row r="87">
          <cell r="B87" t="str">
            <v>GAVIÃO BELO</v>
          </cell>
          <cell r="C87" t="str">
            <v>48610.222046/2019-44-GVBL</v>
          </cell>
          <cell r="D87" t="str">
            <v>GVBL</v>
          </cell>
          <cell r="E87" t="str">
            <v>Terra</v>
          </cell>
          <cell r="F87" t="str">
            <v>Eneva</v>
          </cell>
          <cell r="L87">
            <v>0</v>
          </cell>
          <cell r="M87">
            <v>0</v>
          </cell>
          <cell r="N87">
            <v>0</v>
          </cell>
        </row>
        <row r="88">
          <cell r="B88" t="str">
            <v>GAVIÃO BRANCO</v>
          </cell>
          <cell r="C88" t="str">
            <v>48610.001418/2008-48-GVB</v>
          </cell>
          <cell r="D88" t="str">
            <v xml:space="preserve">GVB  </v>
          </cell>
          <cell r="E88" t="str">
            <v>Terra</v>
          </cell>
          <cell r="F88" t="str">
            <v>Eneva</v>
          </cell>
          <cell r="G88">
            <v>10</v>
          </cell>
          <cell r="H88">
            <v>3220.9439000000002</v>
          </cell>
          <cell r="I88">
            <v>0.39018999999999998</v>
          </cell>
          <cell r="J88">
            <v>3.58</v>
          </cell>
          <cell r="K88">
            <v>3681778</v>
          </cell>
          <cell r="L88">
            <v>72406.196849099986</v>
          </cell>
          <cell r="M88">
            <v>72406.196849099986</v>
          </cell>
          <cell r="N88">
            <v>144812.39369819997</v>
          </cell>
        </row>
        <row r="89">
          <cell r="B89" t="str">
            <v>GAVIÃO CABOCLO</v>
          </cell>
          <cell r="C89" t="str">
            <v>48610.001415/2008-12-GVC</v>
          </cell>
          <cell r="D89" t="str">
            <v xml:space="preserve">GVC  </v>
          </cell>
          <cell r="E89" t="str">
            <v>Terra</v>
          </cell>
          <cell r="F89" t="str">
            <v>Eneva</v>
          </cell>
          <cell r="G89">
            <v>10</v>
          </cell>
          <cell r="H89">
            <v>3087.9468999999999</v>
          </cell>
          <cell r="I89">
            <v>0.42570999999999998</v>
          </cell>
          <cell r="J89">
            <v>1.306</v>
          </cell>
          <cell r="K89">
            <v>290238</v>
          </cell>
          <cell r="L89">
            <v>6379.50388157</v>
          </cell>
          <cell r="M89">
            <v>6379.50388157</v>
          </cell>
          <cell r="N89">
            <v>12759.00776314</v>
          </cell>
        </row>
        <row r="90">
          <cell r="B90" t="str">
            <v>GAVIÃO MATEIRO</v>
          </cell>
          <cell r="D90" t="str">
            <v>GVM</v>
          </cell>
          <cell r="E90" t="str">
            <v>Terra</v>
          </cell>
          <cell r="F90" t="str">
            <v>Eneva</v>
          </cell>
          <cell r="L90">
            <v>0</v>
          </cell>
          <cell r="M90">
            <v>0</v>
          </cell>
          <cell r="N90">
            <v>0</v>
          </cell>
        </row>
        <row r="91">
          <cell r="B91" t="str">
            <v>GAVIÃO PRETO</v>
          </cell>
          <cell r="C91" t="str">
            <v>48610.001417/2008-01-GVP</v>
          </cell>
          <cell r="D91" t="str">
            <v>GVP</v>
          </cell>
          <cell r="E91" t="str">
            <v>Terra</v>
          </cell>
          <cell r="F91" t="str">
            <v>Eneva</v>
          </cell>
          <cell r="G91">
            <v>10</v>
          </cell>
          <cell r="H91">
            <v>3081.0533999999998</v>
          </cell>
          <cell r="I91">
            <v>0.44755</v>
          </cell>
          <cell r="J91">
            <v>105.255</v>
          </cell>
          <cell r="K91">
            <v>20368528</v>
          </cell>
          <cell r="L91">
            <v>472011.54910085001</v>
          </cell>
          <cell r="M91">
            <v>472011.54910085001</v>
          </cell>
          <cell r="N91">
            <v>944023.09820170002</v>
          </cell>
        </row>
        <row r="92">
          <cell r="B92" t="str">
            <v>GAVIÃO REAL</v>
          </cell>
          <cell r="C92" t="str">
            <v>48610.001418/2008-48-GVR</v>
          </cell>
          <cell r="D92" t="str">
            <v xml:space="preserve">GVR  </v>
          </cell>
          <cell r="E92" t="str">
            <v>Terra</v>
          </cell>
          <cell r="F92" t="str">
            <v>Eneva</v>
          </cell>
          <cell r="G92">
            <v>10</v>
          </cell>
          <cell r="H92">
            <v>3203.5383000000002</v>
          </cell>
          <cell r="I92">
            <v>0.40769</v>
          </cell>
          <cell r="J92">
            <v>80.168000000000006</v>
          </cell>
          <cell r="K92">
            <v>7384375</v>
          </cell>
          <cell r="L92">
            <v>163367.85510922002</v>
          </cell>
          <cell r="M92">
            <v>163367.85510922002</v>
          </cell>
          <cell r="N92">
            <v>326735.71021844004</v>
          </cell>
        </row>
        <row r="93">
          <cell r="B93" t="str">
            <v>GAVIÃO TESOURA</v>
          </cell>
          <cell r="C93" t="str">
            <v>48610.001415/2008-12-GVTE</v>
          </cell>
          <cell r="D93" t="str">
            <v>GVTE</v>
          </cell>
          <cell r="E93" t="str">
            <v>Terra</v>
          </cell>
          <cell r="F93" t="str">
            <v>Eneva</v>
          </cell>
          <cell r="G93">
            <v>10</v>
          </cell>
          <cell r="H93">
            <v>2996.3298</v>
          </cell>
          <cell r="I93">
            <v>0.48936000000000002</v>
          </cell>
          <cell r="J93">
            <v>22.134</v>
          </cell>
          <cell r="K93">
            <v>5381398</v>
          </cell>
          <cell r="L93">
            <v>134988.08445366001</v>
          </cell>
          <cell r="M93">
            <v>134988.08445366001</v>
          </cell>
          <cell r="N93">
            <v>269976.16890732001</v>
          </cell>
        </row>
        <row r="94">
          <cell r="B94" t="str">
            <v>GAVIÃO VERMELHO</v>
          </cell>
          <cell r="C94" t="str">
            <v>48610.001418/2008-48-GVV</v>
          </cell>
          <cell r="D94" t="str">
            <v xml:space="preserve">GVV  </v>
          </cell>
          <cell r="E94" t="str">
            <v>Terra</v>
          </cell>
          <cell r="F94" t="str">
            <v>Eneva</v>
          </cell>
          <cell r="G94">
            <v>10</v>
          </cell>
          <cell r="H94">
            <v>3156.2514999999999</v>
          </cell>
          <cell r="I94">
            <v>0.37181999999999998</v>
          </cell>
          <cell r="J94">
            <v>5.2060000000000004</v>
          </cell>
          <cell r="K94">
            <v>313713</v>
          </cell>
          <cell r="L94">
            <v>6653.8106484499995</v>
          </cell>
          <cell r="M94">
            <v>6653.8106484499995</v>
          </cell>
          <cell r="N94">
            <v>13307.621296899999</v>
          </cell>
        </row>
        <row r="95">
          <cell r="B95" t="str">
            <v>PA-1ENV25DAM_AM-T-84_AM-T-85</v>
          </cell>
          <cell r="C95" t="str">
            <v>48610.204666/2021-16-AM-T-84_AM-T-85</v>
          </cell>
          <cell r="D95" t="str">
            <v>AM-T-84</v>
          </cell>
          <cell r="E95" t="str">
            <v>Terra</v>
          </cell>
          <cell r="F95" t="str">
            <v>Eneva</v>
          </cell>
          <cell r="L95">
            <v>0</v>
          </cell>
          <cell r="M95">
            <v>0</v>
          </cell>
          <cell r="N95">
            <v>0</v>
          </cell>
        </row>
        <row r="96">
          <cell r="B96" t="str">
            <v>CARAPITANGA</v>
          </cell>
          <cell r="C96" t="str">
            <v>48610.009275/2005-71-CG</v>
          </cell>
          <cell r="D96" t="str">
            <v xml:space="preserve">CG   </v>
          </cell>
          <cell r="E96" t="str">
            <v>Terra</v>
          </cell>
          <cell r="F96" t="str">
            <v>EPG Brasil</v>
          </cell>
          <cell r="G96">
            <v>5</v>
          </cell>
          <cell r="H96">
            <v>2472.4654999999998</v>
          </cell>
          <cell r="I96">
            <v>0.56254999999999999</v>
          </cell>
          <cell r="J96">
            <v>5.22</v>
          </cell>
          <cell r="K96">
            <v>1040</v>
          </cell>
          <cell r="L96">
            <v>674.56609549999996</v>
          </cell>
          <cell r="M96">
            <v>0</v>
          </cell>
          <cell r="N96">
            <v>674.56609549999996</v>
          </cell>
        </row>
        <row r="97">
          <cell r="B97" t="str">
            <v>CIDADE DE ARACAJU</v>
          </cell>
          <cell r="C97" t="str">
            <v>48610.009284/2005-61-CAU</v>
          </cell>
          <cell r="D97" t="str">
            <v xml:space="preserve">CAU  </v>
          </cell>
          <cell r="E97" t="str">
            <v>Terra</v>
          </cell>
          <cell r="F97" t="str">
            <v>EPG Brasil</v>
          </cell>
          <cell r="G97">
            <v>5</v>
          </cell>
          <cell r="H97">
            <v>2315.1695</v>
          </cell>
          <cell r="I97">
            <v>2.5347300000000001</v>
          </cell>
          <cell r="J97">
            <v>23.03</v>
          </cell>
          <cell r="K97">
            <v>1260</v>
          </cell>
          <cell r="L97">
            <v>2825.6056692500006</v>
          </cell>
          <cell r="M97">
            <v>0</v>
          </cell>
          <cell r="N97">
            <v>2825.6056692500006</v>
          </cell>
        </row>
        <row r="98">
          <cell r="B98" t="str">
            <v>PEREGRINO</v>
          </cell>
          <cell r="C98" t="str">
            <v>48610.003887/2000-PRG</v>
          </cell>
          <cell r="D98" t="str">
            <v xml:space="preserve">PRG  </v>
          </cell>
          <cell r="E98" t="str">
            <v>Mar</v>
          </cell>
          <cell r="F98" t="str">
            <v>Equinor Brasil</v>
          </cell>
          <cell r="G98">
            <v>10</v>
          </cell>
          <cell r="H98">
            <v>1987.4429</v>
          </cell>
          <cell r="I98">
            <v>1.10975</v>
          </cell>
          <cell r="J98">
            <v>462872.53499999997</v>
          </cell>
          <cell r="K98">
            <v>6632572</v>
          </cell>
          <cell r="L98">
            <v>46364661.50338757</v>
          </cell>
          <cell r="M98">
            <v>46364661.50338757</v>
          </cell>
          <cell r="N98">
            <v>92729323.006775141</v>
          </cell>
        </row>
        <row r="99">
          <cell r="B99" t="str">
            <v>PITANGOLA</v>
          </cell>
          <cell r="C99" t="str">
            <v>48610.001365/2008-65-PTGL</v>
          </cell>
          <cell r="D99" t="str">
            <v>PTS</v>
          </cell>
          <cell r="E99" t="str">
            <v>Mar</v>
          </cell>
          <cell r="F99" t="str">
            <v>Equinor Brasil</v>
          </cell>
          <cell r="G99">
            <v>10</v>
          </cell>
          <cell r="H99">
            <v>1987.4429</v>
          </cell>
          <cell r="I99">
            <v>1.10975</v>
          </cell>
          <cell r="J99">
            <v>20947.657999999999</v>
          </cell>
          <cell r="K99">
            <v>497573</v>
          </cell>
          <cell r="L99">
            <v>2109222.7900239099</v>
          </cell>
          <cell r="M99">
            <v>2109222.7900239099</v>
          </cell>
          <cell r="N99">
            <v>4218445.5800478198</v>
          </cell>
        </row>
        <row r="100">
          <cell r="B100" t="str">
            <v>FOZ DO VAZA-BARRIS</v>
          </cell>
          <cell r="C100" t="str">
            <v>48610.009278/2005-11-FVB</v>
          </cell>
          <cell r="D100" t="str">
            <v xml:space="preserve">FVB  </v>
          </cell>
          <cell r="E100" t="str">
            <v>Terra</v>
          </cell>
          <cell r="F100" t="str">
            <v>Guto &amp; Cacal</v>
          </cell>
          <cell r="G100">
            <v>5</v>
          </cell>
          <cell r="H100">
            <v>2523.6642999999999</v>
          </cell>
          <cell r="I100">
            <v>2.5347300000000001</v>
          </cell>
          <cell r="J100">
            <v>14.77</v>
          </cell>
          <cell r="K100">
            <v>210</v>
          </cell>
          <cell r="L100">
            <v>1890.3407505499999</v>
          </cell>
          <cell r="M100">
            <v>0</v>
          </cell>
          <cell r="N100">
            <v>1890.3407505499999</v>
          </cell>
        </row>
        <row r="101">
          <cell r="B101" t="str">
            <v>CABOCLINHO</v>
          </cell>
          <cell r="D101" t="str">
            <v xml:space="preserve">CBO  </v>
          </cell>
          <cell r="E101" t="str">
            <v>Terra</v>
          </cell>
          <cell r="F101" t="str">
            <v>Imetame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B102" t="str">
            <v>GRAÚNA</v>
          </cell>
          <cell r="D102" t="str">
            <v>GNA</v>
          </cell>
          <cell r="E102" t="str">
            <v>Terra</v>
          </cell>
          <cell r="F102" t="str">
            <v>Imetame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B103" t="str">
            <v>RIO IPIRANGA</v>
          </cell>
          <cell r="C103" t="str">
            <v>48610.007482/2006-71-RIP</v>
          </cell>
          <cell r="D103" t="str">
            <v xml:space="preserve">RIP  </v>
          </cell>
          <cell r="E103" t="str">
            <v>Terra</v>
          </cell>
          <cell r="F103" t="str">
            <v>Imetame</v>
          </cell>
          <cell r="G103">
            <v>5</v>
          </cell>
          <cell r="H103">
            <v>2842.6053999999999</v>
          </cell>
          <cell r="I103">
            <v>0.77990999999999999</v>
          </cell>
          <cell r="J103">
            <v>622.17700000000002</v>
          </cell>
          <cell r="K103">
            <v>218970</v>
          </cell>
          <cell r="L103">
            <v>96969.029632790014</v>
          </cell>
          <cell r="M103">
            <v>0</v>
          </cell>
          <cell r="N103">
            <v>96969.029632790014</v>
          </cell>
        </row>
        <row r="104">
          <cell r="B104" t="str">
            <v>TUCANO GRANDE</v>
          </cell>
          <cell r="C104" t="str">
            <v>48610.005437/2013-19-4391</v>
          </cell>
          <cell r="D104" t="str">
            <v>TCG</v>
          </cell>
          <cell r="E104" t="str">
            <v>Terra</v>
          </cell>
          <cell r="F104" t="str">
            <v>Imetame</v>
          </cell>
          <cell r="G104">
            <v>7.5</v>
          </cell>
          <cell r="H104">
            <v>3220.9439000000002</v>
          </cell>
          <cell r="I104">
            <v>0.44819999999999999</v>
          </cell>
          <cell r="J104">
            <v>0.29399999999999998</v>
          </cell>
          <cell r="K104">
            <v>617809</v>
          </cell>
          <cell r="L104">
            <v>13892.447565330001</v>
          </cell>
          <cell r="M104">
            <v>6946.2237826649989</v>
          </cell>
          <cell r="N104">
            <v>20838.671347995001</v>
          </cell>
        </row>
        <row r="105">
          <cell r="B105" t="str">
            <v>BAÚNA</v>
          </cell>
          <cell r="C105" t="str">
            <v>48610.009494/2003-BAN</v>
          </cell>
          <cell r="D105" t="str">
            <v xml:space="preserve">BAN  </v>
          </cell>
          <cell r="E105" t="str">
            <v>Mar</v>
          </cell>
          <cell r="F105" t="str">
            <v>Karoon Brasil</v>
          </cell>
          <cell r="G105">
            <v>7.33</v>
          </cell>
          <cell r="H105">
            <v>2558.4191999999998</v>
          </cell>
          <cell r="I105">
            <v>1.28061</v>
          </cell>
          <cell r="J105">
            <v>113978.56</v>
          </cell>
          <cell r="K105">
            <v>2873046</v>
          </cell>
          <cell r="L105">
            <v>14764209.386520598</v>
          </cell>
          <cell r="M105">
            <v>6880121.5741185984</v>
          </cell>
          <cell r="N105">
            <v>21644330.960639197</v>
          </cell>
        </row>
        <row r="106">
          <cell r="B106" t="str">
            <v>CARDEAL</v>
          </cell>
          <cell r="C106" t="str">
            <v>48610.008000/2004-CLD</v>
          </cell>
          <cell r="D106" t="str">
            <v xml:space="preserve">CLD  </v>
          </cell>
          <cell r="E106" t="str">
            <v>Terra</v>
          </cell>
          <cell r="F106" t="str">
            <v>Mandacaru Energia</v>
          </cell>
          <cell r="G106">
            <v>5</v>
          </cell>
          <cell r="H106">
            <v>2287.5392000000002</v>
          </cell>
          <cell r="I106">
            <v>2.5347300000000001</v>
          </cell>
          <cell r="J106">
            <v>1377.5070000000001</v>
          </cell>
          <cell r="K106">
            <v>683</v>
          </cell>
          <cell r="L106">
            <v>157641.62406822003</v>
          </cell>
          <cell r="M106">
            <v>0</v>
          </cell>
          <cell r="N106">
            <v>157641.62406822003</v>
          </cell>
        </row>
        <row r="107">
          <cell r="B107" t="str">
            <v>COLIBRI</v>
          </cell>
          <cell r="C107" t="str">
            <v>48610.009503/2003-CLB</v>
          </cell>
          <cell r="D107" t="str">
            <v>CLB</v>
          </cell>
          <cell r="E107" t="str">
            <v>Terra</v>
          </cell>
          <cell r="F107" t="str">
            <v>Mandacaru Energia</v>
          </cell>
          <cell r="G107">
            <v>5</v>
          </cell>
          <cell r="H107">
            <v>2398.2352000000001</v>
          </cell>
          <cell r="I107">
            <v>2.5347300000000001</v>
          </cell>
          <cell r="J107">
            <v>10.72</v>
          </cell>
          <cell r="K107">
            <v>0</v>
          </cell>
          <cell r="L107">
            <v>1285.4540672000003</v>
          </cell>
          <cell r="M107">
            <v>0</v>
          </cell>
          <cell r="N107">
            <v>1285.4540672000003</v>
          </cell>
        </row>
        <row r="108">
          <cell r="B108" t="str">
            <v>Rio Mariricu</v>
          </cell>
          <cell r="C108" t="str">
            <v>48610.007065/2017-81-RMA</v>
          </cell>
          <cell r="D108" t="str">
            <v xml:space="preserve">RMA  </v>
          </cell>
          <cell r="E108" t="str">
            <v>Terra</v>
          </cell>
          <cell r="F108" t="str">
            <v>Mandacaru Energia</v>
          </cell>
          <cell r="G108">
            <v>5</v>
          </cell>
          <cell r="H108">
            <v>2299.2968999999998</v>
          </cell>
          <cell r="I108">
            <v>0.57462999999999997</v>
          </cell>
          <cell r="J108">
            <v>106.99299999999999</v>
          </cell>
          <cell r="K108">
            <v>2390</v>
          </cell>
          <cell r="L108">
            <v>12369.101946085</v>
          </cell>
          <cell r="M108">
            <v>0</v>
          </cell>
          <cell r="N108">
            <v>12369.101946085</v>
          </cell>
        </row>
        <row r="109">
          <cell r="B109" t="str">
            <v>URUTAU</v>
          </cell>
          <cell r="C109" t="str">
            <v>48610.007066/2017-25-URUT</v>
          </cell>
          <cell r="D109" t="str">
            <v xml:space="preserve">URUT </v>
          </cell>
          <cell r="E109" t="str">
            <v>Terra</v>
          </cell>
          <cell r="F109" t="str">
            <v>Mandacaru Energia</v>
          </cell>
          <cell r="G109">
            <v>5</v>
          </cell>
          <cell r="H109">
            <v>2151.9946</v>
          </cell>
          <cell r="I109">
            <v>2.5347300000000001</v>
          </cell>
          <cell r="J109">
            <v>12.64</v>
          </cell>
          <cell r="K109">
            <v>0</v>
          </cell>
          <cell r="L109">
            <v>1360.0605872000001</v>
          </cell>
          <cell r="M109">
            <v>0</v>
          </cell>
          <cell r="N109">
            <v>1360.0605872000001</v>
          </cell>
        </row>
        <row r="110">
          <cell r="B110" t="str">
            <v>ARRIBAÇÃ</v>
          </cell>
          <cell r="C110" t="str">
            <v>48610.009227/2002-ARB</v>
          </cell>
          <cell r="D110" t="str">
            <v xml:space="preserve">ARB  </v>
          </cell>
          <cell r="E110" t="str">
            <v>Terra</v>
          </cell>
          <cell r="F110" t="str">
            <v>Nion</v>
          </cell>
          <cell r="G110">
            <v>5</v>
          </cell>
          <cell r="H110">
            <v>2548.6970999999999</v>
          </cell>
          <cell r="I110">
            <v>1.4573</v>
          </cell>
          <cell r="J110">
            <v>0.61299999999999999</v>
          </cell>
          <cell r="K110">
            <v>41</v>
          </cell>
          <cell r="L110">
            <v>81.105031115000003</v>
          </cell>
          <cell r="M110">
            <v>0</v>
          </cell>
          <cell r="N110">
            <v>81.105031115000003</v>
          </cell>
        </row>
        <row r="111">
          <cell r="B111" t="str">
            <v>GALO DE CAMPINA</v>
          </cell>
          <cell r="C111" t="str">
            <v>48610.009227/2002-GC</v>
          </cell>
          <cell r="D111" t="str">
            <v xml:space="preserve">GC   </v>
          </cell>
          <cell r="E111" t="str">
            <v>Terra</v>
          </cell>
          <cell r="F111" t="str">
            <v>Nion</v>
          </cell>
          <cell r="G111">
            <v>5</v>
          </cell>
          <cell r="H111">
            <v>2296.5369999999998</v>
          </cell>
          <cell r="I111">
            <v>1.2161999999999999</v>
          </cell>
          <cell r="J111">
            <v>552.51900000000001</v>
          </cell>
          <cell r="K111">
            <v>145403</v>
          </cell>
          <cell r="L111">
            <v>72285.97276515</v>
          </cell>
          <cell r="M111">
            <v>0</v>
          </cell>
          <cell r="N111">
            <v>72285.97276515</v>
          </cell>
        </row>
        <row r="112">
          <cell r="B112" t="str">
            <v>JOÃO DE BARRO</v>
          </cell>
          <cell r="C112" t="str">
            <v>48610.009509/2003-JB</v>
          </cell>
          <cell r="D112" t="str">
            <v xml:space="preserve">JB   </v>
          </cell>
          <cell r="E112" t="str">
            <v>Terra</v>
          </cell>
          <cell r="F112" t="str">
            <v>Nion</v>
          </cell>
          <cell r="G112">
            <v>5</v>
          </cell>
          <cell r="H112">
            <v>2221.9258</v>
          </cell>
          <cell r="I112">
            <v>1.28908</v>
          </cell>
          <cell r="J112">
            <v>46.451000000000001</v>
          </cell>
          <cell r="K112">
            <v>4375</v>
          </cell>
          <cell r="L112">
            <v>5442.5200167900002</v>
          </cell>
          <cell r="M112">
            <v>0</v>
          </cell>
          <cell r="N112">
            <v>5442.5200167900002</v>
          </cell>
        </row>
        <row r="113">
          <cell r="B113" t="str">
            <v>ROLINHA</v>
          </cell>
          <cell r="C113" t="str">
            <v>48610.009227/2002-ROL</v>
          </cell>
          <cell r="D113" t="str">
            <v xml:space="preserve">ROL  </v>
          </cell>
          <cell r="E113" t="str">
            <v>Terra</v>
          </cell>
          <cell r="F113" t="str">
            <v>Nion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HARPIA</v>
          </cell>
          <cell r="C114" t="str">
            <v>48610.009138/2005-35-HARP</v>
          </cell>
          <cell r="D114" t="str">
            <v>HARP</v>
          </cell>
          <cell r="E114" t="str">
            <v>Terra</v>
          </cell>
          <cell r="F114" t="str">
            <v>Nord</v>
          </cell>
          <cell r="G114">
            <v>10</v>
          </cell>
          <cell r="H114">
            <v>2133.8398000000002</v>
          </cell>
          <cell r="I114">
            <v>2.5347300000000001</v>
          </cell>
          <cell r="J114">
            <v>12</v>
          </cell>
          <cell r="K114">
            <v>100</v>
          </cell>
          <cell r="L114">
            <v>1292.9775300000003</v>
          </cell>
          <cell r="M114">
            <v>1292.9775300000003</v>
          </cell>
          <cell r="N114">
            <v>2585.9550600000007</v>
          </cell>
        </row>
        <row r="115">
          <cell r="B115" t="str">
            <v>FAZENDA RIO BRANCO</v>
          </cell>
          <cell r="C115" t="str">
            <v>48000.003654/97-91-FRB</v>
          </cell>
          <cell r="D115" t="str">
            <v xml:space="preserve">FRB  </v>
          </cell>
          <cell r="E115" t="str">
            <v>Terra</v>
          </cell>
          <cell r="F115" t="str">
            <v>Nova Petróleo</v>
          </cell>
          <cell r="G115">
            <v>5</v>
          </cell>
          <cell r="H115">
            <v>2286.5401000000002</v>
          </cell>
          <cell r="I115">
            <v>2.5347300000000001</v>
          </cell>
          <cell r="J115">
            <v>48.704999999999998</v>
          </cell>
          <cell r="K115">
            <v>2026</v>
          </cell>
          <cell r="L115">
            <v>5825.0649275250007</v>
          </cell>
          <cell r="M115">
            <v>0</v>
          </cell>
          <cell r="N115">
            <v>5825.0649275250007</v>
          </cell>
        </row>
        <row r="116">
          <cell r="B116" t="str">
            <v>FAZENDA SANTO ESTEVÃO</v>
          </cell>
          <cell r="C116" t="str">
            <v>48000.003655/97-53-FSE</v>
          </cell>
          <cell r="D116" t="str">
            <v xml:space="preserve">FSE  </v>
          </cell>
          <cell r="E116" t="str">
            <v>Terra</v>
          </cell>
          <cell r="F116" t="str">
            <v>Nova Petróleo</v>
          </cell>
          <cell r="G116">
            <v>5</v>
          </cell>
          <cell r="H116">
            <v>2286.5401000000002</v>
          </cell>
          <cell r="I116">
            <v>2.5347300000000001</v>
          </cell>
          <cell r="J116">
            <v>306.34699999999998</v>
          </cell>
          <cell r="K116">
            <v>23056</v>
          </cell>
          <cell r="L116">
            <v>37945.771744735001</v>
          </cell>
          <cell r="M116">
            <v>0</v>
          </cell>
          <cell r="N116">
            <v>37945.771744735001</v>
          </cell>
        </row>
        <row r="117">
          <cell r="B117" t="str">
            <v>SAUÍPE</v>
          </cell>
          <cell r="C117" t="str">
            <v>48000.003695/97-78-SE</v>
          </cell>
          <cell r="D117" t="str">
            <v xml:space="preserve">SE   </v>
          </cell>
          <cell r="E117" t="str">
            <v>Terra</v>
          </cell>
          <cell r="F117" t="str">
            <v>Nova Petróleo</v>
          </cell>
          <cell r="G117">
            <v>5</v>
          </cell>
          <cell r="H117">
            <v>2286.5401000000002</v>
          </cell>
          <cell r="I117">
            <v>2.5347300000000001</v>
          </cell>
          <cell r="J117">
            <v>50.04</v>
          </cell>
          <cell r="K117">
            <v>144</v>
          </cell>
          <cell r="L117">
            <v>5739.1733862000001</v>
          </cell>
          <cell r="M117">
            <v>0</v>
          </cell>
          <cell r="N117">
            <v>5739.1733862000001</v>
          </cell>
        </row>
        <row r="118">
          <cell r="B118" t="str">
            <v>TICO-TICO</v>
          </cell>
          <cell r="C118" t="str">
            <v>48610.008013/2004-TT</v>
          </cell>
          <cell r="D118" t="str">
            <v>TT</v>
          </cell>
          <cell r="E118" t="str">
            <v>Terra</v>
          </cell>
          <cell r="F118" t="str">
            <v>Nova Petróleo</v>
          </cell>
          <cell r="G118">
            <v>0</v>
          </cell>
          <cell r="H118">
            <v>2459.2997999999998</v>
          </cell>
          <cell r="I118">
            <v>2.5347300000000001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ITAPARICA</v>
          </cell>
          <cell r="C119" t="str">
            <v>48610.007069/2017-69-ITA</v>
          </cell>
          <cell r="D119" t="str">
            <v xml:space="preserve">ITA  </v>
          </cell>
          <cell r="E119" t="str">
            <v>Terra</v>
          </cell>
          <cell r="F119" t="str">
            <v>NTF</v>
          </cell>
          <cell r="G119">
            <v>5</v>
          </cell>
          <cell r="H119">
            <v>2402.884</v>
          </cell>
          <cell r="I119">
            <v>0.77900000000000003</v>
          </cell>
          <cell r="J119">
            <v>125.67</v>
          </cell>
          <cell r="K119">
            <v>20056</v>
          </cell>
          <cell r="L119">
            <v>15879.702814000002</v>
          </cell>
          <cell r="M119">
            <v>0</v>
          </cell>
          <cell r="N119">
            <v>15879.702814000002</v>
          </cell>
        </row>
        <row r="120">
          <cell r="B120" t="str">
            <v>CONCEIÇÃO</v>
          </cell>
          <cell r="C120" t="str">
            <v>48000.003702/97-31-CON</v>
          </cell>
          <cell r="D120" t="str">
            <v xml:space="preserve">CON  </v>
          </cell>
          <cell r="E120" t="str">
            <v>Terra</v>
          </cell>
          <cell r="F120" t="str">
            <v>Origem</v>
          </cell>
          <cell r="G120">
            <v>7.8</v>
          </cell>
          <cell r="H120">
            <v>3220.9439000000002</v>
          </cell>
          <cell r="I120">
            <v>1.2378</v>
          </cell>
          <cell r="J120">
            <v>3.2229999999999999</v>
          </cell>
          <cell r="K120">
            <v>890837</v>
          </cell>
          <cell r="L120">
            <v>55652.957039485002</v>
          </cell>
          <cell r="M120">
            <v>31165.655942111596</v>
          </cell>
          <cell r="N120">
            <v>86818.612981596598</v>
          </cell>
        </row>
        <row r="121">
          <cell r="B121" t="str">
            <v>FAZENDA MATINHA</v>
          </cell>
          <cell r="C121" t="str">
            <v>48000.003891/97-14-FMT</v>
          </cell>
          <cell r="D121" t="str">
            <v xml:space="preserve">FMT  </v>
          </cell>
          <cell r="E121" t="str">
            <v>Terra</v>
          </cell>
          <cell r="F121" t="str">
            <v>Origem</v>
          </cell>
          <cell r="G121">
            <v>8.4</v>
          </cell>
          <cell r="H121">
            <v>3220.9439000000002</v>
          </cell>
          <cell r="I121">
            <v>1.2378</v>
          </cell>
          <cell r="J121">
            <v>1.5409999999999999</v>
          </cell>
          <cell r="K121">
            <v>112611</v>
          </cell>
          <cell r="L121">
            <v>7217.6685174950007</v>
          </cell>
          <cell r="M121">
            <v>4908.0145918966009</v>
          </cell>
          <cell r="N121">
            <v>12125.683109391601</v>
          </cell>
        </row>
        <row r="122">
          <cell r="B122" t="str">
            <v>FAZENDA SANTA ROSA</v>
          </cell>
          <cell r="C122" t="str">
            <v>48000.003883/97-88-FSR</v>
          </cell>
          <cell r="D122" t="str">
            <v xml:space="preserve">FSR  </v>
          </cell>
          <cell r="E122" t="str">
            <v>Terra</v>
          </cell>
          <cell r="F122" t="str">
            <v>Origem</v>
          </cell>
          <cell r="G122">
            <v>8.4</v>
          </cell>
          <cell r="H122">
            <v>3220.9439000000002</v>
          </cell>
          <cell r="I122">
            <v>1.2378</v>
          </cell>
          <cell r="J122">
            <v>10.451000000000001</v>
          </cell>
          <cell r="K122">
            <v>615091</v>
          </cell>
          <cell r="L122">
            <v>39751.086224945</v>
          </cell>
          <cell r="M122">
            <v>27030.738632962602</v>
          </cell>
          <cell r="N122">
            <v>66781.824857907603</v>
          </cell>
        </row>
        <row r="123">
          <cell r="B123" t="str">
            <v>QUERERÁ</v>
          </cell>
          <cell r="C123" t="str">
            <v>48000.003894/97-02-QE</v>
          </cell>
          <cell r="D123" t="str">
            <v xml:space="preserve">QE   </v>
          </cell>
          <cell r="E123" t="str">
            <v>Terra</v>
          </cell>
          <cell r="F123" t="str">
            <v>Origem</v>
          </cell>
          <cell r="G123">
            <v>8.4</v>
          </cell>
          <cell r="H123">
            <v>3220.9439000000002</v>
          </cell>
          <cell r="I123">
            <v>1.2378</v>
          </cell>
          <cell r="J123">
            <v>0.36599999999999999</v>
          </cell>
          <cell r="K123">
            <v>53049</v>
          </cell>
          <cell r="L123">
            <v>3342.1458833700003</v>
          </cell>
          <cell r="M123">
            <v>2272.6592006916003</v>
          </cell>
          <cell r="N123">
            <v>5614.8050840616006</v>
          </cell>
        </row>
        <row r="124">
          <cell r="B124" t="str">
            <v>ANAMBÉ</v>
          </cell>
          <cell r="C124" t="str">
            <v>48610.003892/2000-ANB</v>
          </cell>
          <cell r="D124" t="str">
            <v xml:space="preserve">ANB  </v>
          </cell>
          <cell r="E124" t="str">
            <v>Terra</v>
          </cell>
          <cell r="F124" t="str">
            <v>Origem Alagoas</v>
          </cell>
          <cell r="G124">
            <v>10</v>
          </cell>
          <cell r="H124">
            <v>2571.4351000000001</v>
          </cell>
          <cell r="I124">
            <v>0.61731999999999998</v>
          </cell>
          <cell r="J124">
            <v>2379.8890000000001</v>
          </cell>
          <cell r="K124">
            <v>3685625</v>
          </cell>
          <cell r="L124">
            <v>419747.00668519503</v>
          </cell>
          <cell r="M124">
            <v>419747.00668519503</v>
          </cell>
          <cell r="N124">
            <v>839494.01337039005</v>
          </cell>
        </row>
        <row r="125">
          <cell r="B125" t="str">
            <v>ARAPAÇU</v>
          </cell>
          <cell r="C125" t="str">
            <v>48610.001547/2009-17-ARP</v>
          </cell>
          <cell r="D125" t="str">
            <v xml:space="preserve">ARP  </v>
          </cell>
          <cell r="E125" t="str">
            <v>Terra</v>
          </cell>
          <cell r="F125" t="str">
            <v>Origem Alagoas</v>
          </cell>
          <cell r="G125">
            <v>10</v>
          </cell>
          <cell r="H125">
            <v>3220.9439000000002</v>
          </cell>
          <cell r="I125">
            <v>0.61731999999999998</v>
          </cell>
          <cell r="J125">
            <v>0</v>
          </cell>
          <cell r="K125">
            <v>663087</v>
          </cell>
          <cell r="L125">
            <v>20466.843342</v>
          </cell>
          <cell r="M125">
            <v>20466.843342</v>
          </cell>
          <cell r="N125">
            <v>40933.686684</v>
          </cell>
        </row>
        <row r="126">
          <cell r="B126" t="str">
            <v>FURADO</v>
          </cell>
          <cell r="C126" t="str">
            <v>48000.003854/97-80-FU</v>
          </cell>
          <cell r="D126" t="str">
            <v xml:space="preserve">FU   </v>
          </cell>
          <cell r="E126" t="str">
            <v>Terra</v>
          </cell>
          <cell r="F126" t="str">
            <v>Origem Alagoas</v>
          </cell>
          <cell r="G126">
            <v>9.3000000000000007</v>
          </cell>
          <cell r="H126">
            <v>2571.4351000000001</v>
          </cell>
          <cell r="I126">
            <v>0.61731999999999998</v>
          </cell>
          <cell r="J126">
            <v>2016.1130000000001</v>
          </cell>
          <cell r="K126">
            <v>15802190</v>
          </cell>
          <cell r="L126">
            <v>746965.58322831511</v>
          </cell>
          <cell r="M126">
            <v>642390.40157635114</v>
          </cell>
          <cell r="N126">
            <v>1389355.9848046661</v>
          </cell>
        </row>
        <row r="127">
          <cell r="B127" t="str">
            <v>PARU</v>
          </cell>
          <cell r="D127" t="str">
            <v xml:space="preserve">PARU </v>
          </cell>
          <cell r="E127" t="str">
            <v>Mar</v>
          </cell>
          <cell r="F127" t="str">
            <v>Origem Alagoas</v>
          </cell>
          <cell r="G127">
            <v>9.3000000000000007</v>
          </cell>
          <cell r="H127">
            <v>2571.4351000000001</v>
          </cell>
          <cell r="I127">
            <v>0.61731999999999998</v>
          </cell>
          <cell r="J127">
            <v>958.08600000000001</v>
          </cell>
          <cell r="K127">
            <v>4264769</v>
          </cell>
          <cell r="L127">
            <v>254819.15841493002</v>
          </cell>
          <cell r="M127">
            <v>219144.47623683987</v>
          </cell>
          <cell r="N127">
            <v>473963.63465176988</v>
          </cell>
        </row>
        <row r="128">
          <cell r="B128" t="str">
            <v>PILAR</v>
          </cell>
          <cell r="C128" t="str">
            <v>48000.003859/97-01-PIR</v>
          </cell>
          <cell r="D128" t="str">
            <v xml:space="preserve">PIR  </v>
          </cell>
          <cell r="E128" t="str">
            <v>Terra</v>
          </cell>
          <cell r="F128" t="str">
            <v>Origem Alagoas</v>
          </cell>
          <cell r="G128">
            <v>7.48</v>
          </cell>
          <cell r="H128">
            <v>2571.4351000000001</v>
          </cell>
          <cell r="I128">
            <v>0.77266000000000001</v>
          </cell>
          <cell r="J128">
            <v>6975.9989999999998</v>
          </cell>
          <cell r="K128">
            <v>12675200</v>
          </cell>
          <cell r="L128">
            <v>1386597.4359082449</v>
          </cell>
          <cell r="M128">
            <v>687752.32821048959</v>
          </cell>
          <cell r="N128">
            <v>2074349.7641187345</v>
          </cell>
        </row>
        <row r="129">
          <cell r="B129" t="str">
            <v>MORRO DO BARRO</v>
          </cell>
          <cell r="D129" t="str">
            <v xml:space="preserve">MB   </v>
          </cell>
          <cell r="E129" t="str">
            <v>Terra</v>
          </cell>
          <cell r="F129" t="str">
            <v>Panergy</v>
          </cell>
          <cell r="G129">
            <v>5</v>
          </cell>
          <cell r="H129">
            <v>1075.796</v>
          </cell>
          <cell r="I129">
            <v>0.48180000000000001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CARAPEBA</v>
          </cell>
          <cell r="C130" t="str">
            <v>48000.003711/97-22-CRP</v>
          </cell>
          <cell r="D130" t="str">
            <v xml:space="preserve">CRP  </v>
          </cell>
          <cell r="E130" t="str">
            <v>Mar</v>
          </cell>
          <cell r="F130" t="str">
            <v>Perenco Brasil</v>
          </cell>
          <cell r="G130">
            <v>8.41</v>
          </cell>
          <cell r="H130">
            <v>2231.3544999999999</v>
          </cell>
          <cell r="I130">
            <v>1.5894200000000001</v>
          </cell>
          <cell r="J130">
            <v>33711.709000000003</v>
          </cell>
          <cell r="K130">
            <v>1007236</v>
          </cell>
          <cell r="L130">
            <v>3841184.731148025</v>
          </cell>
          <cell r="M130">
            <v>2619687.986642953</v>
          </cell>
          <cell r="N130">
            <v>6460872.717790978</v>
          </cell>
        </row>
        <row r="131">
          <cell r="B131" t="str">
            <v>PARGO</v>
          </cell>
          <cell r="C131" t="str">
            <v>48000.003712/97-95-PG</v>
          </cell>
          <cell r="D131" t="str">
            <v xml:space="preserve">PG   </v>
          </cell>
          <cell r="E131" t="str">
            <v>Mar</v>
          </cell>
          <cell r="F131" t="str">
            <v>Perenco Brasil</v>
          </cell>
          <cell r="G131">
            <v>7.59</v>
          </cell>
          <cell r="H131">
            <v>2231.3544999999999</v>
          </cell>
          <cell r="I131">
            <v>1.0656000000000001</v>
          </cell>
          <cell r="J131">
            <v>21216.688999999998</v>
          </cell>
          <cell r="K131">
            <v>370002</v>
          </cell>
          <cell r="L131">
            <v>2386811.4303225251</v>
          </cell>
          <cell r="M131">
            <v>1236368.3209070675</v>
          </cell>
          <cell r="N131">
            <v>3623179.7512295926</v>
          </cell>
        </row>
        <row r="132">
          <cell r="B132" t="str">
            <v>VERMELHO</v>
          </cell>
          <cell r="C132" t="str">
            <v>48000.003713/97-58-VM</v>
          </cell>
          <cell r="D132" t="str">
            <v xml:space="preserve">VM   </v>
          </cell>
          <cell r="E132" t="str">
            <v>Mar</v>
          </cell>
          <cell r="F132" t="str">
            <v>Perenco Brasil</v>
          </cell>
          <cell r="G132">
            <v>10</v>
          </cell>
          <cell r="H132">
            <v>2231.3544999999999</v>
          </cell>
          <cell r="I132">
            <v>0.94530000000000003</v>
          </cell>
          <cell r="J132">
            <v>25338.129000000001</v>
          </cell>
          <cell r="K132">
            <v>640285</v>
          </cell>
          <cell r="L132">
            <v>2857180.4788115248</v>
          </cell>
          <cell r="M132">
            <v>2857180.4788115248</v>
          </cell>
          <cell r="N132">
            <v>5714360.9576230496</v>
          </cell>
        </row>
        <row r="133">
          <cell r="B133" t="str">
            <v>ALBACORA LESTE</v>
          </cell>
          <cell r="C133" t="str">
            <v>48000.003895/97-67-ABL</v>
          </cell>
          <cell r="D133" t="str">
            <v>ABL</v>
          </cell>
          <cell r="E133" t="str">
            <v>Mar</v>
          </cell>
          <cell r="F133" t="str">
            <v>Petro Rio Jaguar</v>
          </cell>
          <cell r="G133">
            <v>9.44</v>
          </cell>
          <cell r="H133">
            <v>2136.7775999999999</v>
          </cell>
          <cell r="I133">
            <v>0.43078</v>
          </cell>
          <cell r="J133">
            <v>133954.58799999999</v>
          </cell>
          <cell r="K133">
            <v>13208663</v>
          </cell>
          <cell r="L133">
            <v>14596059.545138441</v>
          </cell>
          <cell r="M133">
            <v>12961300.876082933</v>
          </cell>
          <cell r="N133">
            <v>27557360.421221375</v>
          </cell>
        </row>
        <row r="134">
          <cell r="B134" t="str">
            <v>FRADE</v>
          </cell>
          <cell r="C134" t="str">
            <v>48000.003896/97-20-FR</v>
          </cell>
          <cell r="D134" t="str">
            <v xml:space="preserve">FR   </v>
          </cell>
          <cell r="E134" t="str">
            <v>Mar</v>
          </cell>
          <cell r="F134" t="str">
            <v>Petro Rio Jaguar</v>
          </cell>
          <cell r="G134">
            <v>10</v>
          </cell>
          <cell r="H134">
            <v>2193.6305000000002</v>
          </cell>
          <cell r="I134">
            <v>0.25850000000000001</v>
          </cell>
          <cell r="J134">
            <v>181922.61</v>
          </cell>
          <cell r="K134">
            <v>12520679</v>
          </cell>
          <cell r="L134">
            <v>20115379.072855249</v>
          </cell>
          <cell r="M134">
            <v>20115379.072855249</v>
          </cell>
          <cell r="N134">
            <v>40230758.145710498</v>
          </cell>
        </row>
        <row r="135">
          <cell r="B135" t="str">
            <v>POLVO</v>
          </cell>
          <cell r="C135" t="str">
            <v>48610.003888/2000-POL</v>
          </cell>
          <cell r="D135" t="str">
            <v xml:space="preserve">POL  </v>
          </cell>
          <cell r="E135" t="str">
            <v>Mar</v>
          </cell>
          <cell r="F135" t="str">
            <v>Prio Bravo</v>
          </cell>
          <cell r="G135">
            <v>8.52</v>
          </cell>
          <cell r="H135">
            <v>2145.0792000000001</v>
          </cell>
          <cell r="I135">
            <v>1.56385</v>
          </cell>
          <cell r="J135">
            <v>28495.435000000001</v>
          </cell>
          <cell r="K135">
            <v>565918</v>
          </cell>
          <cell r="L135">
            <v>3100498.7888876004</v>
          </cell>
          <cell r="M135">
            <v>2182751.1473768703</v>
          </cell>
          <cell r="N135">
            <v>5283249.9362644702</v>
          </cell>
        </row>
        <row r="136">
          <cell r="B136" t="str">
            <v>TUBARÃO MARTELO</v>
          </cell>
          <cell r="C136" t="str">
            <v>48610.001367/2008-54-TBMT</v>
          </cell>
          <cell r="D136" t="str">
            <v xml:space="preserve">TBMT </v>
          </cell>
          <cell r="E136" t="str">
            <v>Mar</v>
          </cell>
          <cell r="F136" t="str">
            <v>Prio Bravo</v>
          </cell>
          <cell r="G136">
            <v>7.24</v>
          </cell>
          <cell r="H136">
            <v>2145.0792000000001</v>
          </cell>
          <cell r="I136">
            <v>1.56385</v>
          </cell>
          <cell r="J136">
            <v>45298.192999999999</v>
          </cell>
          <cell r="K136">
            <v>570811</v>
          </cell>
          <cell r="L136">
            <v>4903043.7192117805</v>
          </cell>
          <cell r="M136">
            <v>2196563.5862068781</v>
          </cell>
          <cell r="N136">
            <v>7099607.305418659</v>
          </cell>
        </row>
        <row r="137">
          <cell r="B137" t="str">
            <v>IRAÍ</v>
          </cell>
          <cell r="C137" t="str">
            <v>48610.002001/2016-11-IR</v>
          </cell>
          <cell r="D137" t="str">
            <v xml:space="preserve">IR   </v>
          </cell>
          <cell r="E137" t="str">
            <v>Terra</v>
          </cell>
          <cell r="F137" t="str">
            <v>Petroborn</v>
          </cell>
          <cell r="G137">
            <v>5</v>
          </cell>
          <cell r="H137">
            <v>2438.1977000000002</v>
          </cell>
          <cell r="I137">
            <v>0.29431000000000002</v>
          </cell>
          <cell r="J137">
            <v>0</v>
          </cell>
          <cell r="K137">
            <v>774735</v>
          </cell>
          <cell r="L137">
            <v>11400.612892500001</v>
          </cell>
          <cell r="M137">
            <v>0</v>
          </cell>
          <cell r="N137">
            <v>11400.612892500001</v>
          </cell>
        </row>
        <row r="138">
          <cell r="B138" t="str">
            <v>ALBACORA</v>
          </cell>
          <cell r="C138" t="str">
            <v>48000.003703/97-02-AB</v>
          </cell>
          <cell r="D138" t="str">
            <v>AB</v>
          </cell>
          <cell r="E138" t="str">
            <v>Mar</v>
          </cell>
          <cell r="F138" t="str">
            <v>Petrobras</v>
          </cell>
          <cell r="G138">
            <v>10</v>
          </cell>
          <cell r="H138">
            <v>2184.2019</v>
          </cell>
          <cell r="I138">
            <v>0.47989999999999999</v>
          </cell>
          <cell r="J138">
            <v>6882.2120000000004</v>
          </cell>
          <cell r="K138">
            <v>734602</v>
          </cell>
          <cell r="L138">
            <v>769233.80132014013</v>
          </cell>
          <cell r="M138">
            <v>769233.80132014013</v>
          </cell>
          <cell r="N138">
            <v>1538467.6026402803</v>
          </cell>
        </row>
        <row r="139">
          <cell r="B139" t="str">
            <v>ARABAIANA</v>
          </cell>
          <cell r="C139" t="str">
            <v>48000.003913/97-47-ARB</v>
          </cell>
          <cell r="D139" t="str">
            <v>ARB</v>
          </cell>
          <cell r="E139" t="str">
            <v>Mar</v>
          </cell>
          <cell r="F139" t="str">
            <v>Petrobras</v>
          </cell>
          <cell r="G139">
            <v>8.8000000000000007</v>
          </cell>
          <cell r="H139">
            <v>2929.3926999999999</v>
          </cell>
          <cell r="I139">
            <v>0.88029999999999997</v>
          </cell>
          <cell r="J139">
            <v>144.464</v>
          </cell>
          <cell r="K139">
            <v>1266675</v>
          </cell>
          <cell r="L139">
            <v>76912.289475640006</v>
          </cell>
          <cell r="M139">
            <v>58453.340001486409</v>
          </cell>
          <cell r="N139">
            <v>135365.62947712641</v>
          </cell>
        </row>
        <row r="140">
          <cell r="B140" t="str">
            <v>ARAÇÁS</v>
          </cell>
          <cell r="C140" t="str">
            <v>48000.003631/97-95-AR</v>
          </cell>
          <cell r="D140" t="str">
            <v>AR</v>
          </cell>
          <cell r="E140" t="str">
            <v>Terra</v>
          </cell>
          <cell r="F140" t="str">
            <v>Petrobras</v>
          </cell>
          <cell r="G140">
            <v>9.3000000000000007</v>
          </cell>
          <cell r="H140">
            <v>2437.6918999999998</v>
          </cell>
          <cell r="I140">
            <v>0.99521000000000004</v>
          </cell>
          <cell r="J140">
            <v>10028.806</v>
          </cell>
          <cell r="K140">
            <v>6369764</v>
          </cell>
          <cell r="L140">
            <v>1539319.59916557</v>
          </cell>
          <cell r="M140">
            <v>1323814.8552823905</v>
          </cell>
          <cell r="N140">
            <v>2863134.4544479605</v>
          </cell>
        </row>
        <row r="141">
          <cell r="B141" t="str">
            <v>ARARA AZUL</v>
          </cell>
          <cell r="C141" t="str">
            <v>48610.009146/2005-81-ARZ</v>
          </cell>
          <cell r="D141" t="str">
            <v>ARZ</v>
          </cell>
          <cell r="E141" t="str">
            <v>Terra</v>
          </cell>
          <cell r="F141" t="str">
            <v>Petrobras</v>
          </cell>
          <cell r="G141">
            <v>10</v>
          </cell>
          <cell r="H141">
            <v>2730.5763000000002</v>
          </cell>
          <cell r="I141">
            <v>0.5524</v>
          </cell>
          <cell r="J141">
            <v>4689.3580000000002</v>
          </cell>
          <cell r="K141">
            <v>9134592</v>
          </cell>
          <cell r="L141">
            <v>892529.92189077009</v>
          </cell>
          <cell r="M141">
            <v>892529.92189077009</v>
          </cell>
          <cell r="N141">
            <v>1785059.8437815402</v>
          </cell>
        </row>
        <row r="142">
          <cell r="B142" t="str">
            <v>ARARACANGA</v>
          </cell>
          <cell r="C142" t="str">
            <v>48000.003455/97-64-ARC</v>
          </cell>
          <cell r="D142" t="str">
            <v>ARC</v>
          </cell>
          <cell r="E142" t="str">
            <v>Terra</v>
          </cell>
          <cell r="F142" t="str">
            <v>Petrobras</v>
          </cell>
          <cell r="G142">
            <v>7.4</v>
          </cell>
          <cell r="H142">
            <v>2730.5763000000002</v>
          </cell>
          <cell r="I142">
            <v>0.5524</v>
          </cell>
          <cell r="J142">
            <v>3061.6120000000001</v>
          </cell>
          <cell r="K142">
            <v>22378433</v>
          </cell>
          <cell r="L142">
            <v>1036090.5778097801</v>
          </cell>
          <cell r="M142">
            <v>497323.47734869458</v>
          </cell>
          <cell r="N142">
            <v>1533414.0551584747</v>
          </cell>
        </row>
        <row r="143">
          <cell r="B143" t="str">
            <v>ATALAIA SUL</v>
          </cell>
          <cell r="C143" t="str">
            <v>48000.003845/97-99-ATS</v>
          </cell>
          <cell r="D143" t="str">
            <v>ATS</v>
          </cell>
          <cell r="E143" t="str">
            <v>Terra</v>
          </cell>
          <cell r="F143" t="str">
            <v>Petrobras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ATAPU</v>
          </cell>
          <cell r="C144" t="str">
            <v>48610.012913/2010-05-ATP</v>
          </cell>
          <cell r="D144" t="str">
            <v>ATP</v>
          </cell>
          <cell r="E144" t="str">
            <v>Mar</v>
          </cell>
          <cell r="F144" t="str">
            <v>Petrobras</v>
          </cell>
          <cell r="G144">
            <v>10</v>
          </cell>
          <cell r="H144">
            <v>2340.7766999999999</v>
          </cell>
          <cell r="I144">
            <v>0.61375999999999997</v>
          </cell>
          <cell r="J144">
            <v>222283.856</v>
          </cell>
          <cell r="K144">
            <v>5698176</v>
          </cell>
          <cell r="L144">
            <v>26190709.17063576</v>
          </cell>
          <cell r="M144">
            <v>26190709.17063576</v>
          </cell>
          <cell r="N144">
            <v>52381418.34127152</v>
          </cell>
        </row>
        <row r="145">
          <cell r="B145" t="str">
            <v>BALEIA ANÃ</v>
          </cell>
          <cell r="C145" t="str">
            <v>48000.003560/97-49-BLA</v>
          </cell>
          <cell r="D145" t="str">
            <v>BLA</v>
          </cell>
          <cell r="E145" t="str">
            <v>Mar</v>
          </cell>
          <cell r="F145" t="str">
            <v>Petrobras</v>
          </cell>
          <cell r="L145">
            <v>0</v>
          </cell>
          <cell r="M145">
            <v>0</v>
          </cell>
          <cell r="N145">
            <v>0</v>
          </cell>
        </row>
        <row r="146">
          <cell r="B146" t="str">
            <v>BARRACUDA</v>
          </cell>
          <cell r="C146" t="str">
            <v>48000.003897/97-92-BR</v>
          </cell>
          <cell r="D146" t="str">
            <v>BR</v>
          </cell>
          <cell r="E146" t="str">
            <v>Mar</v>
          </cell>
          <cell r="F146" t="str">
            <v>Petrobras</v>
          </cell>
          <cell r="G146">
            <v>10</v>
          </cell>
          <cell r="H146">
            <v>2416.9645</v>
          </cell>
          <cell r="I146">
            <v>0.99826000000000004</v>
          </cell>
          <cell r="J146">
            <v>161702.568</v>
          </cell>
          <cell r="K146">
            <v>17117656</v>
          </cell>
          <cell r="L146">
            <v>20395861.884669799</v>
          </cell>
          <cell r="M146">
            <v>20395861.884669799</v>
          </cell>
          <cell r="N146">
            <v>40791723.769339599</v>
          </cell>
        </row>
        <row r="147">
          <cell r="B147" t="str">
            <v>BERBIGÃO</v>
          </cell>
          <cell r="C147" t="str">
            <v>48610.003886/2000A-BBG</v>
          </cell>
          <cell r="D147" t="str">
            <v>BBG</v>
          </cell>
          <cell r="E147" t="str">
            <v>Mar</v>
          </cell>
          <cell r="F147" t="str">
            <v>Petrobras</v>
          </cell>
          <cell r="G147">
            <v>10</v>
          </cell>
          <cell r="H147">
            <v>2425.2411000000002</v>
          </cell>
          <cell r="I147">
            <v>0.89688999999999997</v>
          </cell>
          <cell r="J147">
            <v>324596.065</v>
          </cell>
          <cell r="K147">
            <v>36222976</v>
          </cell>
          <cell r="L147">
            <v>40985587.134045586</v>
          </cell>
          <cell r="M147">
            <v>40985587.134045586</v>
          </cell>
          <cell r="N147">
            <v>81971174.268091172</v>
          </cell>
        </row>
        <row r="148">
          <cell r="B148" t="str">
            <v>BURACICA</v>
          </cell>
          <cell r="C148" t="str">
            <v>48000.003635/97-46-BA</v>
          </cell>
          <cell r="D148" t="str">
            <v>BA</v>
          </cell>
          <cell r="E148" t="str">
            <v>Terra</v>
          </cell>
          <cell r="F148" t="str">
            <v>Petrobras</v>
          </cell>
          <cell r="G148">
            <v>9.3000000000000007</v>
          </cell>
          <cell r="H148">
            <v>2437.6918999999998</v>
          </cell>
          <cell r="I148">
            <v>1.4211100000000001</v>
          </cell>
          <cell r="J148">
            <v>9556.634</v>
          </cell>
          <cell r="K148">
            <v>182532</v>
          </cell>
          <cell r="L148">
            <v>1177776.3671792299</v>
          </cell>
          <cell r="M148">
            <v>1012887.675774138</v>
          </cell>
          <cell r="N148">
            <v>2190664.0429533678</v>
          </cell>
        </row>
        <row r="149">
          <cell r="B149" t="str">
            <v>BÚZIOS</v>
          </cell>
          <cell r="C149" t="str">
            <v>48610.012913/2010-05-BUZ</v>
          </cell>
          <cell r="D149" t="str">
            <v>BUZ</v>
          </cell>
          <cell r="E149" t="str">
            <v>Mar</v>
          </cell>
          <cell r="F149" t="str">
            <v>Petrobras</v>
          </cell>
          <cell r="G149">
            <v>10</v>
          </cell>
          <cell r="H149">
            <v>2393.3054999999999</v>
          </cell>
          <cell r="I149">
            <v>1.23064</v>
          </cell>
          <cell r="J149">
            <v>809599.39500000002</v>
          </cell>
          <cell r="K149">
            <v>51495095</v>
          </cell>
          <cell r="L149">
            <v>100049530.42804863</v>
          </cell>
          <cell r="M149">
            <v>100049530.42804863</v>
          </cell>
          <cell r="N149">
            <v>200099060.85609725</v>
          </cell>
        </row>
        <row r="150">
          <cell r="B150" t="str">
            <v>CANTAGALO</v>
          </cell>
          <cell r="C150" t="str">
            <v>48000.003639/97-05-CGL</v>
          </cell>
          <cell r="D150" t="str">
            <v>CGL</v>
          </cell>
          <cell r="E150" t="str">
            <v>Terra</v>
          </cell>
          <cell r="F150" t="str">
            <v>Petrobras</v>
          </cell>
          <cell r="G150">
            <v>7.8</v>
          </cell>
          <cell r="H150">
            <v>2437.6918999999998</v>
          </cell>
          <cell r="I150">
            <v>0.65591999999999995</v>
          </cell>
          <cell r="J150">
            <v>138.28700000000001</v>
          </cell>
          <cell r="K150">
            <v>1665179</v>
          </cell>
          <cell r="L150">
            <v>71466.265472764993</v>
          </cell>
          <cell r="M150">
            <v>40021.10866474839</v>
          </cell>
          <cell r="N150">
            <v>111487.37413751338</v>
          </cell>
        </row>
        <row r="151">
          <cell r="B151" t="str">
            <v>CARAPANAÚBA</v>
          </cell>
          <cell r="C151" t="str">
            <v>48000.003868/97-94-CRP</v>
          </cell>
          <cell r="D151" t="str">
            <v>CRP</v>
          </cell>
          <cell r="E151" t="str">
            <v>Terra</v>
          </cell>
          <cell r="F151" t="str">
            <v>Petrobras</v>
          </cell>
          <cell r="G151">
            <v>5.8</v>
          </cell>
          <cell r="H151">
            <v>2730.5763000000002</v>
          </cell>
          <cell r="I151">
            <v>0.5524</v>
          </cell>
          <cell r="J151">
            <v>44.34</v>
          </cell>
          <cell r="K151">
            <v>331702</v>
          </cell>
          <cell r="L151">
            <v>15215.296897100001</v>
          </cell>
          <cell r="M151">
            <v>2434.4475035359978</v>
          </cell>
          <cell r="N151">
            <v>17649.744400635998</v>
          </cell>
        </row>
        <row r="152">
          <cell r="B152" t="str">
            <v>CARATINGA</v>
          </cell>
          <cell r="C152" t="str">
            <v>48000.003898/97-55-CRT</v>
          </cell>
          <cell r="D152" t="str">
            <v>CRT</v>
          </cell>
          <cell r="E152" t="str">
            <v>Mar</v>
          </cell>
          <cell r="F152" t="str">
            <v>Petrobras</v>
          </cell>
          <cell r="G152">
            <v>9.3000000000000007</v>
          </cell>
          <cell r="H152">
            <v>2416.9645</v>
          </cell>
          <cell r="I152">
            <v>0.97216999999999998</v>
          </cell>
          <cell r="J152">
            <v>74158.896999999997</v>
          </cell>
          <cell r="K152">
            <v>8390674</v>
          </cell>
          <cell r="L152">
            <v>9369829.1475368254</v>
          </cell>
          <cell r="M152">
            <v>8058053.0668816715</v>
          </cell>
          <cell r="N152">
            <v>17427882.214418497</v>
          </cell>
        </row>
        <row r="153">
          <cell r="B153" t="str">
            <v>CIDADE DE ENTRE RIOS</v>
          </cell>
          <cell r="C153" t="str">
            <v>48000.003642/97-10-CER</v>
          </cell>
          <cell r="D153" t="str">
            <v>CER</v>
          </cell>
          <cell r="E153" t="str">
            <v>Terra</v>
          </cell>
          <cell r="F153" t="str">
            <v>Petrobras</v>
          </cell>
          <cell r="G153">
            <v>9.3000000000000007</v>
          </cell>
          <cell r="H153">
            <v>2437.6918999999998</v>
          </cell>
          <cell r="I153">
            <v>1.2190099999999999</v>
          </cell>
          <cell r="J153">
            <v>1533.14</v>
          </cell>
          <cell r="K153">
            <v>31889</v>
          </cell>
          <cell r="L153">
            <v>188809.7984728</v>
          </cell>
          <cell r="M153">
            <v>162376.42668660803</v>
          </cell>
          <cell r="N153">
            <v>351186.22515940806</v>
          </cell>
        </row>
        <row r="154">
          <cell r="B154" t="str">
            <v>CUPIÚBA</v>
          </cell>
          <cell r="C154" t="str">
            <v>48000.003869/97-57-CUP</v>
          </cell>
          <cell r="D154" t="str">
            <v>CUP</v>
          </cell>
          <cell r="E154" t="str">
            <v>Terra</v>
          </cell>
          <cell r="F154" t="str">
            <v>Petrobras</v>
          </cell>
          <cell r="G154">
            <v>5.8</v>
          </cell>
          <cell r="H154">
            <v>2730.5763000000002</v>
          </cell>
          <cell r="I154">
            <v>0.5524</v>
          </cell>
          <cell r="J154">
            <v>144.74199999999999</v>
          </cell>
          <cell r="K154">
            <v>1082806</v>
          </cell>
          <cell r="L154">
            <v>49668.55546073</v>
          </cell>
          <cell r="M154">
            <v>7946.9688737167926</v>
          </cell>
          <cell r="N154">
            <v>57615.524334446789</v>
          </cell>
        </row>
        <row r="155">
          <cell r="B155" t="str">
            <v>ESPADARTE</v>
          </cell>
          <cell r="C155" t="str">
            <v>48000.003899/97-18-ESP</v>
          </cell>
          <cell r="D155" t="str">
            <v>ESP</v>
          </cell>
          <cell r="E155" t="str">
            <v>Mar</v>
          </cell>
          <cell r="F155" t="str">
            <v>Petrobras</v>
          </cell>
          <cell r="G155">
            <v>10</v>
          </cell>
          <cell r="H155">
            <v>2377.5608999999999</v>
          </cell>
          <cell r="I155">
            <v>0.81298999999999999</v>
          </cell>
          <cell r="J155">
            <v>43507.182000000001</v>
          </cell>
          <cell r="K155">
            <v>1999651</v>
          </cell>
          <cell r="L155">
            <v>5253333.5529436907</v>
          </cell>
          <cell r="M155">
            <v>5253333.5529436907</v>
          </cell>
          <cell r="N155">
            <v>10506667.105887381</v>
          </cell>
        </row>
        <row r="156">
          <cell r="B156" t="str">
            <v>FAZENDA ALVORADA</v>
          </cell>
          <cell r="C156" t="str">
            <v>48000.003646/97-62-FAV</v>
          </cell>
          <cell r="D156" t="str">
            <v>FAV</v>
          </cell>
          <cell r="E156" t="str">
            <v>Terra</v>
          </cell>
          <cell r="F156" t="str">
            <v>Petrobras</v>
          </cell>
          <cell r="G156">
            <v>9.3000000000000007</v>
          </cell>
          <cell r="H156">
            <v>2437.6918999999998</v>
          </cell>
          <cell r="I156">
            <v>1.1886699999999999</v>
          </cell>
          <cell r="J156">
            <v>2274.12</v>
          </cell>
          <cell r="K156">
            <v>28881</v>
          </cell>
          <cell r="L156">
            <v>278896.69409489998</v>
          </cell>
          <cell r="M156">
            <v>239851.15692161402</v>
          </cell>
          <cell r="N156">
            <v>518747.851016514</v>
          </cell>
        </row>
        <row r="157">
          <cell r="B157" t="str">
            <v>FAZENDA AZEVEDO</v>
          </cell>
          <cell r="C157" t="str">
            <v>48000.003647/97-25-FA</v>
          </cell>
          <cell r="D157" t="str">
            <v>FA</v>
          </cell>
          <cell r="E157" t="str">
            <v>Terra</v>
          </cell>
          <cell r="F157" t="str">
            <v>Petrobras</v>
          </cell>
          <cell r="G157">
            <v>9.3000000000000007</v>
          </cell>
          <cell r="H157">
            <v>2437.6918999999998</v>
          </cell>
          <cell r="I157">
            <v>0.95950000000000002</v>
          </cell>
          <cell r="J157">
            <v>51.389000000000003</v>
          </cell>
          <cell r="K157">
            <v>6218</v>
          </cell>
          <cell r="L157">
            <v>6561.8360024550002</v>
          </cell>
          <cell r="M157">
            <v>5643.1789621113012</v>
          </cell>
          <cell r="N157">
            <v>12205.0149645663</v>
          </cell>
        </row>
        <row r="158">
          <cell r="B158" t="str">
            <v>FAZENDA BÁLSAMO</v>
          </cell>
          <cell r="C158" t="str">
            <v>48000.003648/97-98-FBM</v>
          </cell>
          <cell r="D158" t="str">
            <v>FBM</v>
          </cell>
          <cell r="E158" t="str">
            <v>Terra</v>
          </cell>
          <cell r="F158" t="str">
            <v>Petrobras</v>
          </cell>
          <cell r="G158">
            <v>9.3000000000000007</v>
          </cell>
          <cell r="H158">
            <v>2437.6918999999998</v>
          </cell>
          <cell r="I158">
            <v>1.19773</v>
          </cell>
          <cell r="J158">
            <v>2707.0479999999998</v>
          </cell>
          <cell r="K158">
            <v>57831</v>
          </cell>
          <cell r="L158">
            <v>333410.74530705996</v>
          </cell>
          <cell r="M158">
            <v>286733.24096407165</v>
          </cell>
          <cell r="N158">
            <v>620143.98627113155</v>
          </cell>
        </row>
        <row r="159">
          <cell r="B159" t="str">
            <v>FAZENDA BOA ESPERANÇA</v>
          </cell>
          <cell r="C159" t="str">
            <v>48000.003650/97-30-FBE</v>
          </cell>
          <cell r="D159" t="str">
            <v>FBE</v>
          </cell>
          <cell r="E159" t="str">
            <v>Terra</v>
          </cell>
          <cell r="F159" t="str">
            <v>Petrobras</v>
          </cell>
          <cell r="G159">
            <v>9.3000000000000007</v>
          </cell>
          <cell r="H159">
            <v>2437.6918999999998</v>
          </cell>
          <cell r="I159">
            <v>1.13209</v>
          </cell>
          <cell r="J159">
            <v>548.91899999999998</v>
          </cell>
          <cell r="K159">
            <v>20275</v>
          </cell>
          <cell r="L159">
            <v>68052.426240304994</v>
          </cell>
          <cell r="M159">
            <v>58525.086566662299</v>
          </cell>
          <cell r="N159">
            <v>126577.51280696729</v>
          </cell>
        </row>
        <row r="160">
          <cell r="B160" t="str">
            <v>FAZENDA IMBÉ</v>
          </cell>
          <cell r="C160" t="str">
            <v>48000.003651/97-01-FI</v>
          </cell>
          <cell r="D160" t="str">
            <v>FI</v>
          </cell>
          <cell r="E160" t="str">
            <v>Terra</v>
          </cell>
          <cell r="F160" t="str">
            <v>Petrobras</v>
          </cell>
          <cell r="G160">
            <v>9.4</v>
          </cell>
          <cell r="H160">
            <v>2437.6918999999998</v>
          </cell>
          <cell r="I160">
            <v>0.90164</v>
          </cell>
          <cell r="J160">
            <v>2550.1779999999999</v>
          </cell>
          <cell r="K160">
            <v>279121</v>
          </cell>
          <cell r="L160">
            <v>323410.74562990997</v>
          </cell>
          <cell r="M160">
            <v>284601.45615432074</v>
          </cell>
          <cell r="N160">
            <v>608012.20178423077</v>
          </cell>
        </row>
        <row r="161">
          <cell r="B161" t="str">
            <v>FAZENDA PANELAS</v>
          </cell>
          <cell r="C161" t="str">
            <v>48000.003653/97-28-FP</v>
          </cell>
          <cell r="D161" t="str">
            <v>FP</v>
          </cell>
          <cell r="E161" t="str">
            <v>Terra</v>
          </cell>
          <cell r="F161" t="str">
            <v>Petrobras</v>
          </cell>
          <cell r="G161">
            <v>9.3000000000000007</v>
          </cell>
          <cell r="H161">
            <v>2437.6918999999998</v>
          </cell>
          <cell r="I161">
            <v>0.87407999999999997</v>
          </cell>
          <cell r="J161">
            <v>353.2</v>
          </cell>
          <cell r="K161">
            <v>288715</v>
          </cell>
          <cell r="L161">
            <v>55667.639314</v>
          </cell>
          <cell r="M161">
            <v>47874.16981004001</v>
          </cell>
          <cell r="N161">
            <v>103541.80912404001</v>
          </cell>
        </row>
        <row r="162">
          <cell r="B162" t="str">
            <v>ITAPU</v>
          </cell>
          <cell r="C162" t="str">
            <v>48610.012913/2010-05-ITP</v>
          </cell>
          <cell r="D162" t="str">
            <v>ITP</v>
          </cell>
          <cell r="E162" t="str">
            <v>Mar</v>
          </cell>
          <cell r="F162" t="str">
            <v>Petrobras</v>
          </cell>
          <cell r="G162">
            <v>10</v>
          </cell>
          <cell r="H162">
            <v>2452.1565000000001</v>
          </cell>
          <cell r="I162">
            <v>1.02613</v>
          </cell>
          <cell r="J162">
            <v>357585.598</v>
          </cell>
          <cell r="K162">
            <v>3950620</v>
          </cell>
          <cell r="L162">
            <v>44045484.907134354</v>
          </cell>
          <cell r="M162">
            <v>44045484.907134354</v>
          </cell>
          <cell r="N162">
            <v>88090969.814268708</v>
          </cell>
        </row>
        <row r="163">
          <cell r="B163" t="str">
            <v>JUBARTE</v>
          </cell>
          <cell r="C163" t="str">
            <v>48000.003560/97-49-JUB</v>
          </cell>
          <cell r="D163" t="str">
            <v>JUB</v>
          </cell>
          <cell r="E163" t="str">
            <v>Mar</v>
          </cell>
          <cell r="F163" t="str">
            <v>Petrobras</v>
          </cell>
          <cell r="G163">
            <v>10</v>
          </cell>
          <cell r="H163">
            <v>2296.5432000000001</v>
          </cell>
          <cell r="I163">
            <v>0.81228999999999996</v>
          </cell>
          <cell r="J163">
            <v>636820.02399999998</v>
          </cell>
          <cell r="K163">
            <v>99013758</v>
          </cell>
          <cell r="L163">
            <v>77145629.06134285</v>
          </cell>
          <cell r="M163">
            <v>77145629.06134285</v>
          </cell>
          <cell r="N163">
            <v>154291258.1226857</v>
          </cell>
        </row>
        <row r="164">
          <cell r="B164" t="str">
            <v>LAMARÃO</v>
          </cell>
          <cell r="C164" t="str">
            <v>48000.003664/97-44-LM</v>
          </cell>
          <cell r="D164" t="str">
            <v>LM</v>
          </cell>
          <cell r="E164" t="str">
            <v>Terra</v>
          </cell>
          <cell r="F164" t="str">
            <v>Petrobras</v>
          </cell>
          <cell r="G164">
            <v>7.8</v>
          </cell>
          <cell r="H164">
            <v>2437.6918999999998</v>
          </cell>
          <cell r="I164">
            <v>0.67103999999999997</v>
          </cell>
          <cell r="J164">
            <v>0</v>
          </cell>
          <cell r="K164">
            <v>308816</v>
          </cell>
          <cell r="L164">
            <v>10361.394432000001</v>
          </cell>
          <cell r="M164">
            <v>5802.3808819199994</v>
          </cell>
          <cell r="N164">
            <v>16163.775313919999</v>
          </cell>
        </row>
        <row r="165">
          <cell r="B165" t="str">
            <v>LEODÓRIO</v>
          </cell>
          <cell r="C165" t="str">
            <v>48000.003665/97-15-LE</v>
          </cell>
          <cell r="D165" t="str">
            <v>LE</v>
          </cell>
          <cell r="E165" t="str">
            <v>Terra</v>
          </cell>
          <cell r="F165" t="str">
            <v>Petrobras</v>
          </cell>
          <cell r="G165">
            <v>9.3000000000000007</v>
          </cell>
          <cell r="H165">
            <v>2437.6918999999998</v>
          </cell>
          <cell r="I165">
            <v>1.0548500000000001</v>
          </cell>
          <cell r="J165">
            <v>29.271000000000001</v>
          </cell>
          <cell r="K165">
            <v>705</v>
          </cell>
          <cell r="L165">
            <v>3604.8674427450005</v>
          </cell>
          <cell r="M165">
            <v>3100.1860007607011</v>
          </cell>
          <cell r="N165">
            <v>6705.0534435057016</v>
          </cell>
        </row>
        <row r="166">
          <cell r="B166" t="str">
            <v>LESTE DO URUCU</v>
          </cell>
          <cell r="C166" t="str">
            <v>48000.003627/97-18-LUC</v>
          </cell>
          <cell r="D166" t="str">
            <v>LUC</v>
          </cell>
          <cell r="E166" t="str">
            <v>Terra</v>
          </cell>
          <cell r="F166" t="str">
            <v>Petrobras</v>
          </cell>
          <cell r="G166">
            <v>10</v>
          </cell>
          <cell r="H166">
            <v>2730.5763000000002</v>
          </cell>
          <cell r="I166">
            <v>0.80632000000000004</v>
          </cell>
          <cell r="J166">
            <v>24727.365000000002</v>
          </cell>
          <cell r="K166">
            <v>74165076</v>
          </cell>
          <cell r="L166">
            <v>6366037.0455384757</v>
          </cell>
          <cell r="M166">
            <v>6366037.0455384757</v>
          </cell>
          <cell r="N166">
            <v>12732074.091076951</v>
          </cell>
        </row>
        <row r="167">
          <cell r="B167" t="str">
            <v>MALOMBÊ</v>
          </cell>
          <cell r="C167" t="str">
            <v>48000.003666/97-70-ML</v>
          </cell>
          <cell r="D167" t="str">
            <v>ML</v>
          </cell>
          <cell r="E167" t="str">
            <v>Terra</v>
          </cell>
          <cell r="F167" t="str">
            <v>Petrobras</v>
          </cell>
          <cell r="G167">
            <v>9.3000000000000007</v>
          </cell>
          <cell r="H167">
            <v>2437.6918999999998</v>
          </cell>
          <cell r="I167">
            <v>0.98565000000000003</v>
          </cell>
          <cell r="J167">
            <v>1368.9179999999999</v>
          </cell>
          <cell r="K167">
            <v>27241</v>
          </cell>
          <cell r="L167">
            <v>168192.52060070998</v>
          </cell>
          <cell r="M167">
            <v>144645.56771661062</v>
          </cell>
          <cell r="N167">
            <v>312838.08831732057</v>
          </cell>
        </row>
        <row r="168">
          <cell r="B168" t="str">
            <v>MANATI</v>
          </cell>
          <cell r="C168" t="str">
            <v>48000.003518/97-82-MNT</v>
          </cell>
          <cell r="D168" t="str">
            <v>MNT</v>
          </cell>
          <cell r="E168" t="str">
            <v>Mar</v>
          </cell>
          <cell r="F168" t="str">
            <v>Petrobras</v>
          </cell>
          <cell r="G168">
            <v>7.5</v>
          </cell>
          <cell r="H168">
            <v>2437.6918999999998</v>
          </cell>
          <cell r="I168">
            <v>0.83425000000000005</v>
          </cell>
          <cell r="J168">
            <v>959.85400000000004</v>
          </cell>
          <cell r="K168">
            <v>56073159</v>
          </cell>
          <cell r="L168">
            <v>2455943.0608366299</v>
          </cell>
          <cell r="M168">
            <v>1227971.5304183147</v>
          </cell>
          <cell r="N168">
            <v>3683914.5912549449</v>
          </cell>
        </row>
        <row r="169">
          <cell r="B169" t="str">
            <v>MANDACARU</v>
          </cell>
          <cell r="C169" t="str">
            <v>48000.003667/97-32-MDU</v>
          </cell>
          <cell r="D169" t="str">
            <v>MDU</v>
          </cell>
          <cell r="E169" t="str">
            <v>Terra</v>
          </cell>
          <cell r="F169" t="str">
            <v>Petrobras</v>
          </cell>
          <cell r="L169">
            <v>0</v>
          </cell>
          <cell r="M169">
            <v>0</v>
          </cell>
          <cell r="N169">
            <v>0</v>
          </cell>
        </row>
        <row r="170">
          <cell r="B170" t="str">
            <v>MARLIM</v>
          </cell>
          <cell r="C170" t="str">
            <v>48000.003723/97-10-MRL</v>
          </cell>
          <cell r="D170" t="str">
            <v>MRL</v>
          </cell>
          <cell r="E170" t="str">
            <v>Mar</v>
          </cell>
          <cell r="F170" t="str">
            <v>Petrobras</v>
          </cell>
          <cell r="G170">
            <v>10</v>
          </cell>
          <cell r="H170">
            <v>2280.2835</v>
          </cell>
          <cell r="I170">
            <v>0.62734999999999996</v>
          </cell>
          <cell r="J170">
            <v>221384.03400000001</v>
          </cell>
          <cell r="K170">
            <v>27195533</v>
          </cell>
          <cell r="L170">
            <v>26093973.876059454</v>
          </cell>
          <cell r="M170">
            <v>26093973.876059454</v>
          </cell>
          <cell r="N170">
            <v>52187947.752118908</v>
          </cell>
        </row>
        <row r="171">
          <cell r="B171" t="str">
            <v>MARLIM LESTE</v>
          </cell>
          <cell r="C171" t="str">
            <v>48000.003900/97-03-MLL</v>
          </cell>
          <cell r="D171" t="str">
            <v>MLL</v>
          </cell>
          <cell r="E171" t="str">
            <v>Mar</v>
          </cell>
          <cell r="F171" t="str">
            <v>Petrobras</v>
          </cell>
          <cell r="G171">
            <v>10</v>
          </cell>
          <cell r="H171">
            <v>2333.6489999999999</v>
          </cell>
          <cell r="I171">
            <v>0.97631999999999997</v>
          </cell>
          <cell r="J171">
            <v>162645.55300000001</v>
          </cell>
          <cell r="K171">
            <v>15291229</v>
          </cell>
          <cell r="L171">
            <v>19724338.240508851</v>
          </cell>
          <cell r="M171">
            <v>19724338.240508851</v>
          </cell>
          <cell r="N171">
            <v>39448676.481017701</v>
          </cell>
        </row>
        <row r="172">
          <cell r="B172" t="str">
            <v>MARLIM SUL</v>
          </cell>
          <cell r="C172" t="str">
            <v>48000.003724/97-74-MLS</v>
          </cell>
          <cell r="D172" t="str">
            <v>MLS</v>
          </cell>
          <cell r="E172" t="str">
            <v>Mar</v>
          </cell>
          <cell r="F172" t="str">
            <v>Petrobras</v>
          </cell>
          <cell r="G172">
            <v>10</v>
          </cell>
          <cell r="H172">
            <v>2296.2654000000002</v>
          </cell>
          <cell r="I172">
            <v>0.82665</v>
          </cell>
          <cell r="J172">
            <v>378890.201</v>
          </cell>
          <cell r="K172">
            <v>21070043</v>
          </cell>
          <cell r="L172">
            <v>44372500.500064783</v>
          </cell>
          <cell r="M172">
            <v>44372500.500064783</v>
          </cell>
          <cell r="N172">
            <v>88745001.000129566</v>
          </cell>
        </row>
        <row r="173">
          <cell r="B173" t="str">
            <v>MASSAPÊ</v>
          </cell>
          <cell r="C173" t="str">
            <v>48000.003668/97-03-MP</v>
          </cell>
          <cell r="D173" t="str">
            <v>MP</v>
          </cell>
          <cell r="E173" t="str">
            <v>Terra</v>
          </cell>
          <cell r="F173" t="str">
            <v>Petrobras</v>
          </cell>
          <cell r="G173">
            <v>9.3000000000000007</v>
          </cell>
          <cell r="H173">
            <v>2437.6918999999998</v>
          </cell>
          <cell r="I173">
            <v>0.65058000000000005</v>
          </cell>
          <cell r="J173">
            <v>1196.415</v>
          </cell>
          <cell r="K173">
            <v>1347947</v>
          </cell>
          <cell r="L173">
            <v>189671.92568992497</v>
          </cell>
          <cell r="M173">
            <v>163117.85609333552</v>
          </cell>
          <cell r="N173">
            <v>352789.78178326052</v>
          </cell>
        </row>
        <row r="174">
          <cell r="B174" t="str">
            <v>MEXILHÃO</v>
          </cell>
          <cell r="C174" t="str">
            <v>48000.003576/97-89-MXL</v>
          </cell>
          <cell r="D174" t="str">
            <v>MXL</v>
          </cell>
          <cell r="E174" t="str">
            <v>Mar</v>
          </cell>
          <cell r="F174" t="str">
            <v>Petrobras</v>
          </cell>
          <cell r="G174">
            <v>8.6999999999999993</v>
          </cell>
          <cell r="H174">
            <v>3034.2503999999999</v>
          </cell>
          <cell r="I174">
            <v>0.45534999999999998</v>
          </cell>
          <cell r="J174">
            <v>11366.367</v>
          </cell>
          <cell r="K174">
            <v>115304019</v>
          </cell>
          <cell r="L174">
            <v>4349604.4333973397</v>
          </cell>
          <cell r="M174">
            <v>3218707.2807140304</v>
          </cell>
          <cell r="N174">
            <v>7568311.71411137</v>
          </cell>
        </row>
        <row r="175">
          <cell r="B175" t="str">
            <v>OESTE DE ATAPU</v>
          </cell>
          <cell r="C175" t="str">
            <v>48610.003886/2000A-OATP</v>
          </cell>
          <cell r="D175" t="str">
            <v>OATP</v>
          </cell>
          <cell r="E175" t="str">
            <v>Mar</v>
          </cell>
          <cell r="F175" t="str">
            <v>Petrobras</v>
          </cell>
          <cell r="G175">
            <v>10</v>
          </cell>
          <cell r="H175">
            <v>2340.7766999999999</v>
          </cell>
          <cell r="I175">
            <v>0.61375999999999997</v>
          </cell>
          <cell r="J175">
            <v>116860.77800000001</v>
          </cell>
          <cell r="K175">
            <v>2995689</v>
          </cell>
          <cell r="L175">
            <v>13769181.018345632</v>
          </cell>
          <cell r="M175">
            <v>13769181.018345632</v>
          </cell>
          <cell r="N175">
            <v>27538362.036691263</v>
          </cell>
        </row>
        <row r="176">
          <cell r="B176" t="str">
            <v>PESCADA</v>
          </cell>
          <cell r="C176" t="str">
            <v>48000.003912/97-84-PE</v>
          </cell>
          <cell r="D176" t="str">
            <v>PE</v>
          </cell>
          <cell r="E176" t="str">
            <v>Mar</v>
          </cell>
          <cell r="F176" t="str">
            <v>Petrobras</v>
          </cell>
          <cell r="G176">
            <v>8.8000000000000007</v>
          </cell>
          <cell r="H176">
            <v>2929.3926999999999</v>
          </cell>
          <cell r="I176">
            <v>0.88029999999999997</v>
          </cell>
          <cell r="J176">
            <v>931.17399999999998</v>
          </cell>
          <cell r="K176">
            <v>2775882</v>
          </cell>
          <cell r="L176">
            <v>258569.16213149001</v>
          </cell>
          <cell r="M176">
            <v>196512.56321993243</v>
          </cell>
          <cell r="N176">
            <v>455081.72535142244</v>
          </cell>
        </row>
        <row r="177">
          <cell r="B177" t="str">
            <v>RIACHO OURICURI</v>
          </cell>
          <cell r="C177" t="str">
            <v>48000.003683/97-99-ROU</v>
          </cell>
          <cell r="D177" t="str">
            <v>ROU</v>
          </cell>
          <cell r="E177" t="str">
            <v>Terra</v>
          </cell>
          <cell r="F177" t="str">
            <v>Petrobras</v>
          </cell>
          <cell r="G177">
            <v>9.3000000000000007</v>
          </cell>
          <cell r="H177">
            <v>2437.6918999999998</v>
          </cell>
          <cell r="I177">
            <v>1.70641</v>
          </cell>
          <cell r="J177">
            <v>319.565</v>
          </cell>
          <cell r="K177">
            <v>3355</v>
          </cell>
          <cell r="L177">
            <v>39236.300878675</v>
          </cell>
          <cell r="M177">
            <v>33743.218755660506</v>
          </cell>
          <cell r="N177">
            <v>72979.519634335506</v>
          </cell>
        </row>
        <row r="178">
          <cell r="B178" t="str">
            <v>RIO DO BU</v>
          </cell>
          <cell r="C178" t="str">
            <v>48000.003686/97-87-RBU</v>
          </cell>
          <cell r="D178" t="str">
            <v>RBU</v>
          </cell>
          <cell r="E178" t="str">
            <v>Terra</v>
          </cell>
          <cell r="F178" t="str">
            <v>Petrobras</v>
          </cell>
          <cell r="G178">
            <v>9.3000000000000007</v>
          </cell>
          <cell r="H178">
            <v>2437.6918999999998</v>
          </cell>
          <cell r="I178">
            <v>1.4979100000000001</v>
          </cell>
          <cell r="J178">
            <v>479.74599999999998</v>
          </cell>
          <cell r="K178">
            <v>15018</v>
          </cell>
          <cell r="L178">
            <v>59598.427531870002</v>
          </cell>
          <cell r="M178">
            <v>51254.647677408211</v>
          </cell>
          <cell r="N178">
            <v>110853.07520927821</v>
          </cell>
        </row>
        <row r="179">
          <cell r="B179" t="str">
            <v>RIO ITARIRI</v>
          </cell>
          <cell r="C179" t="str">
            <v>48000.003688/97-11-RI</v>
          </cell>
          <cell r="D179" t="str">
            <v>RI</v>
          </cell>
          <cell r="E179" t="str">
            <v>Terra</v>
          </cell>
          <cell r="F179" t="str">
            <v>Petrobras</v>
          </cell>
          <cell r="G179">
            <v>9.3000000000000007</v>
          </cell>
          <cell r="H179">
            <v>2437.6918999999998</v>
          </cell>
          <cell r="I179">
            <v>1.7252400000000001</v>
          </cell>
          <cell r="J179">
            <v>1285.932</v>
          </cell>
          <cell r="K179">
            <v>18775</v>
          </cell>
          <cell r="L179">
            <v>158354.87006754</v>
          </cell>
          <cell r="M179">
            <v>136185.18825808444</v>
          </cell>
          <cell r="N179">
            <v>294540.05832562444</v>
          </cell>
        </row>
        <row r="180">
          <cell r="B180" t="str">
            <v>RIO URUCU</v>
          </cell>
          <cell r="C180" t="str">
            <v>48000.003628/97-81-RUC</v>
          </cell>
          <cell r="D180" t="str">
            <v>RUC</v>
          </cell>
          <cell r="E180" t="str">
            <v>Terra</v>
          </cell>
          <cell r="F180" t="str">
            <v>Petrobras</v>
          </cell>
          <cell r="G180">
            <v>10</v>
          </cell>
          <cell r="H180">
            <v>2730.5763000000002</v>
          </cell>
          <cell r="I180">
            <v>0.76893999999999996</v>
          </cell>
          <cell r="J180">
            <v>16303.647999999999</v>
          </cell>
          <cell r="K180">
            <v>94038908</v>
          </cell>
          <cell r="L180">
            <v>5841431.6374931205</v>
          </cell>
          <cell r="M180">
            <v>5841431.6374931205</v>
          </cell>
          <cell r="N180">
            <v>11682863.274986241</v>
          </cell>
        </row>
        <row r="181">
          <cell r="B181" t="str">
            <v>RONCADOR</v>
          </cell>
          <cell r="C181" t="str">
            <v>48000.003901/97-68-RO</v>
          </cell>
          <cell r="D181" t="str">
            <v>RO</v>
          </cell>
          <cell r="E181" t="str">
            <v>Mar</v>
          </cell>
          <cell r="F181" t="str">
            <v>Petrobras</v>
          </cell>
          <cell r="G181">
            <v>10</v>
          </cell>
          <cell r="H181">
            <v>2335.9250000000002</v>
          </cell>
          <cell r="I181">
            <v>0.86301000000000005</v>
          </cell>
          <cell r="J181">
            <v>476415.36200000002</v>
          </cell>
          <cell r="K181">
            <v>56677298</v>
          </cell>
          <cell r="L181">
            <v>58089181.471341506</v>
          </cell>
          <cell r="M181">
            <v>58089181.471341506</v>
          </cell>
          <cell r="N181">
            <v>116178362.94268301</v>
          </cell>
        </row>
        <row r="182">
          <cell r="B182" t="str">
            <v>SAPINHOÁ</v>
          </cell>
          <cell r="C182" t="str">
            <v>48610.003884/2000-SPH</v>
          </cell>
          <cell r="D182" t="str">
            <v>SPH</v>
          </cell>
          <cell r="E182" t="str">
            <v>Mar</v>
          </cell>
          <cell r="F182" t="str">
            <v>Petrobras</v>
          </cell>
          <cell r="G182">
            <v>10</v>
          </cell>
          <cell r="H182">
            <v>2426.9895000000001</v>
          </cell>
          <cell r="I182">
            <v>0.78929000000000005</v>
          </cell>
          <cell r="J182">
            <v>599489.35199999996</v>
          </cell>
          <cell r="K182">
            <v>96794570</v>
          </cell>
          <cell r="L182">
            <v>76567667.441055194</v>
          </cell>
          <cell r="M182">
            <v>76567667.441055194</v>
          </cell>
          <cell r="N182">
            <v>153135334.88211039</v>
          </cell>
        </row>
        <row r="183">
          <cell r="B183" t="str">
            <v>SÉPIA</v>
          </cell>
          <cell r="C183" t="str">
            <v>48610.012913/2010-05-SEP</v>
          </cell>
          <cell r="D183" t="str">
            <v>SEP</v>
          </cell>
          <cell r="E183" t="str">
            <v>Mar</v>
          </cell>
          <cell r="F183" t="str">
            <v>Petrobras</v>
          </cell>
          <cell r="G183">
            <v>10</v>
          </cell>
          <cell r="H183">
            <v>2369.6651999999999</v>
          </cell>
          <cell r="I183">
            <v>0.72616000000000003</v>
          </cell>
          <cell r="J183">
            <v>207384.96100000001</v>
          </cell>
          <cell r="K183">
            <v>9633823</v>
          </cell>
          <cell r="L183">
            <v>24921431.099736862</v>
          </cell>
          <cell r="M183">
            <v>24921431.099736862</v>
          </cell>
          <cell r="N183">
            <v>49842862.199473724</v>
          </cell>
        </row>
        <row r="184">
          <cell r="B184" t="str">
            <v>SÉPIA LESTE</v>
          </cell>
          <cell r="C184" t="str">
            <v>48610.010733/2001-SEPL</v>
          </cell>
          <cell r="D184" t="str">
            <v>SEPL</v>
          </cell>
          <cell r="E184" t="str">
            <v>Mar</v>
          </cell>
          <cell r="F184" t="str">
            <v>Petrobras</v>
          </cell>
          <cell r="G184">
            <v>10</v>
          </cell>
          <cell r="H184">
            <v>2369.6651999999999</v>
          </cell>
          <cell r="I184">
            <v>0.73531999999999997</v>
          </cell>
          <cell r="J184">
            <v>90961.225000000006</v>
          </cell>
          <cell r="K184">
            <v>4225494</v>
          </cell>
          <cell r="L184">
            <v>10932736.983997501</v>
          </cell>
          <cell r="M184">
            <v>10932736.983997501</v>
          </cell>
          <cell r="N184">
            <v>21865473.967995003</v>
          </cell>
        </row>
        <row r="185">
          <cell r="B185" t="str">
            <v>SUDOESTE URUCU</v>
          </cell>
          <cell r="C185" t="str">
            <v>48000.003873/97-24-SUC</v>
          </cell>
          <cell r="D185" t="str">
            <v>SUC</v>
          </cell>
          <cell r="E185" t="str">
            <v>Terra</v>
          </cell>
          <cell r="F185" t="str">
            <v>Petrobras</v>
          </cell>
          <cell r="G185">
            <v>7</v>
          </cell>
          <cell r="H185">
            <v>2730.5763000000002</v>
          </cell>
          <cell r="I185">
            <v>0.5524</v>
          </cell>
          <cell r="J185">
            <v>1720.1980000000001</v>
          </cell>
          <cell r="K185">
            <v>1476824</v>
          </cell>
          <cell r="L185">
            <v>275646.47338537005</v>
          </cell>
          <cell r="M185">
            <v>110258.58935414805</v>
          </cell>
          <cell r="N185">
            <v>385905.06273951812</v>
          </cell>
        </row>
        <row r="186">
          <cell r="B186" t="str">
            <v>SUL DE BERBIGÃO</v>
          </cell>
          <cell r="C186" t="str">
            <v xml:space="preserve">48610.012913/2010-05-SBBG </v>
          </cell>
          <cell r="D186" t="str">
            <v>SBBG</v>
          </cell>
          <cell r="E186" t="str">
            <v>Mar</v>
          </cell>
          <cell r="F186" t="str">
            <v>Petrobras</v>
          </cell>
          <cell r="G186">
            <v>10</v>
          </cell>
          <cell r="H186">
            <v>2425.2411000000002</v>
          </cell>
          <cell r="I186">
            <v>0.89688999999999997</v>
          </cell>
          <cell r="J186">
            <v>86719.463000000003</v>
          </cell>
          <cell r="K186">
            <v>0</v>
          </cell>
          <cell r="L186">
            <v>10515780.291876467</v>
          </cell>
          <cell r="M186">
            <v>10515780.291876467</v>
          </cell>
          <cell r="N186">
            <v>21031560.583752934</v>
          </cell>
        </row>
        <row r="187">
          <cell r="B187" t="str">
            <v>SUL DE TUPI</v>
          </cell>
          <cell r="C187" t="str">
            <v>48610.012913/2010-05-STUP</v>
          </cell>
          <cell r="D187" t="str">
            <v>STUP</v>
          </cell>
          <cell r="E187" t="str">
            <v>Mar</v>
          </cell>
          <cell r="F187" t="str">
            <v>Petrobras</v>
          </cell>
          <cell r="G187">
            <v>10</v>
          </cell>
          <cell r="H187">
            <v>2431.4196999999999</v>
          </cell>
          <cell r="I187">
            <v>0.80186000000000002</v>
          </cell>
          <cell r="J187">
            <v>197954.299</v>
          </cell>
          <cell r="K187">
            <v>30659274</v>
          </cell>
          <cell r="L187">
            <v>25294721.386896513</v>
          </cell>
          <cell r="M187">
            <v>25294721.386896513</v>
          </cell>
          <cell r="N187">
            <v>50589442.773793027</v>
          </cell>
        </row>
        <row r="188">
          <cell r="B188" t="str">
            <v>SURURU</v>
          </cell>
          <cell r="C188" t="str">
            <v>48610.003886/2000A-SRR</v>
          </cell>
          <cell r="D188" t="str">
            <v>SRR</v>
          </cell>
          <cell r="E188" t="str">
            <v>Mar</v>
          </cell>
          <cell r="F188" t="str">
            <v>Petrobras</v>
          </cell>
          <cell r="G188">
            <v>10</v>
          </cell>
          <cell r="H188">
            <v>2425.2411000000002</v>
          </cell>
          <cell r="I188">
            <v>0.89688999999999997</v>
          </cell>
          <cell r="J188">
            <v>281792.522</v>
          </cell>
          <cell r="K188">
            <v>61699090</v>
          </cell>
          <cell r="L188">
            <v>36937605.142857708</v>
          </cell>
          <cell r="M188">
            <v>36937605.142857708</v>
          </cell>
          <cell r="N188">
            <v>73875210.285715416</v>
          </cell>
        </row>
        <row r="189">
          <cell r="B189" t="str">
            <v>TAMBAÚ</v>
          </cell>
          <cell r="C189" t="str">
            <v>48000.003577/97-41-TBU</v>
          </cell>
          <cell r="D189" t="str">
            <v>TBU</v>
          </cell>
          <cell r="E189" t="str">
            <v>Mar</v>
          </cell>
          <cell r="F189" t="str">
            <v>Petrobras</v>
          </cell>
          <cell r="L189">
            <v>0</v>
          </cell>
          <cell r="M189">
            <v>0</v>
          </cell>
          <cell r="N189">
            <v>0</v>
          </cell>
        </row>
        <row r="190">
          <cell r="B190" t="str">
            <v>TAMBUATÁ</v>
          </cell>
          <cell r="C190" t="str">
            <v>48000.003577/97-41-TMB</v>
          </cell>
          <cell r="D190" t="str">
            <v>TMB</v>
          </cell>
          <cell r="E190" t="str">
            <v>Mar</v>
          </cell>
          <cell r="F190" t="str">
            <v>Petrobras</v>
          </cell>
          <cell r="G190">
            <v>8.6999999999999993</v>
          </cell>
          <cell r="H190">
            <v>2393.3054999999999</v>
          </cell>
          <cell r="I190">
            <v>1.23064</v>
          </cell>
          <cell r="J190">
            <v>20005.243999999999</v>
          </cell>
          <cell r="K190">
            <v>1272433</v>
          </cell>
          <cell r="L190">
            <v>2472228.3720581001</v>
          </cell>
          <cell r="M190">
            <v>1829448.9953229935</v>
          </cell>
          <cell r="N190">
            <v>4301677.367381094</v>
          </cell>
        </row>
        <row r="191">
          <cell r="B191" t="str">
            <v>TANGARÁ</v>
          </cell>
          <cell r="C191" t="str">
            <v>48610.009488/2003-TGA</v>
          </cell>
          <cell r="D191" t="str">
            <v>TGA</v>
          </cell>
          <cell r="E191" t="str">
            <v>Terra</v>
          </cell>
          <cell r="F191" t="str">
            <v>Petrobras</v>
          </cell>
          <cell r="G191">
            <v>10</v>
          </cell>
          <cell r="H191">
            <v>2437.6918999999998</v>
          </cell>
          <cell r="I191">
            <v>0.58789999999999998</v>
          </cell>
          <cell r="J191">
            <v>2342.0830000000001</v>
          </cell>
          <cell r="K191">
            <v>176317</v>
          </cell>
          <cell r="L191">
            <v>290646.67612638499</v>
          </cell>
          <cell r="M191">
            <v>290646.67612638499</v>
          </cell>
          <cell r="N191">
            <v>581293.35225276998</v>
          </cell>
        </row>
        <row r="192">
          <cell r="B192" t="str">
            <v>TAQUIPE</v>
          </cell>
          <cell r="C192" t="str">
            <v>48000.003700/97-14-TQ</v>
          </cell>
          <cell r="D192" t="str">
            <v>TQ</v>
          </cell>
          <cell r="E192" t="str">
            <v>Terra</v>
          </cell>
          <cell r="F192" t="str">
            <v>Petrobras</v>
          </cell>
          <cell r="G192">
            <v>9.3000000000000007</v>
          </cell>
          <cell r="H192">
            <v>2437.6918999999998</v>
          </cell>
          <cell r="I192">
            <v>0.80240999999999996</v>
          </cell>
          <cell r="J192">
            <v>5455.5640000000003</v>
          </cell>
          <cell r="K192">
            <v>224140</v>
          </cell>
          <cell r="L192">
            <v>673941.81750658003</v>
          </cell>
          <cell r="M192">
            <v>579589.96305565885</v>
          </cell>
          <cell r="N192">
            <v>1253531.7805622388</v>
          </cell>
        </row>
        <row r="193">
          <cell r="B193" t="str">
            <v>TARTARUGA VERDE</v>
          </cell>
          <cell r="C193" t="str">
            <v>48610.009156/2005-17-TVD</v>
          </cell>
          <cell r="D193" t="str">
            <v>TVD</v>
          </cell>
          <cell r="E193" t="str">
            <v>Mar</v>
          </cell>
          <cell r="F193" t="str">
            <v>Petrobras</v>
          </cell>
          <cell r="G193">
            <v>10</v>
          </cell>
          <cell r="H193">
            <v>2377.5608999999999</v>
          </cell>
          <cell r="I193">
            <v>0.81299999999999994</v>
          </cell>
          <cell r="J193">
            <v>237031.06700000001</v>
          </cell>
          <cell r="K193">
            <v>17770005</v>
          </cell>
          <cell r="L193">
            <v>28900140.552474018</v>
          </cell>
          <cell r="M193">
            <v>28900140.552474018</v>
          </cell>
          <cell r="N193">
            <v>57800281.104948036</v>
          </cell>
        </row>
        <row r="194">
          <cell r="B194" t="str">
            <v>TUPI</v>
          </cell>
          <cell r="C194" t="str">
            <v>48610.003886/2000-TUP</v>
          </cell>
          <cell r="D194" t="str">
            <v>TUP</v>
          </cell>
          <cell r="E194" t="str">
            <v>Mar</v>
          </cell>
          <cell r="F194" t="str">
            <v>Petrobras</v>
          </cell>
          <cell r="G194">
            <v>10</v>
          </cell>
          <cell r="H194">
            <v>2440.5985999999998</v>
          </cell>
          <cell r="I194">
            <v>0.84672999999999998</v>
          </cell>
          <cell r="J194">
            <v>3433433.037</v>
          </cell>
          <cell r="K194">
            <v>669672393</v>
          </cell>
          <cell r="L194">
            <v>447333178.43104196</v>
          </cell>
          <cell r="M194">
            <v>447333178.43104196</v>
          </cell>
          <cell r="N194">
            <v>894666356.86208391</v>
          </cell>
        </row>
        <row r="195">
          <cell r="B195" t="str">
            <v>UO SIX - SÃO MATEUS DO SUL</v>
          </cell>
          <cell r="C195" t="str">
            <v>Autorização ANP 102/2000</v>
          </cell>
          <cell r="E195" t="str">
            <v>Terra</v>
          </cell>
          <cell r="F195" t="str">
            <v>Parana Xisto</v>
          </cell>
          <cell r="G195">
            <v>5</v>
          </cell>
          <cell r="H195">
            <v>1677.8055999999999</v>
          </cell>
          <cell r="I195">
            <v>1.0452600000000001</v>
          </cell>
          <cell r="J195">
            <v>12776</v>
          </cell>
          <cell r="K195">
            <v>2575799</v>
          </cell>
          <cell r="L195">
            <v>1206401.2004169999</v>
          </cell>
          <cell r="M195">
            <v>0</v>
          </cell>
          <cell r="N195">
            <v>1206401.2004169999</v>
          </cell>
        </row>
        <row r="196">
          <cell r="B196" t="str">
            <v>URUGUÁ</v>
          </cell>
          <cell r="C196" t="str">
            <v>48000.003577/97-41-URG</v>
          </cell>
          <cell r="D196" t="str">
            <v>URG</v>
          </cell>
          <cell r="E196" t="str">
            <v>Mar</v>
          </cell>
          <cell r="F196" t="str">
            <v>Petrobras</v>
          </cell>
          <cell r="G196">
            <v>8.6999999999999993</v>
          </cell>
          <cell r="H196">
            <v>2512.2031999999999</v>
          </cell>
          <cell r="I196">
            <v>0.42942999999999998</v>
          </cell>
          <cell r="J196">
            <v>23006.151000000002</v>
          </cell>
          <cell r="K196">
            <v>3371442</v>
          </cell>
          <cell r="L196">
            <v>2962196.2249971605</v>
          </cell>
          <cell r="M196">
            <v>2192025.2064978979</v>
          </cell>
          <cell r="N196">
            <v>5154221.4314950584</v>
          </cell>
        </row>
        <row r="197">
          <cell r="B197" t="str">
            <v>VOADOR</v>
          </cell>
          <cell r="C197" t="str">
            <v>48000.003704/97-67-VD</v>
          </cell>
          <cell r="D197" t="str">
            <v>VD</v>
          </cell>
          <cell r="E197" t="str">
            <v>Mar</v>
          </cell>
          <cell r="F197" t="str">
            <v>Petrobras</v>
          </cell>
          <cell r="G197">
            <v>8.1999999999999993</v>
          </cell>
          <cell r="H197">
            <v>2280.2835</v>
          </cell>
          <cell r="I197">
            <v>0.86162000000000005</v>
          </cell>
          <cell r="J197">
            <v>25482.52</v>
          </cell>
          <cell r="K197">
            <v>4818588</v>
          </cell>
          <cell r="L197">
            <v>3112958.0843490004</v>
          </cell>
          <cell r="M197">
            <v>1992293.1739833592</v>
          </cell>
          <cell r="N197">
            <v>5105251.2583323596</v>
          </cell>
        </row>
        <row r="198">
          <cell r="B198" t="str">
            <v>TIGRE</v>
          </cell>
          <cell r="C198" t="str">
            <v>48610.009279/05-58-TG</v>
          </cell>
          <cell r="D198" t="str">
            <v xml:space="preserve">TG   </v>
          </cell>
          <cell r="E198" t="str">
            <v>Terra</v>
          </cell>
          <cell r="F198" t="str">
            <v>Petroil</v>
          </cell>
          <cell r="G198">
            <v>5</v>
          </cell>
          <cell r="H198">
            <v>2417.1487000000002</v>
          </cell>
          <cell r="I198">
            <v>1.2105300000000001</v>
          </cell>
          <cell r="J198">
            <v>53.488999999999997</v>
          </cell>
          <cell r="K198">
            <v>2148</v>
          </cell>
          <cell r="L198">
            <v>6594.5542627150007</v>
          </cell>
          <cell r="M198">
            <v>0</v>
          </cell>
          <cell r="N198">
            <v>6594.5542627150007</v>
          </cell>
        </row>
        <row r="199">
          <cell r="B199" t="str">
            <v>RABO BRANCO</v>
          </cell>
          <cell r="C199" t="str">
            <v>48610.009198/2005-58-RB</v>
          </cell>
          <cell r="D199" t="str">
            <v xml:space="preserve">RB   </v>
          </cell>
          <cell r="E199" t="str">
            <v>Terra</v>
          </cell>
          <cell r="F199" t="str">
            <v>Petrom</v>
          </cell>
          <cell r="G199">
            <v>5</v>
          </cell>
          <cell r="H199">
            <v>2451.8474000000001</v>
          </cell>
          <cell r="I199">
            <v>0.99153999999999998</v>
          </cell>
          <cell r="J199">
            <v>777.33</v>
          </cell>
          <cell r="K199">
            <v>72122</v>
          </cell>
          <cell r="L199">
            <v>98870.319366100011</v>
          </cell>
          <cell r="M199">
            <v>0</v>
          </cell>
          <cell r="N199">
            <v>98870.319366100011</v>
          </cell>
        </row>
        <row r="200">
          <cell r="B200" t="str">
            <v>CANABRAVA</v>
          </cell>
          <cell r="C200" t="str">
            <v>48000.003637/97-71-CB</v>
          </cell>
          <cell r="D200" t="str">
            <v xml:space="preserve">CB   </v>
          </cell>
          <cell r="E200" t="str">
            <v>Terra</v>
          </cell>
          <cell r="F200" t="str">
            <v>PetroRecôncavo</v>
          </cell>
          <cell r="G200">
            <v>9.3000000000000007</v>
          </cell>
          <cell r="H200">
            <v>2337.3424</v>
          </cell>
          <cell r="I200">
            <v>0.47539999999999999</v>
          </cell>
          <cell r="J200">
            <v>15.385</v>
          </cell>
          <cell r="K200">
            <v>213</v>
          </cell>
          <cell r="L200">
            <v>1803.0636511999999</v>
          </cell>
          <cell r="M200">
            <v>1550.6347400320001</v>
          </cell>
          <cell r="N200">
            <v>3353.6983912320002</v>
          </cell>
        </row>
        <row r="201">
          <cell r="B201" t="str">
            <v>CASSARONGONGO</v>
          </cell>
          <cell r="C201" t="str">
            <v>48000.003640/97-86-CS</v>
          </cell>
          <cell r="D201" t="str">
            <v xml:space="preserve">CS   </v>
          </cell>
          <cell r="E201" t="str">
            <v>Terra</v>
          </cell>
          <cell r="F201" t="str">
            <v>PetroRecôncavo</v>
          </cell>
          <cell r="G201">
            <v>8.3000000000000007</v>
          </cell>
          <cell r="H201">
            <v>2337.3424</v>
          </cell>
          <cell r="I201">
            <v>0.52681</v>
          </cell>
          <cell r="J201">
            <v>3645.0279999999998</v>
          </cell>
          <cell r="K201">
            <v>67482</v>
          </cell>
          <cell r="L201">
            <v>427761.43430036004</v>
          </cell>
          <cell r="M201">
            <v>282322.5466382376</v>
          </cell>
          <cell r="N201">
            <v>710083.98093859758</v>
          </cell>
        </row>
        <row r="202">
          <cell r="B202" t="str">
            <v>FAZENDA BELÉM BA</v>
          </cell>
          <cell r="C202" t="str">
            <v>48000.003649/97-51-FBL</v>
          </cell>
          <cell r="D202" t="str">
            <v xml:space="preserve">FBL  </v>
          </cell>
          <cell r="E202" t="str">
            <v>Terra</v>
          </cell>
          <cell r="F202" t="str">
            <v>PetroRecôncavo</v>
          </cell>
          <cell r="G202">
            <v>9.3000000000000007</v>
          </cell>
          <cell r="H202">
            <v>2423.3773000000001</v>
          </cell>
          <cell r="I202">
            <v>0.92456000000000005</v>
          </cell>
          <cell r="J202">
            <v>695.02800000000002</v>
          </cell>
          <cell r="K202">
            <v>32192</v>
          </cell>
          <cell r="L202">
            <v>85703.925679220018</v>
          </cell>
          <cell r="M202">
            <v>73705.376084129224</v>
          </cell>
          <cell r="N202">
            <v>159409.30176334924</v>
          </cell>
        </row>
        <row r="203">
          <cell r="B203" t="str">
            <v>GOMO</v>
          </cell>
          <cell r="C203" t="str">
            <v>48000.003656/97-16-GO</v>
          </cell>
          <cell r="D203" t="str">
            <v xml:space="preserve">GO   </v>
          </cell>
          <cell r="E203" t="str">
            <v>Terra</v>
          </cell>
          <cell r="F203" t="str">
            <v>PetroRecôncavo</v>
          </cell>
          <cell r="G203">
            <v>9.3000000000000007</v>
          </cell>
          <cell r="H203">
            <v>2337.3424</v>
          </cell>
          <cell r="I203">
            <v>0.68713999999999997</v>
          </cell>
          <cell r="J203">
            <v>633.65099999999995</v>
          </cell>
          <cell r="K203">
            <v>17249</v>
          </cell>
          <cell r="L203">
            <v>74645.591348119997</v>
          </cell>
          <cell r="M203">
            <v>64195.208559383209</v>
          </cell>
          <cell r="N203">
            <v>138840.79990750321</v>
          </cell>
        </row>
        <row r="204">
          <cell r="B204" t="str">
            <v>MATA DE SÃO JOÃO</v>
          </cell>
          <cell r="C204" t="str">
            <v>48000.003670/97-47-MJ</v>
          </cell>
          <cell r="D204" t="str">
            <v xml:space="preserve">MJ   </v>
          </cell>
          <cell r="E204" t="str">
            <v>Terra</v>
          </cell>
          <cell r="F204" t="str">
            <v>PetroRecôncavo</v>
          </cell>
          <cell r="G204">
            <v>9.3000000000000007</v>
          </cell>
          <cell r="H204">
            <v>2423.3773000000001</v>
          </cell>
          <cell r="I204">
            <v>0.53241000000000005</v>
          </cell>
          <cell r="J204">
            <v>2007.268</v>
          </cell>
          <cell r="K204">
            <v>129715</v>
          </cell>
          <cell r="L204">
            <v>246671.46346832003</v>
          </cell>
          <cell r="M204">
            <v>212137.45858275527</v>
          </cell>
          <cell r="N204">
            <v>458808.92205107526</v>
          </cell>
        </row>
        <row r="205">
          <cell r="B205" t="str">
            <v>NORTE DE FAZENDA CARUAÇU</v>
          </cell>
          <cell r="C205" t="str">
            <v>48000.003677/97-96-NFC</v>
          </cell>
          <cell r="D205" t="str">
            <v xml:space="preserve">NFC  </v>
          </cell>
          <cell r="E205" t="str">
            <v>Terra</v>
          </cell>
          <cell r="F205" t="str">
            <v>PetroRecôncavo</v>
          </cell>
          <cell r="G205">
            <v>9.3000000000000007</v>
          </cell>
          <cell r="H205">
            <v>2337.3424</v>
          </cell>
          <cell r="I205">
            <v>0.58725000000000005</v>
          </cell>
          <cell r="J205">
            <v>1151.6949999999999</v>
          </cell>
          <cell r="K205">
            <v>1128197</v>
          </cell>
          <cell r="L205">
            <v>167721.96218090001</v>
          </cell>
          <cell r="M205">
            <v>144240.88747557404</v>
          </cell>
          <cell r="N205">
            <v>311962.84965647408</v>
          </cell>
        </row>
        <row r="206">
          <cell r="B206" t="str">
            <v>REMANSO</v>
          </cell>
          <cell r="C206" t="str">
            <v>48000.003671/97-18-RO</v>
          </cell>
          <cell r="D206" t="str">
            <v xml:space="preserve">RO   </v>
          </cell>
          <cell r="E206" t="str">
            <v>Terra</v>
          </cell>
          <cell r="F206" t="str">
            <v>PetroRecôncavo</v>
          </cell>
          <cell r="G206">
            <v>9.3000000000000007</v>
          </cell>
          <cell r="H206">
            <v>2423.3773000000001</v>
          </cell>
          <cell r="I206">
            <v>0.58530000000000004</v>
          </cell>
          <cell r="J206">
            <v>1801.2929999999999</v>
          </cell>
          <cell r="K206">
            <v>813442</v>
          </cell>
          <cell r="L206">
            <v>242066.00847244501</v>
          </cell>
          <cell r="M206">
            <v>208176.76728630275</v>
          </cell>
          <cell r="N206">
            <v>450242.77575874777</v>
          </cell>
        </row>
        <row r="207">
          <cell r="B207" t="str">
            <v>RIO DOS OVOS</v>
          </cell>
          <cell r="C207" t="str">
            <v>48000.003687/97-40-ROV</v>
          </cell>
          <cell r="D207" t="str">
            <v xml:space="preserve">ROV  </v>
          </cell>
          <cell r="E207" t="str">
            <v>Terra</v>
          </cell>
          <cell r="F207" t="str">
            <v>PetroRecôncavo</v>
          </cell>
          <cell r="G207">
            <v>9.3000000000000007</v>
          </cell>
          <cell r="H207">
            <v>2423.3773000000001</v>
          </cell>
          <cell r="I207">
            <v>1.1489400000000001</v>
          </cell>
          <cell r="J207">
            <v>423.25200000000001</v>
          </cell>
          <cell r="K207">
            <v>68767</v>
          </cell>
          <cell r="L207">
            <v>55235.422297980011</v>
          </cell>
          <cell r="M207">
            <v>47502.46317626282</v>
          </cell>
          <cell r="N207">
            <v>102737.88547424282</v>
          </cell>
        </row>
        <row r="208">
          <cell r="B208" t="str">
            <v>RIO SUBAÚMA</v>
          </cell>
          <cell r="C208" t="str">
            <v>48000.003691/97-17-RSU</v>
          </cell>
          <cell r="D208" t="str">
            <v>RSU</v>
          </cell>
          <cell r="E208" t="str">
            <v>Terra</v>
          </cell>
          <cell r="F208" t="str">
            <v>PetroRecôncavo</v>
          </cell>
          <cell r="G208">
            <v>9.3000000000000007</v>
          </cell>
          <cell r="H208">
            <v>2423.3773000000001</v>
          </cell>
          <cell r="I208">
            <v>1.42197</v>
          </cell>
          <cell r="J208">
            <v>16.274999999999999</v>
          </cell>
          <cell r="K208">
            <v>4181</v>
          </cell>
          <cell r="L208">
            <v>2269.2861063750001</v>
          </cell>
          <cell r="M208">
            <v>1951.5860514825004</v>
          </cell>
          <cell r="N208">
            <v>4220.8721578575005</v>
          </cell>
        </row>
        <row r="209">
          <cell r="B209" t="str">
            <v>SÃO PEDRO</v>
          </cell>
          <cell r="C209" t="str">
            <v>48000.003694/97-13-SP</v>
          </cell>
          <cell r="D209" t="str">
            <v xml:space="preserve">SP   </v>
          </cell>
          <cell r="E209" t="str">
            <v>Terra</v>
          </cell>
          <cell r="F209" t="str">
            <v>PetroRecôncavo</v>
          </cell>
          <cell r="G209">
            <v>9.3000000000000007</v>
          </cell>
          <cell r="H209">
            <v>2423.3773000000001</v>
          </cell>
          <cell r="I209">
            <v>0.76551999999999998</v>
          </cell>
          <cell r="J209">
            <v>60.963000000000001</v>
          </cell>
          <cell r="K209">
            <v>21105</v>
          </cell>
          <cell r="L209">
            <v>8194.6324969950001</v>
          </cell>
          <cell r="M209">
            <v>7047.3839474157021</v>
          </cell>
          <cell r="N209">
            <v>15242.016444410703</v>
          </cell>
        </row>
        <row r="210">
          <cell r="B210" t="str">
            <v>SESMARIA</v>
          </cell>
          <cell r="C210" t="str">
            <v>48000.003696/97-31-SI</v>
          </cell>
          <cell r="D210" t="str">
            <v xml:space="preserve">SI   </v>
          </cell>
          <cell r="E210" t="str">
            <v>Terra</v>
          </cell>
          <cell r="F210" t="str">
            <v>PetroRecôncavo</v>
          </cell>
          <cell r="G210">
            <v>9.3000000000000007</v>
          </cell>
          <cell r="H210">
            <v>2423.3773000000001</v>
          </cell>
          <cell r="I210">
            <v>0.80354999999999999</v>
          </cell>
          <cell r="J210">
            <v>548.37900000000002</v>
          </cell>
          <cell r="K210">
            <v>144898</v>
          </cell>
          <cell r="L210">
            <v>72268.100414835018</v>
          </cell>
          <cell r="M210">
            <v>62150.566356758121</v>
          </cell>
          <cell r="N210">
            <v>134418.66677159315</v>
          </cell>
        </row>
        <row r="211">
          <cell r="B211" t="str">
            <v>ARAÇARI</v>
          </cell>
          <cell r="C211" t="str">
            <v>48610.009487/2003-ARA</v>
          </cell>
          <cell r="D211" t="str">
            <v xml:space="preserve">ARA  </v>
          </cell>
          <cell r="E211" t="str">
            <v>Terra</v>
          </cell>
          <cell r="F211" t="str">
            <v>Petrosynergy</v>
          </cell>
          <cell r="G211">
            <v>7.5</v>
          </cell>
          <cell r="H211">
            <v>2929.3926999999999</v>
          </cell>
          <cell r="I211">
            <v>1.6807300000000001</v>
          </cell>
          <cell r="J211">
            <v>11.83</v>
          </cell>
          <cell r="K211">
            <v>726</v>
          </cell>
          <cell r="L211">
            <v>1793.7462810499999</v>
          </cell>
          <cell r="M211">
            <v>896.87314052499971</v>
          </cell>
          <cell r="N211">
            <v>2690.6194215749997</v>
          </cell>
        </row>
        <row r="212">
          <cell r="B212" t="str">
            <v>CANÁRIO</v>
          </cell>
          <cell r="C212" t="str">
            <v>48610.003899/2000-CANA</v>
          </cell>
          <cell r="D212" t="str">
            <v xml:space="preserve">CANA </v>
          </cell>
          <cell r="E212" t="str">
            <v>Terra</v>
          </cell>
          <cell r="F212" t="str">
            <v>Petrosynergy</v>
          </cell>
          <cell r="G212">
            <v>7.5</v>
          </cell>
          <cell r="H212">
            <v>2982.2087000000001</v>
          </cell>
          <cell r="I212">
            <v>0.98411000000000004</v>
          </cell>
          <cell r="J212">
            <v>411.721</v>
          </cell>
          <cell r="K212">
            <v>3622</v>
          </cell>
          <cell r="L212">
            <v>61570.119729635007</v>
          </cell>
          <cell r="M212">
            <v>30785.059864817496</v>
          </cell>
          <cell r="N212">
            <v>92355.179594452507</v>
          </cell>
        </row>
        <row r="213">
          <cell r="B213" t="str">
            <v>COQUEIRO SECO</v>
          </cell>
          <cell r="C213" t="str">
            <v>48000.003851/97-91-CS</v>
          </cell>
          <cell r="D213" t="str">
            <v xml:space="preserve">CS   </v>
          </cell>
          <cell r="E213" t="str">
            <v>Terra</v>
          </cell>
          <cell r="F213" t="str">
            <v>Petrosynergy</v>
          </cell>
          <cell r="G213">
            <v>7.5</v>
          </cell>
          <cell r="H213">
            <v>2571.4351000000001</v>
          </cell>
          <cell r="I213">
            <v>7.1800000000000003E-2</v>
          </cell>
          <cell r="J213">
            <v>0</v>
          </cell>
          <cell r="K213">
            <v>80240</v>
          </cell>
          <cell r="L213">
            <v>288.0616</v>
          </cell>
          <cell r="M213">
            <v>144.03079999999997</v>
          </cell>
          <cell r="N213">
            <v>432.0924</v>
          </cell>
        </row>
        <row r="214">
          <cell r="B214" t="str">
            <v>FAZENDA GUINDASTE</v>
          </cell>
          <cell r="C214" t="str">
            <v>48000.003920/97-11-FGT</v>
          </cell>
          <cell r="D214" t="str">
            <v xml:space="preserve">FGT  </v>
          </cell>
          <cell r="E214" t="str">
            <v>Terra</v>
          </cell>
          <cell r="F214" t="str">
            <v>Petrosynergy</v>
          </cell>
          <cell r="G214">
            <v>7.5</v>
          </cell>
          <cell r="H214">
            <v>3220.9439000000002</v>
          </cell>
          <cell r="I214">
            <v>7.1800000000000003E-2</v>
          </cell>
          <cell r="J214">
            <v>20.276</v>
          </cell>
          <cell r="K214">
            <v>65769</v>
          </cell>
          <cell r="L214">
            <v>3501.50363582</v>
          </cell>
          <cell r="M214">
            <v>1750.7518179099995</v>
          </cell>
          <cell r="N214">
            <v>5252.2554537299993</v>
          </cell>
        </row>
        <row r="215">
          <cell r="B215" t="str">
            <v>FAZENDA PAU BRASIL</v>
          </cell>
          <cell r="C215" t="str">
            <v>48000.003852/97-54-FPB</v>
          </cell>
          <cell r="D215" t="str">
            <v xml:space="preserve">FPB  </v>
          </cell>
          <cell r="E215" t="str">
            <v>Terra</v>
          </cell>
          <cell r="F215" t="str">
            <v>Petrosynergy</v>
          </cell>
          <cell r="G215">
            <v>9.3000000000000007</v>
          </cell>
          <cell r="H215">
            <v>2571.4351000000001</v>
          </cell>
          <cell r="I215">
            <v>0.84533999999999998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B216" t="str">
            <v>IRERÊ</v>
          </cell>
          <cell r="C216" t="str">
            <v>48610.003900/2000-IRE</v>
          </cell>
          <cell r="D216" t="str">
            <v xml:space="preserve">IRE  </v>
          </cell>
          <cell r="E216" t="str">
            <v>Terra</v>
          </cell>
          <cell r="F216" t="str">
            <v>Petrosynergy</v>
          </cell>
          <cell r="G216">
            <v>7.5</v>
          </cell>
          <cell r="H216">
            <v>2929.3926999999999</v>
          </cell>
          <cell r="I216">
            <v>2.5347300000000001</v>
          </cell>
          <cell r="J216">
            <v>27.344000000000001</v>
          </cell>
          <cell r="K216">
            <v>1509</v>
          </cell>
          <cell r="L216">
            <v>4196.3110779400004</v>
          </cell>
          <cell r="M216">
            <v>2098.1555389699993</v>
          </cell>
          <cell r="N216">
            <v>6294.4666169100001</v>
          </cell>
        </row>
        <row r="217">
          <cell r="B217" t="str">
            <v>JEQUIÁ</v>
          </cell>
          <cell r="C217" t="str">
            <v>48000.003856/97-13-JA</v>
          </cell>
          <cell r="D217" t="str">
            <v xml:space="preserve">JA   </v>
          </cell>
          <cell r="E217" t="str">
            <v>Terra</v>
          </cell>
          <cell r="F217" t="str">
            <v>Petrosynergy</v>
          </cell>
          <cell r="G217">
            <v>7.5</v>
          </cell>
          <cell r="H217">
            <v>2571.4351000000001</v>
          </cell>
          <cell r="I217">
            <v>1.3678399999999999</v>
          </cell>
          <cell r="J217">
            <v>43.225999999999999</v>
          </cell>
          <cell r="K217">
            <v>1421</v>
          </cell>
          <cell r="L217">
            <v>5654.8277136300003</v>
          </cell>
          <cell r="M217">
            <v>2827.4138568149992</v>
          </cell>
          <cell r="N217">
            <v>8482.2415704449995</v>
          </cell>
        </row>
        <row r="218">
          <cell r="B218" t="str">
            <v>SUL DE CORURIPE</v>
          </cell>
          <cell r="C218" t="str">
            <v>48000.003863/97-71-SCE</v>
          </cell>
          <cell r="D218" t="str">
            <v xml:space="preserve">SCE  </v>
          </cell>
          <cell r="E218" t="str">
            <v>Terra</v>
          </cell>
          <cell r="F218" t="str">
            <v>Petrosynergy</v>
          </cell>
          <cell r="G218">
            <v>9.3000000000000007</v>
          </cell>
          <cell r="H218">
            <v>2571.4351000000001</v>
          </cell>
          <cell r="I218">
            <v>1.4106399999999999</v>
          </cell>
          <cell r="J218">
            <v>151.023</v>
          </cell>
          <cell r="K218">
            <v>3479</v>
          </cell>
          <cell r="L218">
            <v>19662.672983365002</v>
          </cell>
          <cell r="M218">
            <v>16909.898765693903</v>
          </cell>
          <cell r="N218">
            <v>36572.571749058901</v>
          </cell>
        </row>
        <row r="219">
          <cell r="B219" t="str">
            <v>TABULEIRO DOS MARTINS</v>
          </cell>
          <cell r="C219" t="str">
            <v>48000.003864/97-33-TM</v>
          </cell>
          <cell r="D219" t="str">
            <v xml:space="preserve">TM   </v>
          </cell>
          <cell r="E219" t="str">
            <v>Terra</v>
          </cell>
          <cell r="F219" t="str">
            <v>Petrosynergy</v>
          </cell>
          <cell r="G219">
            <v>8.91</v>
          </cell>
          <cell r="H219">
            <v>2571.4351000000001</v>
          </cell>
          <cell r="I219">
            <v>0.69032000000000004</v>
          </cell>
          <cell r="J219">
            <v>772.48199999999997</v>
          </cell>
          <cell r="K219">
            <v>36856</v>
          </cell>
          <cell r="L219">
            <v>100591.48814191</v>
          </cell>
          <cell r="M219">
            <v>78662.543726973614</v>
          </cell>
          <cell r="N219">
            <v>179254.03186888361</v>
          </cell>
        </row>
        <row r="220">
          <cell r="B220" t="str">
            <v>TROVOADA</v>
          </cell>
          <cell r="C220" t="str">
            <v>48610.001293/2008-56-TROV</v>
          </cell>
          <cell r="D220" t="str">
            <v xml:space="preserve">TROV </v>
          </cell>
          <cell r="E220" t="str">
            <v>Terra</v>
          </cell>
          <cell r="F220" t="str">
            <v>Petrosynergy</v>
          </cell>
          <cell r="G220">
            <v>7.5</v>
          </cell>
          <cell r="H220">
            <v>2982.2087000000001</v>
          </cell>
          <cell r="I220">
            <v>0.73546999999999996</v>
          </cell>
          <cell r="J220">
            <v>88.54</v>
          </cell>
          <cell r="K220">
            <v>1339</v>
          </cell>
          <cell r="L220">
            <v>13251.477631400003</v>
          </cell>
          <cell r="M220">
            <v>6625.7388156999996</v>
          </cell>
          <cell r="N220">
            <v>19877.216447100003</v>
          </cell>
        </row>
        <row r="221">
          <cell r="B221" t="str">
            <v>UIRAPURU</v>
          </cell>
          <cell r="C221" t="str">
            <v>48610.003899/2000-UIRA</v>
          </cell>
          <cell r="D221" t="str">
            <v xml:space="preserve">UIRA </v>
          </cell>
          <cell r="E221" t="str">
            <v>Terra</v>
          </cell>
          <cell r="F221" t="str">
            <v>Petrosynergy</v>
          </cell>
          <cell r="G221">
            <v>7.5</v>
          </cell>
          <cell r="H221">
            <v>2982.2087000000001</v>
          </cell>
          <cell r="I221">
            <v>7.0300000000000001E-2</v>
          </cell>
          <cell r="J221">
            <v>31.045000000000002</v>
          </cell>
          <cell r="K221">
            <v>64141</v>
          </cell>
          <cell r="L221">
            <v>4854.5890695750004</v>
          </cell>
          <cell r="M221">
            <v>2427.2945347874993</v>
          </cell>
          <cell r="N221">
            <v>7281.8836043624997</v>
          </cell>
        </row>
        <row r="222">
          <cell r="B222" t="str">
            <v>ANDORINHA</v>
          </cell>
          <cell r="C222" t="str">
            <v>48610.007994/2004-AND</v>
          </cell>
          <cell r="D222" t="str">
            <v xml:space="preserve">AND  </v>
          </cell>
          <cell r="E222" t="str">
            <v>Terra</v>
          </cell>
          <cell r="F222" t="str">
            <v>Petro-Victory</v>
          </cell>
          <cell r="G222">
            <v>5</v>
          </cell>
          <cell r="H222">
            <v>2463.0462000000002</v>
          </cell>
          <cell r="I222">
            <v>2.5347300000000001</v>
          </cell>
          <cell r="J222">
            <v>40.58</v>
          </cell>
          <cell r="K222">
            <v>811</v>
          </cell>
          <cell r="L222">
            <v>5100.3040413000017</v>
          </cell>
          <cell r="M222">
            <v>0</v>
          </cell>
          <cell r="N222">
            <v>5100.3040413000017</v>
          </cell>
        </row>
        <row r="223">
          <cell r="B223" t="str">
            <v>SÃO JOÃO</v>
          </cell>
          <cell r="C223" t="str">
            <v>48610.002005/2016-91-SJ</v>
          </cell>
          <cell r="D223" t="str">
            <v xml:space="preserve">SJ   </v>
          </cell>
          <cell r="E223" t="str">
            <v>Terra</v>
          </cell>
          <cell r="F223" t="str">
            <v>Petro-Victory</v>
          </cell>
          <cell r="G223">
            <v>5</v>
          </cell>
          <cell r="H223">
            <v>2510.9513000000002</v>
          </cell>
          <cell r="I223">
            <v>2.5347300000000001</v>
          </cell>
          <cell r="J223">
            <v>76.790000000000006</v>
          </cell>
          <cell r="K223">
            <v>6240</v>
          </cell>
          <cell r="L223">
            <v>10431.633276350003</v>
          </cell>
          <cell r="M223">
            <v>0</v>
          </cell>
          <cell r="N223">
            <v>10431.633276350003</v>
          </cell>
        </row>
        <row r="224">
          <cell r="B224" t="str">
            <v>CONCRIZ</v>
          </cell>
          <cell r="C224" t="str">
            <v>48610.009134/2005-57-CCZ</v>
          </cell>
          <cell r="D224" t="str">
            <v xml:space="preserve">CCZ  </v>
          </cell>
          <cell r="E224" t="str">
            <v>Terra</v>
          </cell>
          <cell r="F224" t="str">
            <v>Phoenix Óleo &amp; Gás</v>
          </cell>
          <cell r="G224">
            <v>10</v>
          </cell>
          <cell r="H224">
            <v>2397.9386</v>
          </cell>
          <cell r="I224">
            <v>2.5347300000000001</v>
          </cell>
          <cell r="J224">
            <v>62.002000000000002</v>
          </cell>
          <cell r="K224">
            <v>716</v>
          </cell>
          <cell r="L224">
            <v>7524.5927878600014</v>
          </cell>
          <cell r="M224">
            <v>7524.5927878600014</v>
          </cell>
          <cell r="N224">
            <v>15049.185575720003</v>
          </cell>
        </row>
        <row r="225">
          <cell r="B225" t="str">
            <v>PERIQUITO</v>
          </cell>
          <cell r="C225" t="str">
            <v>48610.008005/2004-PQO</v>
          </cell>
          <cell r="D225" t="str">
            <v xml:space="preserve">PQO  </v>
          </cell>
          <cell r="E225" t="str">
            <v>Terra</v>
          </cell>
          <cell r="F225" t="str">
            <v>Phoenix Óleo &amp; Gás</v>
          </cell>
          <cell r="G225">
            <v>10</v>
          </cell>
          <cell r="H225">
            <v>2334.6417999999999</v>
          </cell>
          <cell r="I225">
            <v>0.37209999999999999</v>
          </cell>
          <cell r="J225">
            <v>16.364000000000001</v>
          </cell>
          <cell r="K225">
            <v>622</v>
          </cell>
          <cell r="L225">
            <v>1921.7762307599999</v>
          </cell>
          <cell r="M225">
            <v>1921.7762307599999</v>
          </cell>
          <cell r="N225">
            <v>3843.5524615199997</v>
          </cell>
        </row>
        <row r="226">
          <cell r="B226" t="str">
            <v>PERIQUITO NORDESTE</v>
          </cell>
          <cell r="C226" t="str">
            <v>48610.010807/2015-93-PQNE</v>
          </cell>
          <cell r="D226" t="str">
            <v xml:space="preserve">PQNE </v>
          </cell>
          <cell r="E226" t="str">
            <v>Terra</v>
          </cell>
          <cell r="F226" t="str">
            <v>Phoenix Óleo &amp; Gás</v>
          </cell>
          <cell r="G226">
            <v>10</v>
          </cell>
          <cell r="H226">
            <v>2333.6583999999998</v>
          </cell>
          <cell r="I226">
            <v>0.37774000000000002</v>
          </cell>
          <cell r="J226">
            <v>13.266</v>
          </cell>
          <cell r="K226">
            <v>476</v>
          </cell>
          <cell r="L226">
            <v>1556.90582872</v>
          </cell>
          <cell r="M226">
            <v>1556.90582872</v>
          </cell>
          <cell r="N226">
            <v>3113.8116574400001</v>
          </cell>
        </row>
        <row r="227">
          <cell r="B227" t="str">
            <v>PERIQUITO NORTE</v>
          </cell>
          <cell r="C227" t="str">
            <v>48610.010806/2015-49-PQN</v>
          </cell>
          <cell r="D227" t="str">
            <v xml:space="preserve">PQN  </v>
          </cell>
          <cell r="E227" t="str">
            <v>Terra</v>
          </cell>
          <cell r="F227" t="str">
            <v>Phoenix Óleo &amp; Gás</v>
          </cell>
          <cell r="G227">
            <v>10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B228" t="str">
            <v>RIO DO CARMO</v>
          </cell>
          <cell r="C228" t="str">
            <v>48610.007479/2006-57-RC</v>
          </cell>
          <cell r="D228" t="str">
            <v xml:space="preserve">RC   </v>
          </cell>
          <cell r="E228" t="str">
            <v>Terra</v>
          </cell>
          <cell r="F228" t="str">
            <v>Phoenix Óleo &amp; Gás</v>
          </cell>
          <cell r="G228">
            <v>5</v>
          </cell>
          <cell r="H228">
            <v>2550.7170000000001</v>
          </cell>
          <cell r="I228">
            <v>2.5347300000000001</v>
          </cell>
          <cell r="J228">
            <v>10.224</v>
          </cell>
          <cell r="K228">
            <v>48</v>
          </cell>
          <cell r="L228">
            <v>1310.0098824000002</v>
          </cell>
          <cell r="M228">
            <v>0</v>
          </cell>
          <cell r="N228">
            <v>1310.0098824000002</v>
          </cell>
        </row>
        <row r="229">
          <cell r="B229" t="str">
            <v>ACAUÃ</v>
          </cell>
          <cell r="C229" t="str">
            <v>48610.003901/2000-AC</v>
          </cell>
          <cell r="D229" t="str">
            <v>AC</v>
          </cell>
          <cell r="E229" t="str">
            <v>Terra</v>
          </cell>
          <cell r="F229" t="str">
            <v>Potiguar E&amp;P S.A.</v>
          </cell>
          <cell r="G229">
            <v>10</v>
          </cell>
          <cell r="H229">
            <v>2510.3362000000002</v>
          </cell>
          <cell r="I229">
            <v>0.52524999999999999</v>
          </cell>
          <cell r="J229">
            <v>38.128999999999998</v>
          </cell>
          <cell r="K229">
            <v>38</v>
          </cell>
          <cell r="L229">
            <v>4786.8284234900002</v>
          </cell>
          <cell r="M229">
            <v>4786.8284234900002</v>
          </cell>
          <cell r="N229">
            <v>9573.6568469800004</v>
          </cell>
        </row>
        <row r="230">
          <cell r="B230" t="str">
            <v>ASA BRANCA</v>
          </cell>
          <cell r="C230" t="str">
            <v>48000.003482/97-37-ASB</v>
          </cell>
          <cell r="D230" t="str">
            <v>ASB</v>
          </cell>
          <cell r="E230" t="str">
            <v>Terra</v>
          </cell>
          <cell r="F230" t="str">
            <v>Potiguar E&amp;P S.A.</v>
          </cell>
          <cell r="G230">
            <v>10</v>
          </cell>
          <cell r="H230">
            <v>2510.3362000000002</v>
          </cell>
          <cell r="I230">
            <v>0.9778</v>
          </cell>
          <cell r="J230">
            <v>388.08300000000003</v>
          </cell>
          <cell r="K230">
            <v>103311</v>
          </cell>
          <cell r="L230">
            <v>53761.814965230005</v>
          </cell>
          <cell r="M230">
            <v>53761.814965230005</v>
          </cell>
          <cell r="N230">
            <v>107523.62993046001</v>
          </cell>
        </row>
        <row r="231">
          <cell r="B231" t="str">
            <v>BAIXA DO ALGODÃO</v>
          </cell>
          <cell r="C231" t="str">
            <v>48000.003785/97-69-BAL</v>
          </cell>
          <cell r="D231" t="str">
            <v>BAL</v>
          </cell>
          <cell r="E231" t="str">
            <v>Terra</v>
          </cell>
          <cell r="F231" t="str">
            <v>Potiguar E&amp;P S.A.</v>
          </cell>
          <cell r="G231">
            <v>10</v>
          </cell>
          <cell r="H231">
            <v>2510.3362000000002</v>
          </cell>
          <cell r="I231">
            <v>0.41487000000000002</v>
          </cell>
          <cell r="J231">
            <v>152.56399999999999</v>
          </cell>
          <cell r="K231">
            <v>1332</v>
          </cell>
          <cell r="L231">
            <v>19176.97694284</v>
          </cell>
          <cell r="M231">
            <v>19176.97694284</v>
          </cell>
          <cell r="N231">
            <v>38353.953885679999</v>
          </cell>
        </row>
        <row r="232">
          <cell r="B232" t="str">
            <v>BOA ESPERANÇA</v>
          </cell>
          <cell r="C232" t="str">
            <v>48000.003787/97-94-BE</v>
          </cell>
          <cell r="D232" t="str">
            <v>BE</v>
          </cell>
          <cell r="E232" t="str">
            <v>Terra</v>
          </cell>
          <cell r="F232" t="str">
            <v>Potiguar E&amp;P S.A.</v>
          </cell>
          <cell r="G232">
            <v>5.76</v>
          </cell>
          <cell r="H232">
            <v>2510.3362000000002</v>
          </cell>
          <cell r="I232">
            <v>0.9778</v>
          </cell>
          <cell r="J232">
            <v>2542.752</v>
          </cell>
          <cell r="K232">
            <v>1949696</v>
          </cell>
          <cell r="L232">
            <v>414478.75710112002</v>
          </cell>
          <cell r="M232">
            <v>63000.771079370206</v>
          </cell>
          <cell r="N232">
            <v>477479.52818049025</v>
          </cell>
        </row>
        <row r="233">
          <cell r="B233" t="str">
            <v>BREJINHO RN</v>
          </cell>
          <cell r="C233" t="str">
            <v>48000.003789/97-10-BR</v>
          </cell>
          <cell r="D233" t="str">
            <v>BR</v>
          </cell>
          <cell r="E233" t="str">
            <v>Terra</v>
          </cell>
          <cell r="F233" t="str">
            <v>Potiguar E&amp;P S.A.</v>
          </cell>
          <cell r="G233">
            <v>6.14</v>
          </cell>
          <cell r="H233">
            <v>2510.3362000000002</v>
          </cell>
          <cell r="I233">
            <v>0.73238000000000003</v>
          </cell>
          <cell r="J233">
            <v>4925.2139999999999</v>
          </cell>
          <cell r="K233">
            <v>2133051</v>
          </cell>
          <cell r="L233">
            <v>696307.34441634011</v>
          </cell>
          <cell r="M233">
            <v>158758.07452692545</v>
          </cell>
          <cell r="N233">
            <v>855065.41894326557</v>
          </cell>
        </row>
        <row r="234">
          <cell r="B234" t="str">
            <v>CACHOEIRINHA</v>
          </cell>
          <cell r="C234" t="str">
            <v>48000.003791/97-61-CAC</v>
          </cell>
          <cell r="D234" t="str">
            <v>CAC</v>
          </cell>
          <cell r="E234" t="str">
            <v>Terra</v>
          </cell>
          <cell r="F234" t="str">
            <v>Potiguar E&amp;P S.A.</v>
          </cell>
          <cell r="G234">
            <v>6.65</v>
          </cell>
          <cell r="H234">
            <v>2510.3362000000002</v>
          </cell>
          <cell r="I234">
            <v>0.91146000000000005</v>
          </cell>
          <cell r="J234">
            <v>1575.463</v>
          </cell>
          <cell r="K234">
            <v>1343806</v>
          </cell>
          <cell r="L234">
            <v>258988.36087103002</v>
          </cell>
          <cell r="M234">
            <v>85466.159087439912</v>
          </cell>
          <cell r="N234">
            <v>344454.5199584699</v>
          </cell>
        </row>
        <row r="235">
          <cell r="B235" t="str">
            <v>FAZENDA CURRAL</v>
          </cell>
          <cell r="C235" t="str">
            <v>48000.003797/97-48-FC</v>
          </cell>
          <cell r="D235" t="str">
            <v>FC</v>
          </cell>
          <cell r="E235" t="str">
            <v>Terra</v>
          </cell>
          <cell r="F235" t="str">
            <v>Potiguar E&amp;P S.A.</v>
          </cell>
          <cell r="G235">
            <v>10</v>
          </cell>
          <cell r="H235">
            <v>2510.3362000000002</v>
          </cell>
          <cell r="I235">
            <v>0.91146000000000005</v>
          </cell>
          <cell r="J235">
            <v>87.494</v>
          </cell>
          <cell r="K235">
            <v>3937</v>
          </cell>
          <cell r="L235">
            <v>11161.388675140002</v>
          </cell>
          <cell r="M235">
            <v>11161.388675140002</v>
          </cell>
          <cell r="N235">
            <v>22322.777350280005</v>
          </cell>
        </row>
        <row r="236">
          <cell r="B236" t="str">
            <v>FAZENDA MALAQUIAS</v>
          </cell>
          <cell r="C236" t="str">
            <v>48000.003798/97-19-FMQ</v>
          </cell>
          <cell r="D236" t="str">
            <v>FMQ</v>
          </cell>
          <cell r="E236" t="str">
            <v>Terra</v>
          </cell>
          <cell r="F236" t="str">
            <v>Potiguar E&amp;P S.A.</v>
          </cell>
          <cell r="G236">
            <v>10</v>
          </cell>
          <cell r="H236">
            <v>2510.3362000000002</v>
          </cell>
          <cell r="I236">
            <v>0.41487000000000002</v>
          </cell>
          <cell r="J236">
            <v>298.83300000000003</v>
          </cell>
          <cell r="K236">
            <v>3215</v>
          </cell>
          <cell r="L236">
            <v>37575.255235230004</v>
          </cell>
          <cell r="M236">
            <v>37575.255235230004</v>
          </cell>
          <cell r="N236">
            <v>75150.510470460009</v>
          </cell>
        </row>
        <row r="237">
          <cell r="B237" t="str">
            <v>JAÇANÃ</v>
          </cell>
          <cell r="C237" t="str">
            <v>48610.009225/2002-JAN</v>
          </cell>
          <cell r="D237" t="str">
            <v>JAN</v>
          </cell>
          <cell r="E237" t="str">
            <v>Terra</v>
          </cell>
          <cell r="F237" t="str">
            <v>Potiguar E&amp;P S.A.</v>
          </cell>
          <cell r="G237">
            <v>10</v>
          </cell>
          <cell r="H237">
            <v>2510.3362000000002</v>
          </cell>
          <cell r="I237">
            <v>0.83155999999999997</v>
          </cell>
          <cell r="J237">
            <v>218.21700000000001</v>
          </cell>
          <cell r="K237">
            <v>1013</v>
          </cell>
          <cell r="L237">
            <v>27432.020241770006</v>
          </cell>
          <cell r="M237">
            <v>27432.020241770006</v>
          </cell>
          <cell r="N237">
            <v>54864.040483540011</v>
          </cell>
        </row>
        <row r="238">
          <cell r="B238" t="str">
            <v>JANDUÍ</v>
          </cell>
          <cell r="C238" t="str">
            <v>48000.003802/97-86-JD</v>
          </cell>
          <cell r="D238" t="str">
            <v>JD</v>
          </cell>
          <cell r="E238" t="str">
            <v>Terra</v>
          </cell>
          <cell r="F238" t="str">
            <v>Potiguar E&amp;P S.A.</v>
          </cell>
          <cell r="G238">
            <v>10</v>
          </cell>
          <cell r="H238">
            <v>2510.3362000000002</v>
          </cell>
          <cell r="I238">
            <v>0.39846999999999999</v>
          </cell>
          <cell r="J238">
            <v>1504.08</v>
          </cell>
          <cell r="K238">
            <v>154450</v>
          </cell>
          <cell r="L238">
            <v>191864.50815980003</v>
          </cell>
          <cell r="M238">
            <v>191864.50815980003</v>
          </cell>
          <cell r="N238">
            <v>383729.01631960005</v>
          </cell>
        </row>
        <row r="239">
          <cell r="B239" t="str">
            <v>JUAZEIRO</v>
          </cell>
          <cell r="C239" t="str">
            <v>48000.003803/97-49-JZ</v>
          </cell>
          <cell r="D239" t="str">
            <v>JZ</v>
          </cell>
          <cell r="E239" t="str">
            <v>Terra</v>
          </cell>
          <cell r="F239" t="str">
            <v>Potiguar E&amp;P S.A.</v>
          </cell>
          <cell r="L239">
            <v>0</v>
          </cell>
          <cell r="M239">
            <v>0</v>
          </cell>
          <cell r="N239">
            <v>0</v>
          </cell>
        </row>
        <row r="240">
          <cell r="B240" t="str">
            <v>LESTE DE POÇO XAVIER</v>
          </cell>
          <cell r="C240" t="str">
            <v>48610.004000/98-LPX</v>
          </cell>
          <cell r="D240" t="str">
            <v>LPX</v>
          </cell>
          <cell r="E240" t="str">
            <v>Terra</v>
          </cell>
          <cell r="F240" t="str">
            <v>Potiguar E&amp;P S.A.</v>
          </cell>
          <cell r="G240">
            <v>5.98</v>
          </cell>
          <cell r="H240">
            <v>2510.3362000000002</v>
          </cell>
          <cell r="I240">
            <v>0.9778</v>
          </cell>
          <cell r="J240">
            <v>1945.47</v>
          </cell>
          <cell r="K240">
            <v>830253</v>
          </cell>
          <cell r="L240">
            <v>284780.25752070005</v>
          </cell>
          <cell r="M240">
            <v>55816.930474057219</v>
          </cell>
          <cell r="N240">
            <v>340597.18799475726</v>
          </cell>
        </row>
        <row r="241">
          <cell r="B241" t="str">
            <v>LIVRAMENTO</v>
          </cell>
          <cell r="C241" t="str">
            <v>48000.003805/97-74-LV</v>
          </cell>
          <cell r="D241" t="str">
            <v>LV</v>
          </cell>
          <cell r="E241" t="str">
            <v>Terra</v>
          </cell>
          <cell r="F241" t="str">
            <v>Potiguar E&amp;P S.A.</v>
          </cell>
          <cell r="G241">
            <v>6.86</v>
          </cell>
          <cell r="H241">
            <v>2510.3362000000002</v>
          </cell>
          <cell r="I241">
            <v>0.91146000000000005</v>
          </cell>
          <cell r="J241">
            <v>2723.0129999999999</v>
          </cell>
          <cell r="K241">
            <v>1670151</v>
          </cell>
          <cell r="L241">
            <v>417897.69687153003</v>
          </cell>
          <cell r="M241">
            <v>155457.94323620919</v>
          </cell>
          <cell r="N241">
            <v>573355.64010773925</v>
          </cell>
        </row>
        <row r="242">
          <cell r="B242" t="str">
            <v>LORENA</v>
          </cell>
          <cell r="C242" t="str">
            <v>48000.003807/97-08-LOR</v>
          </cell>
          <cell r="D242" t="str">
            <v>LOR</v>
          </cell>
          <cell r="E242" t="str">
            <v>Terra</v>
          </cell>
          <cell r="F242" t="str">
            <v>Potiguar E&amp;P S.A.</v>
          </cell>
          <cell r="G242">
            <v>5.96</v>
          </cell>
          <cell r="H242">
            <v>2510.3362000000002</v>
          </cell>
          <cell r="I242">
            <v>0.79718999999999995</v>
          </cell>
          <cell r="J242">
            <v>6394.7529999999997</v>
          </cell>
          <cell r="K242">
            <v>7276052</v>
          </cell>
          <cell r="L242">
            <v>1092668.7919919302</v>
          </cell>
          <cell r="M242">
            <v>209792.40806245053</v>
          </cell>
          <cell r="N242">
            <v>1302461.2000543808</v>
          </cell>
        </row>
        <row r="243">
          <cell r="B243" t="str">
            <v>MAÇARICO</v>
          </cell>
          <cell r="C243" t="str">
            <v>48610.001502/2009-42-MRC</v>
          </cell>
          <cell r="D243" t="str">
            <v>MRC</v>
          </cell>
          <cell r="E243" t="str">
            <v>Terra</v>
          </cell>
          <cell r="F243" t="str">
            <v>Potiguar E&amp;P S.A.</v>
          </cell>
          <cell r="G243">
            <v>10</v>
          </cell>
          <cell r="H243">
            <v>2510.3362000000002</v>
          </cell>
          <cell r="I243">
            <v>0.52524999999999999</v>
          </cell>
          <cell r="J243">
            <v>24.981999999999999</v>
          </cell>
          <cell r="K243">
            <v>576</v>
          </cell>
          <cell r="L243">
            <v>3150.7881474200003</v>
          </cell>
          <cell r="M243">
            <v>3150.7881474200003</v>
          </cell>
          <cell r="N243">
            <v>6301.5762948400006</v>
          </cell>
        </row>
        <row r="244">
          <cell r="B244" t="str">
            <v>PA-1POT1RN_POT-T-702</v>
          </cell>
          <cell r="C244" t="str">
            <v>48610.204680/2021-10-4433</v>
          </cell>
          <cell r="E244" t="str">
            <v>Terra</v>
          </cell>
          <cell r="F244" t="str">
            <v>Potiguar E&amp;P S.A.</v>
          </cell>
          <cell r="L244">
            <v>0</v>
          </cell>
          <cell r="M244">
            <v>0</v>
          </cell>
          <cell r="N244">
            <v>0</v>
          </cell>
        </row>
        <row r="245">
          <cell r="B245" t="str">
            <v>PAJEÚ</v>
          </cell>
          <cell r="C245" t="str">
            <v>48000.003813/97-01-PJ</v>
          </cell>
          <cell r="D245" t="str">
            <v>PJ</v>
          </cell>
          <cell r="E245" t="str">
            <v>Terra</v>
          </cell>
          <cell r="F245" t="str">
            <v>Potiguar E&amp;P S.A.</v>
          </cell>
          <cell r="G245">
            <v>10</v>
          </cell>
          <cell r="H245">
            <v>2510.3362000000002</v>
          </cell>
          <cell r="I245">
            <v>0.41487000000000002</v>
          </cell>
          <cell r="J245">
            <v>333.57499999999999</v>
          </cell>
          <cell r="K245">
            <v>2668</v>
          </cell>
          <cell r="L245">
            <v>41924.613553750001</v>
          </cell>
          <cell r="M245">
            <v>41924.613553750001</v>
          </cell>
          <cell r="N245">
            <v>83849.227107500003</v>
          </cell>
        </row>
        <row r="246">
          <cell r="B246" t="str">
            <v>PARDAL</v>
          </cell>
          <cell r="C246" t="str">
            <v>48610.009227/2002A-PAR</v>
          </cell>
          <cell r="D246" t="str">
            <v>PAR</v>
          </cell>
          <cell r="E246" t="str">
            <v>Terra</v>
          </cell>
          <cell r="F246" t="str">
            <v>Potiguar E&amp;P S.A.</v>
          </cell>
          <cell r="G246">
            <v>10</v>
          </cell>
          <cell r="H246">
            <v>2510.3362000000002</v>
          </cell>
          <cell r="I246">
            <v>0.79718999999999995</v>
          </cell>
          <cell r="J246">
            <v>68.742000000000004</v>
          </cell>
          <cell r="K246">
            <v>76978</v>
          </cell>
          <cell r="L246">
            <v>11696.581144020001</v>
          </cell>
          <cell r="M246">
            <v>11696.581144020001</v>
          </cell>
          <cell r="N246">
            <v>23393.162288040003</v>
          </cell>
        </row>
        <row r="247">
          <cell r="B247" t="str">
            <v>PATATIVA</v>
          </cell>
          <cell r="C247" t="str">
            <v>48610.009226/2002-PAT</v>
          </cell>
          <cell r="D247" t="str">
            <v>PAT</v>
          </cell>
          <cell r="E247" t="str">
            <v>Terra</v>
          </cell>
          <cell r="F247" t="str">
            <v>Potiguar E&amp;P S.A.</v>
          </cell>
          <cell r="G247">
            <v>10</v>
          </cell>
          <cell r="H247">
            <v>2510.3362000000002</v>
          </cell>
          <cell r="I247">
            <v>0.9778</v>
          </cell>
          <cell r="J247">
            <v>375.142</v>
          </cell>
          <cell r="K247">
            <v>4129</v>
          </cell>
          <cell r="L247">
            <v>47288.493947020004</v>
          </cell>
          <cell r="M247">
            <v>47288.493947020004</v>
          </cell>
          <cell r="N247">
            <v>94576.987894040009</v>
          </cell>
        </row>
        <row r="248">
          <cell r="B248" t="str">
            <v>PATURI</v>
          </cell>
          <cell r="C248" t="str">
            <v>48610.001503/2009-97-PTR</v>
          </cell>
          <cell r="D248" t="str">
            <v>PTR</v>
          </cell>
          <cell r="E248" t="str">
            <v>Terra</v>
          </cell>
          <cell r="F248" t="str">
            <v>Potiguar E&amp;P S.A.</v>
          </cell>
          <cell r="G248">
            <v>10</v>
          </cell>
          <cell r="H248">
            <v>2510.3362000000002</v>
          </cell>
          <cell r="I248">
            <v>0.52524999999999999</v>
          </cell>
          <cell r="J248">
            <v>860.43799999999999</v>
          </cell>
          <cell r="K248">
            <v>5937</v>
          </cell>
          <cell r="L248">
            <v>108155.35342528002</v>
          </cell>
          <cell r="M248">
            <v>108155.35342528002</v>
          </cell>
          <cell r="N248">
            <v>216310.70685056003</v>
          </cell>
        </row>
        <row r="249">
          <cell r="B249" t="str">
            <v>RIACHO DA FORQUILHA</v>
          </cell>
          <cell r="C249" t="str">
            <v>48000.003821/97-21-RFQ</v>
          </cell>
          <cell r="D249" t="str">
            <v>RFQ</v>
          </cell>
          <cell r="E249" t="str">
            <v>Terra</v>
          </cell>
          <cell r="F249" t="str">
            <v>Potiguar E&amp;P S.A.</v>
          </cell>
          <cell r="G249">
            <v>6.72</v>
          </cell>
          <cell r="H249">
            <v>2510.3362000000002</v>
          </cell>
          <cell r="I249">
            <v>0.95252999999999999</v>
          </cell>
          <cell r="J249">
            <v>5394.1329999999998</v>
          </cell>
          <cell r="K249">
            <v>3066793</v>
          </cell>
          <cell r="L249">
            <v>823114.98369023006</v>
          </cell>
          <cell r="M249">
            <v>283151.554389439</v>
          </cell>
          <cell r="N249">
            <v>1106266.538079669</v>
          </cell>
        </row>
        <row r="250">
          <cell r="B250" t="str">
            <v>RIO MOSSORÓ</v>
          </cell>
          <cell r="C250" t="str">
            <v>48000.003824/97-19-RMO</v>
          </cell>
          <cell r="D250" t="str">
            <v>RMO</v>
          </cell>
          <cell r="E250" t="str">
            <v>Terra</v>
          </cell>
          <cell r="F250" t="str">
            <v>Potiguar E&amp;P S.A.</v>
          </cell>
          <cell r="G250">
            <v>6.97</v>
          </cell>
          <cell r="H250">
            <v>2510.3362000000002</v>
          </cell>
          <cell r="I250">
            <v>1.9807300000000001</v>
          </cell>
          <cell r="J250">
            <v>201.47499999999999</v>
          </cell>
          <cell r="K250">
            <v>6834</v>
          </cell>
          <cell r="L250">
            <v>25965.314735750002</v>
          </cell>
          <cell r="M250">
            <v>10230.334005885497</v>
          </cell>
          <cell r="N250">
            <v>36195.648741635501</v>
          </cell>
        </row>
        <row r="251">
          <cell r="B251" t="str">
            <v>SABIÁ</v>
          </cell>
          <cell r="C251" t="str">
            <v>48000.003916/97-35-SAB</v>
          </cell>
          <cell r="D251" t="str">
            <v>SAB</v>
          </cell>
          <cell r="E251" t="str">
            <v>Terra</v>
          </cell>
          <cell r="F251" t="str">
            <v>Potiguar E&amp;P S.A.</v>
          </cell>
          <cell r="G251">
            <v>8.8000000000000007</v>
          </cell>
          <cell r="H251">
            <v>2510.3362000000002</v>
          </cell>
          <cell r="I251">
            <v>0.37903999999999999</v>
          </cell>
          <cell r="J251">
            <v>2497.88</v>
          </cell>
          <cell r="K251">
            <v>463562</v>
          </cell>
          <cell r="L251">
            <v>322311.35638680006</v>
          </cell>
          <cell r="M251">
            <v>244956.63085396806</v>
          </cell>
          <cell r="N251">
            <v>567267.98724076815</v>
          </cell>
        </row>
        <row r="252">
          <cell r="B252" t="str">
            <v>SABIÁ BICO-DE-OSSO</v>
          </cell>
          <cell r="C252" t="str">
            <v>48610.009128/2005-16-SBO</v>
          </cell>
          <cell r="D252" t="str">
            <v>SBO</v>
          </cell>
          <cell r="E252" t="str">
            <v>Terra</v>
          </cell>
          <cell r="F252" t="str">
            <v>Potiguar E&amp;P S.A.</v>
          </cell>
          <cell r="G252">
            <v>10</v>
          </cell>
          <cell r="H252">
            <v>2264.7199999999998</v>
          </cell>
          <cell r="I252">
            <v>0.39278000000000002</v>
          </cell>
          <cell r="J252">
            <v>7736.402</v>
          </cell>
          <cell r="K252">
            <v>2442511</v>
          </cell>
          <cell r="L252">
            <v>924007.69040099997</v>
          </cell>
          <cell r="M252">
            <v>924007.69040099997</v>
          </cell>
          <cell r="N252">
            <v>1848015.3808019999</v>
          </cell>
        </row>
        <row r="253">
          <cell r="B253" t="str">
            <v>SABIÁ DA MATA</v>
          </cell>
          <cell r="C253" t="str">
            <v>48610.009128/2005-16-SDM</v>
          </cell>
          <cell r="D253" t="str">
            <v>SDM</v>
          </cell>
          <cell r="E253" t="str">
            <v>Terra</v>
          </cell>
          <cell r="F253" t="str">
            <v>Potiguar E&amp;P S.A.</v>
          </cell>
          <cell r="G253">
            <v>10</v>
          </cell>
          <cell r="H253">
            <v>2285.1320999999998</v>
          </cell>
          <cell r="I253">
            <v>0.40971999999999997</v>
          </cell>
          <cell r="J253">
            <v>4028.2730000000001</v>
          </cell>
          <cell r="K253">
            <v>312702</v>
          </cell>
          <cell r="L253">
            <v>466662.81016516499</v>
          </cell>
          <cell r="M253">
            <v>466662.81016516499</v>
          </cell>
          <cell r="N253">
            <v>933325.62033032998</v>
          </cell>
        </row>
        <row r="254">
          <cell r="B254" t="str">
            <v>SIBITE</v>
          </cell>
          <cell r="C254" t="str">
            <v>48610.009225/2002-SIB</v>
          </cell>
          <cell r="D254" t="str">
            <v>SIB</v>
          </cell>
          <cell r="E254" t="str">
            <v>Terra</v>
          </cell>
          <cell r="F254" t="str">
            <v>Potiguar E&amp;P S.A.</v>
          </cell>
          <cell r="G254">
            <v>10</v>
          </cell>
          <cell r="H254">
            <v>2510.3362000000002</v>
          </cell>
          <cell r="I254">
            <v>0.95252999999999999</v>
          </cell>
          <cell r="J254">
            <v>152.881</v>
          </cell>
          <cell r="K254">
            <v>2136</v>
          </cell>
          <cell r="L254">
            <v>19290.865633610003</v>
          </cell>
          <cell r="M254">
            <v>19290.865633610003</v>
          </cell>
          <cell r="N254">
            <v>38581.731267220006</v>
          </cell>
        </row>
        <row r="255">
          <cell r="B255" t="str">
            <v>TRÊS MARIAS</v>
          </cell>
          <cell r="C255" t="str">
            <v>48000.003832/97-47-TM</v>
          </cell>
          <cell r="D255" t="str">
            <v>TM</v>
          </cell>
          <cell r="E255" t="str">
            <v>Terra</v>
          </cell>
          <cell r="F255" t="str">
            <v>Potiguar E&amp;P S.A.</v>
          </cell>
          <cell r="G255">
            <v>10</v>
          </cell>
          <cell r="H255">
            <v>2510.3362000000002</v>
          </cell>
          <cell r="I255">
            <v>0.41487000000000002</v>
          </cell>
          <cell r="J255">
            <v>152.91800000000001</v>
          </cell>
          <cell r="K255">
            <v>612</v>
          </cell>
          <cell r="L255">
            <v>19206.474573580002</v>
          </cell>
          <cell r="M255">
            <v>19206.474573580002</v>
          </cell>
          <cell r="N255">
            <v>38412.949147160005</v>
          </cell>
        </row>
        <row r="256">
          <cell r="B256" t="str">
            <v>TRINCA FERRO</v>
          </cell>
          <cell r="C256" t="str">
            <v>48610.008001/2004-TRF</v>
          </cell>
          <cell r="D256" t="str">
            <v>TRF</v>
          </cell>
          <cell r="E256" t="str">
            <v>Terra</v>
          </cell>
          <cell r="F256" t="str">
            <v>Potiguar E&amp;P S.A.</v>
          </cell>
          <cell r="G256">
            <v>10</v>
          </cell>
          <cell r="H256">
            <v>2510.3362000000002</v>
          </cell>
          <cell r="I256">
            <v>0.52524999999999999</v>
          </cell>
          <cell r="J256">
            <v>143.76400000000001</v>
          </cell>
          <cell r="K256">
            <v>22509</v>
          </cell>
          <cell r="L256">
            <v>18635.941285340003</v>
          </cell>
          <cell r="M256">
            <v>18635.941285340003</v>
          </cell>
          <cell r="N256">
            <v>37271.882570680005</v>
          </cell>
        </row>
        <row r="257">
          <cell r="B257" t="str">
            <v>UPANEMA</v>
          </cell>
          <cell r="C257" t="str">
            <v>48000.003833/97-18-UPN</v>
          </cell>
          <cell r="D257" t="str">
            <v>UPN</v>
          </cell>
          <cell r="E257" t="str">
            <v>Terra</v>
          </cell>
          <cell r="F257" t="str">
            <v>Potiguar E&amp;P S.A.</v>
          </cell>
          <cell r="G257">
            <v>7.78</v>
          </cell>
          <cell r="H257">
            <v>2510.3362000000002</v>
          </cell>
          <cell r="I257">
            <v>0.52524999999999999</v>
          </cell>
          <cell r="J257">
            <v>438.25799999999998</v>
          </cell>
          <cell r="K257">
            <v>492217</v>
          </cell>
          <cell r="L257">
            <v>67935.595079480016</v>
          </cell>
          <cell r="M257">
            <v>37772.190864190889</v>
          </cell>
          <cell r="N257">
            <v>105707.7859436709</v>
          </cell>
        </row>
        <row r="258">
          <cell r="B258" t="str">
            <v>VARGINHA</v>
          </cell>
          <cell r="C258" t="str">
            <v>48610.004002/98-VRG</v>
          </cell>
          <cell r="D258" t="str">
            <v>VRG</v>
          </cell>
          <cell r="E258" t="str">
            <v>Terra</v>
          </cell>
          <cell r="F258" t="str">
            <v>Potiguar E&amp;P S.A.</v>
          </cell>
          <cell r="G258">
            <v>10</v>
          </cell>
          <cell r="H258">
            <v>2510.3362000000002</v>
          </cell>
          <cell r="I258">
            <v>0.9778</v>
          </cell>
          <cell r="J258">
            <v>232.48599999999999</v>
          </cell>
          <cell r="K258">
            <v>15508</v>
          </cell>
          <cell r="L258">
            <v>29939.087209660003</v>
          </cell>
          <cell r="M258">
            <v>29939.087209660003</v>
          </cell>
          <cell r="N258">
            <v>59878.174419320007</v>
          </cell>
        </row>
        <row r="259">
          <cell r="B259" t="str">
            <v>ACAJÁ-BURIZINHO</v>
          </cell>
          <cell r="C259" t="str">
            <v>48610.009231/2002-AJBZ</v>
          </cell>
          <cell r="D259" t="str">
            <v xml:space="preserve">AJBZ </v>
          </cell>
          <cell r="E259" t="str">
            <v>Terra</v>
          </cell>
          <cell r="F259" t="str">
            <v>Recôncavo E&amp;P</v>
          </cell>
          <cell r="G259">
            <v>10</v>
          </cell>
          <cell r="H259">
            <v>2367.8793999999998</v>
          </cell>
          <cell r="I259">
            <v>0.84206000000000003</v>
          </cell>
          <cell r="J259">
            <v>7.8289999999999997</v>
          </cell>
          <cell r="K259">
            <v>282</v>
          </cell>
          <cell r="L259">
            <v>938.77943713000013</v>
          </cell>
          <cell r="M259">
            <v>938.77943713000013</v>
          </cell>
          <cell r="N259">
            <v>1877.5588742600003</v>
          </cell>
        </row>
        <row r="260">
          <cell r="B260" t="str">
            <v>JURITI</v>
          </cell>
          <cell r="C260" t="str">
            <v>48610.008012/2004-JU</v>
          </cell>
          <cell r="D260" t="str">
            <v xml:space="preserve">JU   </v>
          </cell>
          <cell r="E260" t="str">
            <v>Terra</v>
          </cell>
          <cell r="F260" t="str">
            <v>Recôncavo E&amp;P</v>
          </cell>
          <cell r="G260">
            <v>10</v>
          </cell>
          <cell r="H260">
            <v>2367.8793999999998</v>
          </cell>
          <cell r="I260">
            <v>2.5347300000000001</v>
          </cell>
          <cell r="J260">
            <v>2.2799999999999998</v>
          </cell>
          <cell r="K260">
            <v>760</v>
          </cell>
          <cell r="L260">
            <v>366.25799159999997</v>
          </cell>
          <cell r="M260">
            <v>366.25799159999997</v>
          </cell>
          <cell r="N260">
            <v>732.51598319999994</v>
          </cell>
        </row>
        <row r="261">
          <cell r="B261" t="str">
            <v>LAGOA DO PAULO</v>
          </cell>
          <cell r="C261" t="str">
            <v>48610.009231/2002-LP</v>
          </cell>
          <cell r="D261" t="str">
            <v xml:space="preserve">LP   </v>
          </cell>
          <cell r="E261" t="str">
            <v>Terra</v>
          </cell>
          <cell r="F261" t="str">
            <v>Recôncavo E&amp;P</v>
          </cell>
          <cell r="G261">
            <v>10</v>
          </cell>
          <cell r="H261">
            <v>2367.8793999999998</v>
          </cell>
          <cell r="I261">
            <v>1.5173300000000001</v>
          </cell>
          <cell r="J261">
            <v>144.10499999999999</v>
          </cell>
          <cell r="K261">
            <v>19256</v>
          </cell>
          <cell r="L261">
            <v>18522.048370849996</v>
          </cell>
          <cell r="M261">
            <v>18522.048370849996</v>
          </cell>
          <cell r="N261">
            <v>37044.096741699992</v>
          </cell>
        </row>
        <row r="262">
          <cell r="B262" t="str">
            <v>LAGOA DO PAULO NORTE</v>
          </cell>
          <cell r="C262" t="str">
            <v>48610.009231/2002-LPN</v>
          </cell>
          <cell r="D262" t="str">
            <v xml:space="preserve">LPN  </v>
          </cell>
          <cell r="E262" t="str">
            <v>Terra</v>
          </cell>
          <cell r="F262" t="str">
            <v>Recôncavo E&amp;P</v>
          </cell>
          <cell r="G262">
            <v>10</v>
          </cell>
          <cell r="H262">
            <v>2367.8793999999998</v>
          </cell>
          <cell r="I262">
            <v>0.85872999999999999</v>
          </cell>
          <cell r="J262">
            <v>283.46699999999998</v>
          </cell>
          <cell r="K262">
            <v>21507</v>
          </cell>
          <cell r="L262">
            <v>34484.218799490001</v>
          </cell>
          <cell r="M262">
            <v>34484.218799490001</v>
          </cell>
          <cell r="N262">
            <v>68968.437598980003</v>
          </cell>
        </row>
        <row r="263">
          <cell r="B263" t="str">
            <v>LAGOA DO PAULO SUL</v>
          </cell>
          <cell r="C263" t="str">
            <v>48610.009231/2002-LPS</v>
          </cell>
          <cell r="D263" t="str">
            <v xml:space="preserve">LPS  </v>
          </cell>
          <cell r="E263" t="str">
            <v>Terra</v>
          </cell>
          <cell r="F263" t="str">
            <v>Recôncavo E&amp;P</v>
          </cell>
          <cell r="L263">
            <v>0</v>
          </cell>
          <cell r="M263">
            <v>0</v>
          </cell>
          <cell r="N263">
            <v>0</v>
          </cell>
        </row>
        <row r="264">
          <cell r="B264" t="str">
            <v>CARDEAL AMARELO</v>
          </cell>
          <cell r="D264" t="str">
            <v xml:space="preserve">CAAM </v>
          </cell>
          <cell r="E264" t="str">
            <v>Terra</v>
          </cell>
          <cell r="F264" t="str">
            <v>Recôncavo Energia SPE</v>
          </cell>
          <cell r="G264">
            <v>7.5</v>
          </cell>
          <cell r="H264">
            <v>2982.2087000000001</v>
          </cell>
          <cell r="I264">
            <v>0.54059999999999997</v>
          </cell>
          <cell r="J264">
            <v>0</v>
          </cell>
          <cell r="K264">
            <v>225256</v>
          </cell>
          <cell r="L264">
            <v>6088.66968</v>
          </cell>
          <cell r="M264">
            <v>3044.3348399999991</v>
          </cell>
          <cell r="N264">
            <v>9133.0045199999986</v>
          </cell>
        </row>
        <row r="265">
          <cell r="B265" t="str">
            <v>CARDEAL DO NORDESTE</v>
          </cell>
          <cell r="C265" t="str">
            <v>48610.001440/2008-98-CARN</v>
          </cell>
          <cell r="D265" t="str">
            <v xml:space="preserve">CARN </v>
          </cell>
          <cell r="E265" t="str">
            <v>Terra</v>
          </cell>
          <cell r="F265" t="str">
            <v>Recôncavo Energia SPE</v>
          </cell>
          <cell r="G265">
            <v>7.5</v>
          </cell>
          <cell r="H265">
            <v>3220.9439000000002</v>
          </cell>
          <cell r="I265">
            <v>0.54059999999999997</v>
          </cell>
          <cell r="J265">
            <v>2.468</v>
          </cell>
          <cell r="K265">
            <v>2317887</v>
          </cell>
          <cell r="L265">
            <v>63049.950087260004</v>
          </cell>
          <cell r="M265">
            <v>31524.975043629995</v>
          </cell>
          <cell r="N265">
            <v>94574.925130889998</v>
          </cell>
        </row>
        <row r="266">
          <cell r="B266" t="str">
            <v>CANCÃ</v>
          </cell>
          <cell r="C266" t="str">
            <v>48610.009491/2003-CNC</v>
          </cell>
          <cell r="D266" t="str">
            <v>CNC</v>
          </cell>
          <cell r="E266" t="str">
            <v>Terra</v>
          </cell>
          <cell r="F266" t="str">
            <v>Seacrest Norte Capixaba</v>
          </cell>
          <cell r="G266">
            <v>7.5</v>
          </cell>
          <cell r="H266">
            <v>2019.3785</v>
          </cell>
          <cell r="I266">
            <v>0.32282</v>
          </cell>
          <cell r="J266">
            <v>4961.4059999999999</v>
          </cell>
          <cell r="K266">
            <v>88081</v>
          </cell>
          <cell r="L266">
            <v>502369.54572955007</v>
          </cell>
          <cell r="M266">
            <v>251184.77286477498</v>
          </cell>
          <cell r="N266">
            <v>753554.3185943251</v>
          </cell>
        </row>
        <row r="267">
          <cell r="B267" t="str">
            <v>FAZENDA ALEGRE</v>
          </cell>
          <cell r="C267" t="str">
            <v>48000.003742/97-56-FAL</v>
          </cell>
          <cell r="D267" t="str">
            <v>FAL</v>
          </cell>
          <cell r="E267" t="str">
            <v>Terra</v>
          </cell>
          <cell r="F267" t="str">
            <v>Seacrest Norte Capixaba</v>
          </cell>
          <cell r="G267">
            <v>7.5</v>
          </cell>
          <cell r="H267">
            <v>2019.3785</v>
          </cell>
          <cell r="I267">
            <v>0.32388</v>
          </cell>
          <cell r="J267">
            <v>14238.888000000001</v>
          </cell>
          <cell r="K267">
            <v>579046</v>
          </cell>
          <cell r="L267">
            <v>1447062.2854794003</v>
          </cell>
          <cell r="M267">
            <v>723531.14273969992</v>
          </cell>
          <cell r="N267">
            <v>2170593.4282191005</v>
          </cell>
        </row>
        <row r="268">
          <cell r="B268" t="str">
            <v>FAZENDA SANTA LUZIA</v>
          </cell>
          <cell r="C268" t="str">
            <v>48000.003746/97-15-FSL</v>
          </cell>
          <cell r="D268" t="str">
            <v>FSL</v>
          </cell>
          <cell r="E268" t="str">
            <v>Terra</v>
          </cell>
          <cell r="F268" t="str">
            <v>Seacrest Norte Capixaba</v>
          </cell>
          <cell r="G268">
            <v>7.5</v>
          </cell>
          <cell r="H268">
            <v>2308.4850999999999</v>
          </cell>
          <cell r="I268">
            <v>0.53788000000000002</v>
          </cell>
          <cell r="J268">
            <v>2214.1550000000002</v>
          </cell>
          <cell r="K268">
            <v>547804</v>
          </cell>
          <cell r="L268">
            <v>270299.83210552501</v>
          </cell>
          <cell r="M268">
            <v>135149.91605276245</v>
          </cell>
          <cell r="N268">
            <v>405449.74815828749</v>
          </cell>
        </row>
        <row r="269">
          <cell r="B269" t="str">
            <v>FAZENDA SÃO RAFAEL</v>
          </cell>
          <cell r="C269" t="str">
            <v>48000.003750/97-84-FSRL</v>
          </cell>
          <cell r="D269" t="str">
            <v>FSRL</v>
          </cell>
          <cell r="E269" t="str">
            <v>Terra</v>
          </cell>
          <cell r="F269" t="str">
            <v>Seacrest Norte Capixaba</v>
          </cell>
          <cell r="G269">
            <v>7.5</v>
          </cell>
          <cell r="H269">
            <v>2453.7238000000002</v>
          </cell>
          <cell r="I269">
            <v>0.75343000000000004</v>
          </cell>
          <cell r="J269">
            <v>3772.5990000000002</v>
          </cell>
          <cell r="K269">
            <v>302206</v>
          </cell>
          <cell r="L269">
            <v>474230.35103681008</v>
          </cell>
          <cell r="M269">
            <v>237115.17551840495</v>
          </cell>
          <cell r="N269">
            <v>711345.52655521501</v>
          </cell>
        </row>
        <row r="270">
          <cell r="B270" t="str">
            <v>INHAMBU</v>
          </cell>
          <cell r="C270" t="str">
            <v>48610.010735/2001-IBU</v>
          </cell>
          <cell r="D270" t="str">
            <v>IBU</v>
          </cell>
          <cell r="E270" t="str">
            <v>Terra</v>
          </cell>
          <cell r="F270" t="str">
            <v>Seacrest Norte Capixaba</v>
          </cell>
          <cell r="G270">
            <v>7.5</v>
          </cell>
          <cell r="H270">
            <v>2019.3785</v>
          </cell>
          <cell r="I270">
            <v>0.33986</v>
          </cell>
          <cell r="J270">
            <v>3942.0279999999998</v>
          </cell>
          <cell r="K270">
            <v>29003</v>
          </cell>
          <cell r="L270">
            <v>398515.17745890003</v>
          </cell>
          <cell r="M270">
            <v>199257.58872944996</v>
          </cell>
          <cell r="N270">
            <v>597772.76618835004</v>
          </cell>
        </row>
        <row r="271">
          <cell r="B271" t="str">
            <v>CACIMBAS</v>
          </cell>
          <cell r="C271" t="str">
            <v>48000.003736/97-53-CAB</v>
          </cell>
          <cell r="D271" t="str">
            <v>CAB</v>
          </cell>
          <cell r="E271" t="str">
            <v>Terra</v>
          </cell>
          <cell r="F271" t="str">
            <v>Seacrest SPE Cricaré</v>
          </cell>
          <cell r="G271">
            <v>7.5</v>
          </cell>
          <cell r="H271">
            <v>2177.3458000000001</v>
          </cell>
          <cell r="I271">
            <v>0.43046000000000001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B272" t="str">
            <v>CAMPO GRANDE</v>
          </cell>
          <cell r="C272" t="str">
            <v>48000.003737/97-16-CG</v>
          </cell>
          <cell r="D272" t="str">
            <v>CG</v>
          </cell>
          <cell r="E272" t="str">
            <v>Terra</v>
          </cell>
          <cell r="F272" t="str">
            <v>Seacrest SPE Cricaré</v>
          </cell>
          <cell r="G272">
            <v>7.5</v>
          </cell>
          <cell r="H272">
            <v>2177.3458000000001</v>
          </cell>
          <cell r="I272">
            <v>0.72201000000000004</v>
          </cell>
          <cell r="J272">
            <v>114.458</v>
          </cell>
          <cell r="K272">
            <v>6133</v>
          </cell>
          <cell r="L272">
            <v>12682.136645320003</v>
          </cell>
          <cell r="M272">
            <v>6341.0683226599995</v>
          </cell>
          <cell r="N272">
            <v>19023.204967980004</v>
          </cell>
        </row>
        <row r="273">
          <cell r="B273" t="str">
            <v>CÓRREGO DOURADO</v>
          </cell>
          <cell r="C273" t="str">
            <v>48000.003740/97-21-CD</v>
          </cell>
          <cell r="D273" t="str">
            <v>CD</v>
          </cell>
          <cell r="E273" t="str">
            <v>Terra</v>
          </cell>
          <cell r="F273" t="str">
            <v>Seacrest SPE Cricaré</v>
          </cell>
          <cell r="G273">
            <v>7.5</v>
          </cell>
          <cell r="H273">
            <v>2177.3458000000001</v>
          </cell>
          <cell r="I273">
            <v>0.49385000000000001</v>
          </cell>
          <cell r="J273">
            <v>85.625</v>
          </cell>
          <cell r="K273">
            <v>1455</v>
          </cell>
          <cell r="L273">
            <v>9357.6892937500015</v>
          </cell>
          <cell r="M273">
            <v>4678.8446468749999</v>
          </cell>
          <cell r="N273">
            <v>14036.533940625002</v>
          </cell>
        </row>
        <row r="274">
          <cell r="B274" t="str">
            <v>FAZENDA CEDRO</v>
          </cell>
          <cell r="C274" t="str">
            <v>48000.003743/97-19-FC</v>
          </cell>
          <cell r="D274" t="str">
            <v>FC</v>
          </cell>
          <cell r="E274" t="str">
            <v>Terra</v>
          </cell>
          <cell r="F274" t="str">
            <v>Seacrest SPE Cricaré</v>
          </cell>
          <cell r="G274">
            <v>7.5</v>
          </cell>
          <cell r="H274">
            <v>2177.3458000000001</v>
          </cell>
          <cell r="I274">
            <v>0.72858000000000001</v>
          </cell>
          <cell r="J274">
            <v>792.95100000000002</v>
          </cell>
          <cell r="K274">
            <v>18245</v>
          </cell>
          <cell r="L274">
            <v>86991.073577790012</v>
          </cell>
          <cell r="M274">
            <v>43495.536788894991</v>
          </cell>
          <cell r="N274">
            <v>130486.610366685</v>
          </cell>
        </row>
        <row r="275">
          <cell r="B275" t="str">
            <v>FAZENDA SÃO JORGE</v>
          </cell>
          <cell r="C275" t="str">
            <v>48000.003747/97-70-FSJ</v>
          </cell>
          <cell r="D275" t="str">
            <v>FSJ</v>
          </cell>
          <cell r="E275" t="str">
            <v>Terra</v>
          </cell>
          <cell r="F275" t="str">
            <v>Seacrest SPE Cricaré</v>
          </cell>
          <cell r="G275">
            <v>7.5</v>
          </cell>
          <cell r="H275">
            <v>2177.3458000000001</v>
          </cell>
          <cell r="I275">
            <v>0.52359</v>
          </cell>
          <cell r="J275">
            <v>1957.9380000000001</v>
          </cell>
          <cell r="K275">
            <v>33931</v>
          </cell>
          <cell r="L275">
            <v>214043.70066252002</v>
          </cell>
          <cell r="M275">
            <v>107021.85033125998</v>
          </cell>
          <cell r="N275">
            <v>321065.55099378002</v>
          </cell>
        </row>
        <row r="276">
          <cell r="B276" t="str">
            <v>JACUTINGA</v>
          </cell>
          <cell r="C276" t="str">
            <v>48610.009492/2003-JCT</v>
          </cell>
          <cell r="D276" t="str">
            <v>JCT</v>
          </cell>
          <cell r="E276" t="str">
            <v>Terra</v>
          </cell>
          <cell r="F276" t="str">
            <v>Seacrest SPE Cricaré</v>
          </cell>
          <cell r="G276">
            <v>7.5</v>
          </cell>
          <cell r="H276">
            <v>2177.3458000000001</v>
          </cell>
          <cell r="I276">
            <v>2.5347300000000001</v>
          </cell>
          <cell r="J276">
            <v>2507.1109999999999</v>
          </cell>
          <cell r="K276">
            <v>45771</v>
          </cell>
          <cell r="L276">
            <v>278743.23664069007</v>
          </cell>
          <cell r="M276">
            <v>139371.61832034498</v>
          </cell>
          <cell r="N276">
            <v>418114.85496103507</v>
          </cell>
        </row>
        <row r="277">
          <cell r="B277" t="str">
            <v>LAGOA SURUACA</v>
          </cell>
          <cell r="C277" t="str">
            <v>48000.003757/97-23-LS</v>
          </cell>
          <cell r="D277" t="str">
            <v>LS</v>
          </cell>
          <cell r="E277" t="str">
            <v>Terra</v>
          </cell>
          <cell r="F277" t="str">
            <v>Seacrest SPE Cricaré</v>
          </cell>
          <cell r="G277">
            <v>7.5</v>
          </cell>
          <cell r="H277">
            <v>2177.3458000000001</v>
          </cell>
          <cell r="I277">
            <v>0.76607999999999998</v>
          </cell>
          <cell r="J277">
            <v>213.261</v>
          </cell>
          <cell r="K277">
            <v>0</v>
          </cell>
          <cell r="L277">
            <v>23217.147132690003</v>
          </cell>
          <cell r="M277">
            <v>11608.573566344998</v>
          </cell>
          <cell r="N277">
            <v>34825.720699035002</v>
          </cell>
        </row>
        <row r="278">
          <cell r="B278" t="str">
            <v>RIO ITAÚNAS</v>
          </cell>
          <cell r="C278" t="str">
            <v>48000.003766/97-14-RIT</v>
          </cell>
          <cell r="D278" t="str">
            <v>RIT</v>
          </cell>
          <cell r="E278" t="str">
            <v>Terra</v>
          </cell>
          <cell r="F278" t="str">
            <v>Seacrest SPE Cricaré</v>
          </cell>
          <cell r="G278">
            <v>7.5</v>
          </cell>
          <cell r="H278">
            <v>2177.3458000000001</v>
          </cell>
          <cell r="I278">
            <v>0.42764000000000002</v>
          </cell>
          <cell r="J278">
            <v>213.929</v>
          </cell>
          <cell r="K278">
            <v>6026</v>
          </cell>
          <cell r="L278">
            <v>23418.718414410003</v>
          </cell>
          <cell r="M278">
            <v>11709.359207205</v>
          </cell>
          <cell r="N278">
            <v>35128.077621615004</v>
          </cell>
        </row>
        <row r="279">
          <cell r="B279" t="str">
            <v>SÃO MATEUS LESTE</v>
          </cell>
          <cell r="C279" t="str">
            <v>48610.009188/2005-12A-SML</v>
          </cell>
          <cell r="D279" t="str">
            <v>SML</v>
          </cell>
          <cell r="E279" t="str">
            <v>Terra</v>
          </cell>
          <cell r="F279" t="str">
            <v>Seacrest SPE Cricaré</v>
          </cell>
          <cell r="G279">
            <v>7.5</v>
          </cell>
          <cell r="H279">
            <v>2177.3458000000001</v>
          </cell>
          <cell r="I279">
            <v>0.58689999999999998</v>
          </cell>
          <cell r="J279">
            <v>1248.7429999999999</v>
          </cell>
          <cell r="K279">
            <v>2452489</v>
          </cell>
          <cell r="L279">
            <v>207915.55602146999</v>
          </cell>
          <cell r="M279">
            <v>103957.77801073497</v>
          </cell>
          <cell r="N279">
            <v>311873.33403220493</v>
          </cell>
        </row>
        <row r="280">
          <cell r="B280" t="str">
            <v>TABUIAIÁ</v>
          </cell>
          <cell r="C280" t="str">
            <v>48610.007986/2004A-TAB</v>
          </cell>
          <cell r="D280" t="str">
            <v>TAB</v>
          </cell>
          <cell r="E280" t="str">
            <v>Terra</v>
          </cell>
          <cell r="F280" t="str">
            <v>Seacrest SPE Cricaré</v>
          </cell>
          <cell r="G280">
            <v>7.5</v>
          </cell>
          <cell r="H280">
            <v>2177.3458000000001</v>
          </cell>
          <cell r="I280">
            <v>0.29565000000000002</v>
          </cell>
          <cell r="J280">
            <v>90.768000000000001</v>
          </cell>
          <cell r="K280">
            <v>2361</v>
          </cell>
          <cell r="L280">
            <v>9916.5676612200023</v>
          </cell>
          <cell r="M280">
            <v>4958.2838306099993</v>
          </cell>
          <cell r="N280">
            <v>14874.851491830002</v>
          </cell>
        </row>
        <row r="281">
          <cell r="B281" t="str">
            <v>ABALONE</v>
          </cell>
          <cell r="C281" t="str">
            <v>48000.003552/97-11-ABA</v>
          </cell>
          <cell r="D281" t="str">
            <v xml:space="preserve">ABA  </v>
          </cell>
          <cell r="E281" t="str">
            <v>Mar</v>
          </cell>
          <cell r="F281" t="str">
            <v>Shell Brasil</v>
          </cell>
          <cell r="G281">
            <v>10</v>
          </cell>
          <cell r="H281">
            <v>2121.9009999999998</v>
          </cell>
          <cell r="I281">
            <v>9.4420000000000004E-2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B282" t="str">
            <v>ARGONAUTA</v>
          </cell>
          <cell r="C282" t="str">
            <v>48000.003552/97-11-ARGO</v>
          </cell>
          <cell r="D282" t="str">
            <v xml:space="preserve">ARGO </v>
          </cell>
          <cell r="E282" t="str">
            <v>Mar</v>
          </cell>
          <cell r="F282" t="str">
            <v>Shell Brasil</v>
          </cell>
          <cell r="G282">
            <v>10</v>
          </cell>
          <cell r="H282">
            <v>2121.9009999999998</v>
          </cell>
          <cell r="I282">
            <v>9.4420000000000004E-2</v>
          </cell>
          <cell r="J282">
            <v>106104.232</v>
          </cell>
          <cell r="K282">
            <v>7266473</v>
          </cell>
          <cell r="L282">
            <v>11291438.818284601</v>
          </cell>
          <cell r="M282">
            <v>11291438.818284601</v>
          </cell>
          <cell r="N282">
            <v>22582877.636569202</v>
          </cell>
        </row>
        <row r="283">
          <cell r="B283" t="str">
            <v>BIJUPIRÁ</v>
          </cell>
          <cell r="D283" t="str">
            <v xml:space="preserve">BJ   </v>
          </cell>
          <cell r="E283" t="str">
            <v>Mar</v>
          </cell>
          <cell r="F283" t="str">
            <v>Shell Brasil</v>
          </cell>
          <cell r="G283">
            <v>10</v>
          </cell>
          <cell r="H283">
            <v>2416.9645</v>
          </cell>
          <cell r="I283">
            <v>1.05663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B284" t="str">
            <v>OSTRA</v>
          </cell>
          <cell r="C284" t="str">
            <v>48000.003552/97-11-OST</v>
          </cell>
          <cell r="D284" t="str">
            <v xml:space="preserve">OST  </v>
          </cell>
          <cell r="E284" t="str">
            <v>Mar</v>
          </cell>
          <cell r="F284" t="str">
            <v>Shell Brasil</v>
          </cell>
          <cell r="G284">
            <v>10</v>
          </cell>
          <cell r="H284">
            <v>2121.9009999999998</v>
          </cell>
          <cell r="I284">
            <v>9.4420000000000004E-2</v>
          </cell>
          <cell r="J284">
            <v>33356.726999999999</v>
          </cell>
          <cell r="K284">
            <v>1593062</v>
          </cell>
          <cell r="L284">
            <v>3546504.4646033496</v>
          </cell>
          <cell r="M284">
            <v>3546504.4646033496</v>
          </cell>
          <cell r="N284">
            <v>7093008.9292066991</v>
          </cell>
        </row>
        <row r="285">
          <cell r="B285" t="str">
            <v>SALEMA</v>
          </cell>
          <cell r="C285" t="str">
            <v>48000.003710/97-60-SA</v>
          </cell>
          <cell r="D285" t="str">
            <v xml:space="preserve">SA   </v>
          </cell>
          <cell r="E285" t="str">
            <v>Mar</v>
          </cell>
          <cell r="F285" t="str">
            <v>Shell Brasil</v>
          </cell>
          <cell r="G285">
            <v>9.6999999999999993</v>
          </cell>
          <cell r="H285">
            <v>3220.9439000000002</v>
          </cell>
          <cell r="I285">
            <v>1.0883499999999999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B286" t="str">
            <v>PARAMIRIM DO VENCIMENTO</v>
          </cell>
          <cell r="D286" t="str">
            <v xml:space="preserve">PV   </v>
          </cell>
          <cell r="E286" t="str">
            <v>Terra</v>
          </cell>
          <cell r="F286" t="str">
            <v>Slim Drilling</v>
          </cell>
          <cell r="G286">
            <v>10</v>
          </cell>
          <cell r="H286">
            <v>2392.3189000000002</v>
          </cell>
          <cell r="I286">
            <v>2.5347300000000001</v>
          </cell>
          <cell r="J286">
            <v>4.5</v>
          </cell>
          <cell r="K286">
            <v>0</v>
          </cell>
          <cell r="L286">
            <v>538.27175250000005</v>
          </cell>
          <cell r="M286">
            <v>538.27175250000005</v>
          </cell>
          <cell r="N286">
            <v>1076.5435050000001</v>
          </cell>
        </row>
        <row r="287">
          <cell r="B287" t="str">
            <v>TIRIBA</v>
          </cell>
          <cell r="C287" t="str">
            <v>48610.010821/2015-97-TIR</v>
          </cell>
          <cell r="D287" t="str">
            <v xml:space="preserve">TIR  </v>
          </cell>
          <cell r="E287" t="str">
            <v>Terra</v>
          </cell>
          <cell r="F287" t="str">
            <v>Slim Drilling</v>
          </cell>
          <cell r="G287">
            <v>10</v>
          </cell>
          <cell r="H287">
            <v>2435.2660000000001</v>
          </cell>
          <cell r="I287">
            <v>2.5347300000000001</v>
          </cell>
          <cell r="J287">
            <v>741.55899999999997</v>
          </cell>
          <cell r="K287">
            <v>24553</v>
          </cell>
          <cell r="L287">
            <v>93406.432269199999</v>
          </cell>
          <cell r="M287">
            <v>93406.432269199999</v>
          </cell>
          <cell r="N287">
            <v>186812.8645384</v>
          </cell>
        </row>
        <row r="288">
          <cell r="B288" t="str">
            <v>APRAIÚS</v>
          </cell>
          <cell r="C288" t="str">
            <v>48000.003630/97-22-APR</v>
          </cell>
          <cell r="D288" t="str">
            <v>APR</v>
          </cell>
          <cell r="E288" t="str">
            <v>Terra</v>
          </cell>
          <cell r="F288" t="str">
            <v>SPE Miranga</v>
          </cell>
          <cell r="G288">
            <v>9.3000000000000007</v>
          </cell>
          <cell r="H288">
            <v>2497.4794999999999</v>
          </cell>
          <cell r="I288">
            <v>0.73292999999999997</v>
          </cell>
          <cell r="J288">
            <v>354.9</v>
          </cell>
          <cell r="K288">
            <v>30316</v>
          </cell>
          <cell r="L288">
            <v>45428.7490215</v>
          </cell>
          <cell r="M288">
            <v>39068.724158490004</v>
          </cell>
          <cell r="N288">
            <v>84497.473179990004</v>
          </cell>
        </row>
        <row r="289">
          <cell r="B289" t="str">
            <v>BIRIBA</v>
          </cell>
          <cell r="C289" t="str">
            <v>48000.003672/97-72-BB</v>
          </cell>
          <cell r="D289" t="str">
            <v>BB</v>
          </cell>
          <cell r="E289" t="str">
            <v>Terra</v>
          </cell>
          <cell r="F289" t="str">
            <v>SPE Miranga</v>
          </cell>
          <cell r="G289">
            <v>7.8</v>
          </cell>
          <cell r="H289">
            <v>2982.2087000000001</v>
          </cell>
          <cell r="I289">
            <v>0.56057999999999997</v>
          </cell>
          <cell r="J289">
            <v>0</v>
          </cell>
          <cell r="K289">
            <v>1420049</v>
          </cell>
          <cell r="L289">
            <v>39802.553420999997</v>
          </cell>
          <cell r="M289">
            <v>22289.429915759996</v>
          </cell>
          <cell r="N289">
            <v>62091.983336759993</v>
          </cell>
        </row>
        <row r="290">
          <cell r="B290" t="str">
            <v>FAZENDA ONÇA</v>
          </cell>
          <cell r="C290" t="str">
            <v>48000.003652/97-65-FO</v>
          </cell>
          <cell r="D290" t="str">
            <v>FO</v>
          </cell>
          <cell r="E290" t="str">
            <v>Terra</v>
          </cell>
          <cell r="F290" t="str">
            <v>SPE Miranga</v>
          </cell>
          <cell r="G290">
            <v>9.3000000000000007</v>
          </cell>
          <cell r="H290">
            <v>2497.4794999999999</v>
          </cell>
          <cell r="I290">
            <v>1.14974</v>
          </cell>
          <cell r="J290">
            <v>203.55500000000001</v>
          </cell>
          <cell r="K290">
            <v>35204</v>
          </cell>
          <cell r="L290">
            <v>27442.494329124998</v>
          </cell>
          <cell r="M290">
            <v>23600.545123047505</v>
          </cell>
          <cell r="N290">
            <v>51043.039452172503</v>
          </cell>
        </row>
        <row r="291">
          <cell r="B291" t="str">
            <v>JACUÍPE</v>
          </cell>
          <cell r="C291" t="str">
            <v>48000.003660/97-93-JA</v>
          </cell>
          <cell r="D291" t="str">
            <v>JA</v>
          </cell>
          <cell r="E291" t="str">
            <v>Terra</v>
          </cell>
          <cell r="F291" t="str">
            <v>SPE Miranga</v>
          </cell>
          <cell r="G291">
            <v>7.8</v>
          </cell>
          <cell r="H291">
            <v>2982.2087000000001</v>
          </cell>
          <cell r="I291">
            <v>0.51136000000000004</v>
          </cell>
          <cell r="J291">
            <v>0</v>
          </cell>
          <cell r="K291">
            <v>3955959</v>
          </cell>
          <cell r="L291">
            <v>101145.95971200001</v>
          </cell>
          <cell r="M291">
            <v>56641.737438719996</v>
          </cell>
          <cell r="N291">
            <v>157787.69715071999</v>
          </cell>
        </row>
        <row r="292">
          <cell r="B292" t="str">
            <v>MIRANGA</v>
          </cell>
          <cell r="C292" t="str">
            <v>48000.003673/97-35-MG</v>
          </cell>
          <cell r="D292" t="str">
            <v>MG</v>
          </cell>
          <cell r="E292" t="str">
            <v>Terra</v>
          </cell>
          <cell r="F292" t="str">
            <v>SPE Miranga</v>
          </cell>
          <cell r="G292">
            <v>6.8</v>
          </cell>
          <cell r="H292">
            <v>2497.4794999999999</v>
          </cell>
          <cell r="I292">
            <v>0.68262</v>
          </cell>
          <cell r="J292">
            <v>7430.4759999999997</v>
          </cell>
          <cell r="K292">
            <v>17411791</v>
          </cell>
          <cell r="L292">
            <v>1522154.9128831001</v>
          </cell>
          <cell r="M292">
            <v>547975.76863791607</v>
          </cell>
          <cell r="N292">
            <v>2070130.6815210162</v>
          </cell>
        </row>
        <row r="293">
          <cell r="B293" t="str">
            <v>MIRANGA NORTE</v>
          </cell>
          <cell r="C293" t="str">
            <v>48000.003676/97-23-MGN</v>
          </cell>
          <cell r="D293" t="str">
            <v>MGN</v>
          </cell>
          <cell r="E293" t="str">
            <v>Terra</v>
          </cell>
          <cell r="F293" t="str">
            <v>SPE Miranga</v>
          </cell>
          <cell r="G293">
            <v>9.3000000000000007</v>
          </cell>
          <cell r="H293">
            <v>2497.4794999999999</v>
          </cell>
          <cell r="I293">
            <v>0.71896000000000004</v>
          </cell>
          <cell r="J293">
            <v>397.96600000000001</v>
          </cell>
          <cell r="K293">
            <v>392109</v>
          </cell>
          <cell r="L293">
            <v>63791.130666849996</v>
          </cell>
          <cell r="M293">
            <v>54860.372373491009</v>
          </cell>
          <cell r="N293">
            <v>118651.50304034101</v>
          </cell>
        </row>
        <row r="294">
          <cell r="B294" t="str">
            <v>RIACHO SÃO PEDRO</v>
          </cell>
          <cell r="C294" t="str">
            <v>48000.003684/97-51-RSP</v>
          </cell>
          <cell r="D294" t="str">
            <v>RSP</v>
          </cell>
          <cell r="E294" t="str">
            <v>Terra</v>
          </cell>
          <cell r="F294" t="str">
            <v>SPE Miranga</v>
          </cell>
          <cell r="G294">
            <v>9.3000000000000007</v>
          </cell>
          <cell r="H294">
            <v>2982.2087000000001</v>
          </cell>
          <cell r="I294">
            <v>0.74509999999999998</v>
          </cell>
          <cell r="J294">
            <v>0</v>
          </cell>
          <cell r="K294">
            <v>790136</v>
          </cell>
          <cell r="L294">
            <v>29436.516680000001</v>
          </cell>
          <cell r="M294">
            <v>25315.404344800008</v>
          </cell>
          <cell r="N294">
            <v>54751.921024800009</v>
          </cell>
        </row>
        <row r="295">
          <cell r="B295" t="str">
            <v>SUSSUARANA</v>
          </cell>
          <cell r="C295" t="str">
            <v>48000.003699/97-29-SUS</v>
          </cell>
          <cell r="D295" t="str">
            <v>SUS</v>
          </cell>
          <cell r="E295" t="str">
            <v>Terra</v>
          </cell>
          <cell r="F295" t="str">
            <v>SPE Miranga</v>
          </cell>
          <cell r="G295">
            <v>7.8</v>
          </cell>
          <cell r="H295">
            <v>2982.2087000000001</v>
          </cell>
          <cell r="I295">
            <v>0.68015000000000003</v>
          </cell>
          <cell r="J295">
            <v>0</v>
          </cell>
          <cell r="K295">
            <v>484320</v>
          </cell>
          <cell r="L295">
            <v>16470.512400000003</v>
          </cell>
          <cell r="M295">
            <v>9223.4869440000002</v>
          </cell>
          <cell r="N295">
            <v>25693.999344000003</v>
          </cell>
        </row>
        <row r="296">
          <cell r="B296" t="str">
            <v>TARTARUGA</v>
          </cell>
          <cell r="C296" t="str">
            <v>48000.003835/97-35-TTG</v>
          </cell>
          <cell r="D296" t="str">
            <v xml:space="preserve">TTG  </v>
          </cell>
          <cell r="E296" t="str">
            <v>Mar</v>
          </cell>
          <cell r="F296" t="str">
            <v>SPE Tieta</v>
          </cell>
          <cell r="G296">
            <v>9.6999999999999993</v>
          </cell>
          <cell r="H296">
            <v>2523.6642999999999</v>
          </cell>
          <cell r="I296">
            <v>7.2199999999999999E-3</v>
          </cell>
          <cell r="J296">
            <v>721.50599999999997</v>
          </cell>
          <cell r="K296">
            <v>68830</v>
          </cell>
          <cell r="L296">
            <v>91066.794351789998</v>
          </cell>
          <cell r="M296">
            <v>85602.786690682566</v>
          </cell>
          <cell r="N296">
            <v>176669.58104247256</v>
          </cell>
        </row>
        <row r="297">
          <cell r="B297" t="str">
            <v>TIÊ</v>
          </cell>
          <cell r="C297" t="str">
            <v>48610.001427/2008-39A-TIE</v>
          </cell>
          <cell r="D297" t="str">
            <v xml:space="preserve">TIE  </v>
          </cell>
          <cell r="E297" t="str">
            <v>Terra</v>
          </cell>
          <cell r="F297" t="str">
            <v>SPE Tieta</v>
          </cell>
          <cell r="G297">
            <v>10</v>
          </cell>
          <cell r="H297">
            <v>2419.0749999999998</v>
          </cell>
          <cell r="I297">
            <v>0.18176999999999999</v>
          </cell>
          <cell r="J297">
            <v>7526.9620000000004</v>
          </cell>
          <cell r="K297">
            <v>1701384</v>
          </cell>
          <cell r="L297">
            <v>925877.30849150009</v>
          </cell>
          <cell r="M297">
            <v>925877.30849150009</v>
          </cell>
          <cell r="N297">
            <v>1851754.6169830002</v>
          </cell>
        </row>
        <row r="298">
          <cell r="B298" t="str">
            <v>CREJOÁ</v>
          </cell>
          <cell r="C298" t="str">
            <v>48610.007484/2006-61-CRJ</v>
          </cell>
          <cell r="D298" t="str">
            <v xml:space="preserve">CRJ  </v>
          </cell>
          <cell r="E298" t="str">
            <v>Terra</v>
          </cell>
          <cell r="F298" t="str">
            <v>Tarmar</v>
          </cell>
          <cell r="G298">
            <v>5</v>
          </cell>
          <cell r="H298">
            <v>2145.8629000000001</v>
          </cell>
          <cell r="I298">
            <v>2.5347300000000001</v>
          </cell>
          <cell r="J298">
            <v>10</v>
          </cell>
          <cell r="K298">
            <v>102</v>
          </cell>
          <cell r="L298">
            <v>1085.8585730000002</v>
          </cell>
          <cell r="M298">
            <v>0</v>
          </cell>
          <cell r="N298">
            <v>1085.8585730000002</v>
          </cell>
        </row>
        <row r="299">
          <cell r="B299" t="str">
            <v>LAPA</v>
          </cell>
          <cell r="C299" t="str">
            <v>48610.003884/2000A-LPA</v>
          </cell>
          <cell r="D299" t="str">
            <v xml:space="preserve">LPA  </v>
          </cell>
          <cell r="E299" t="str">
            <v>Mar</v>
          </cell>
          <cell r="F299" t="str">
            <v>TotalEnergies EP</v>
          </cell>
          <cell r="G299">
            <v>10</v>
          </cell>
          <cell r="H299">
            <v>2205.5225</v>
          </cell>
          <cell r="I299">
            <v>0.60050999999999999</v>
          </cell>
          <cell r="J299">
            <v>133424.78</v>
          </cell>
          <cell r="K299">
            <v>107867</v>
          </cell>
          <cell r="L299">
            <v>14716806.477986</v>
          </cell>
          <cell r="M299">
            <v>14716806.477986</v>
          </cell>
          <cell r="N299">
            <v>29433612.955972001</v>
          </cell>
        </row>
        <row r="300">
          <cell r="B300" t="str">
            <v>BONITO</v>
          </cell>
          <cell r="C300" t="str">
            <v>48000.003718/97-71-BO</v>
          </cell>
          <cell r="D300" t="str">
            <v xml:space="preserve">BO   </v>
          </cell>
          <cell r="E300" t="str">
            <v>Mar</v>
          </cell>
          <cell r="F300" t="str">
            <v>Trident Energy</v>
          </cell>
          <cell r="G300">
            <v>10</v>
          </cell>
          <cell r="H300">
            <v>2404.2638999999999</v>
          </cell>
          <cell r="I300">
            <v>0.70740999999999998</v>
          </cell>
          <cell r="J300">
            <v>16386.672999999999</v>
          </cell>
          <cell r="K300">
            <v>1194596</v>
          </cell>
          <cell r="L300">
            <v>2012147.7745682348</v>
          </cell>
          <cell r="M300">
            <v>2012147.7745682348</v>
          </cell>
          <cell r="N300">
            <v>4024295.5491364696</v>
          </cell>
        </row>
        <row r="301">
          <cell r="B301" t="str">
            <v>ENCHOVA</v>
          </cell>
          <cell r="C301" t="str">
            <v>48000.003719/97-34-EN</v>
          </cell>
          <cell r="D301" t="str">
            <v xml:space="preserve">EN   </v>
          </cell>
          <cell r="E301" t="str">
            <v>Mar</v>
          </cell>
          <cell r="F301" t="str">
            <v>Trident Energy</v>
          </cell>
          <cell r="G301">
            <v>10</v>
          </cell>
          <cell r="H301">
            <v>2404.2638999999999</v>
          </cell>
          <cell r="I301">
            <v>0.66356999999999999</v>
          </cell>
          <cell r="J301">
            <v>7762.2610000000004</v>
          </cell>
          <cell r="K301">
            <v>2390971</v>
          </cell>
          <cell r="L301">
            <v>1012455.0265573951</v>
          </cell>
          <cell r="M301">
            <v>1012455.0265573951</v>
          </cell>
          <cell r="N301">
            <v>2024910.0531147902</v>
          </cell>
        </row>
        <row r="302">
          <cell r="B302" t="str">
            <v>ENCHOVA OESTE</v>
          </cell>
          <cell r="C302" t="str">
            <v>48000.003720/97-13-ENO</v>
          </cell>
          <cell r="D302" t="str">
            <v xml:space="preserve">ENO  </v>
          </cell>
          <cell r="E302" t="str">
            <v>Mar</v>
          </cell>
          <cell r="F302" t="str">
            <v>Trident Energy</v>
          </cell>
          <cell r="G302">
            <v>10</v>
          </cell>
          <cell r="H302">
            <v>2404.2638999999999</v>
          </cell>
          <cell r="I302">
            <v>0.69213000000000002</v>
          </cell>
          <cell r="J302">
            <v>3053.8110000000001</v>
          </cell>
          <cell r="K302">
            <v>404402</v>
          </cell>
          <cell r="L302">
            <v>381103.31504914502</v>
          </cell>
          <cell r="M302">
            <v>381103.31504914502</v>
          </cell>
          <cell r="N302">
            <v>762206.63009829004</v>
          </cell>
        </row>
        <row r="303">
          <cell r="B303" t="str">
            <v>LINGUADO</v>
          </cell>
          <cell r="C303" t="str">
            <v>48000.003706/97-92-LI</v>
          </cell>
          <cell r="D303" t="str">
            <v xml:space="preserve">LI   </v>
          </cell>
          <cell r="E303" t="str">
            <v>Mar</v>
          </cell>
          <cell r="F303" t="str">
            <v>Trident Energy</v>
          </cell>
          <cell r="G303">
            <v>10</v>
          </cell>
          <cell r="H303">
            <v>2209.4375</v>
          </cell>
          <cell r="I303">
            <v>0.65129000000000004</v>
          </cell>
          <cell r="J303">
            <v>105.077</v>
          </cell>
          <cell r="K303">
            <v>0</v>
          </cell>
          <cell r="L303">
            <v>11608.053209375001</v>
          </cell>
          <cell r="M303">
            <v>11608.053209375001</v>
          </cell>
          <cell r="N303">
            <v>23216.106418750001</v>
          </cell>
        </row>
        <row r="304">
          <cell r="B304" t="str">
            <v>MARIMBÁ</v>
          </cell>
          <cell r="C304" t="str">
            <v>48000.003732/97-01-MA</v>
          </cell>
          <cell r="D304" t="str">
            <v xml:space="preserve">MA   </v>
          </cell>
          <cell r="E304" t="str">
            <v>Mar</v>
          </cell>
          <cell r="F304" t="str">
            <v>Trident Energy</v>
          </cell>
          <cell r="G304">
            <v>10</v>
          </cell>
          <cell r="H304">
            <v>2404.2638999999999</v>
          </cell>
          <cell r="I304">
            <v>1.04558</v>
          </cell>
          <cell r="J304">
            <v>48947.798000000003</v>
          </cell>
          <cell r="K304">
            <v>4295547</v>
          </cell>
          <cell r="L304">
            <v>6108738.0874076104</v>
          </cell>
          <cell r="M304">
            <v>6108738.0874076104</v>
          </cell>
          <cell r="N304">
            <v>12217476.174815221</v>
          </cell>
        </row>
        <row r="305">
          <cell r="B305" t="str">
            <v>PAMPO</v>
          </cell>
          <cell r="C305" t="str">
            <v>48000.003707/97-55-PM</v>
          </cell>
          <cell r="D305" t="str">
            <v xml:space="preserve">PM   </v>
          </cell>
          <cell r="E305" t="str">
            <v>Mar</v>
          </cell>
          <cell r="F305" t="str">
            <v>Trident Energy</v>
          </cell>
          <cell r="G305">
            <v>10</v>
          </cell>
          <cell r="H305">
            <v>2209.4375</v>
          </cell>
          <cell r="I305">
            <v>0.65129000000000004</v>
          </cell>
          <cell r="J305">
            <v>49672.502</v>
          </cell>
          <cell r="K305">
            <v>6073492</v>
          </cell>
          <cell r="L305">
            <v>5685194.6621152498</v>
          </cell>
          <cell r="M305">
            <v>5685194.6621152498</v>
          </cell>
          <cell r="N305">
            <v>11370389.3242305</v>
          </cell>
        </row>
        <row r="306">
          <cell r="B306" t="str">
            <v>Bem-te-vi</v>
          </cell>
          <cell r="C306" t="str">
            <v>48610.009193/2005-25-BTV</v>
          </cell>
          <cell r="D306" t="str">
            <v xml:space="preserve">BTV  </v>
          </cell>
          <cell r="E306" t="str">
            <v>Terra</v>
          </cell>
          <cell r="F306" t="str">
            <v>Vipetro</v>
          </cell>
          <cell r="G306">
            <v>5</v>
          </cell>
          <cell r="H306">
            <v>2364.7170000000001</v>
          </cell>
          <cell r="I306">
            <v>2.5350000000000001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B307" t="str">
            <v>TUCANO</v>
          </cell>
          <cell r="C307" t="str">
            <v>48610.001402/2008-35-TUC</v>
          </cell>
          <cell r="D307" t="str">
            <v xml:space="preserve">TUC  </v>
          </cell>
          <cell r="E307" t="str">
            <v>Terra</v>
          </cell>
          <cell r="F307" t="str">
            <v>Vipetro</v>
          </cell>
          <cell r="G307">
            <v>5</v>
          </cell>
          <cell r="H307">
            <v>2164.4989999999998</v>
          </cell>
          <cell r="I307">
            <v>2.5350000000000001</v>
          </cell>
          <cell r="J307">
            <v>41.1</v>
          </cell>
          <cell r="K307">
            <v>617</v>
          </cell>
          <cell r="L307">
            <v>4526.2501949999996</v>
          </cell>
          <cell r="M307">
            <v>0</v>
          </cell>
          <cell r="N307">
            <v>4526.2501949999996</v>
          </cell>
        </row>
        <row r="310">
          <cell r="B310" t="str">
            <v>Campo</v>
          </cell>
          <cell r="C310" t="str">
            <v>Contrato SPG</v>
          </cell>
          <cell r="D310" t="str">
            <v>Sigla/Código do Campo</v>
          </cell>
          <cell r="E310" t="str">
            <v>Lavra</v>
          </cell>
          <cell r="F310" t="str">
            <v>Operador</v>
          </cell>
          <cell r="G310" t="str">
            <v>Alíquota Royalties (%)</v>
          </cell>
          <cell r="H310" t="str">
            <v>Preço Referência Petróleo (R$)</v>
          </cell>
          <cell r="I310" t="str">
            <v>Preço Referência Gás Natural (R$)</v>
          </cell>
          <cell r="J310" t="str">
            <v>Petróleo (m3) Royalties</v>
          </cell>
          <cell r="K310" t="str">
            <v>Gás Natural (m3) Royalties</v>
          </cell>
          <cell r="L310" t="str">
            <v>Royalties até 5% (R$)</v>
          </cell>
          <cell r="M310" t="str">
            <v>Royalties acima 5% (R$)</v>
          </cell>
          <cell r="N310" t="str">
            <v>Royalties Totais</v>
          </cell>
        </row>
        <row r="312">
          <cell r="B312" t="str">
            <v>ANC_MERO</v>
          </cell>
          <cell r="C312" t="str">
            <v>48610.014454/2017-62-ANC6</v>
          </cell>
          <cell r="D312" t="str">
            <v>ANC6</v>
          </cell>
          <cell r="E312" t="str">
            <v>Mar</v>
          </cell>
          <cell r="F312" t="str">
            <v>Petrobras</v>
          </cell>
          <cell r="G312">
            <v>15</v>
          </cell>
          <cell r="H312">
            <v>2411.5228000000002</v>
          </cell>
          <cell r="I312">
            <v>1.88696</v>
          </cell>
          <cell r="J312">
            <v>40029.445</v>
          </cell>
          <cell r="K312">
            <v>3399601</v>
          </cell>
          <cell r="L312">
            <v>5147341.5195903005</v>
          </cell>
          <cell r="M312">
            <v>10294683.039180601</v>
          </cell>
          <cell r="N312">
            <v>15442024.558770902</v>
          </cell>
        </row>
        <row r="313">
          <cell r="B313" t="str">
            <v>ESPADIM</v>
          </cell>
          <cell r="D313" t="str">
            <v xml:space="preserve">ESD  </v>
          </cell>
          <cell r="E313" t="str">
            <v>Mar</v>
          </cell>
          <cell r="F313" t="str">
            <v>Petrobras</v>
          </cell>
          <cell r="G313">
            <v>15</v>
          </cell>
          <cell r="H313">
            <v>2280.2835</v>
          </cell>
          <cell r="I313">
            <v>0.94767999999999997</v>
          </cell>
          <cell r="J313">
            <v>1773.5940000000001</v>
          </cell>
          <cell r="K313">
            <v>335375</v>
          </cell>
          <cell r="L313">
            <v>218106.26569495001</v>
          </cell>
          <cell r="M313">
            <v>436212.53138990002</v>
          </cell>
          <cell r="N313">
            <v>654318.79708485003</v>
          </cell>
        </row>
        <row r="314">
          <cell r="B314" t="str">
            <v>AnC_NORTE_ATAPU</v>
          </cell>
          <cell r="C314" t="str">
            <v>48610.003512/2017-22-ANC5</v>
          </cell>
          <cell r="D314" t="str">
            <v>AnC5</v>
          </cell>
          <cell r="E314" t="str">
            <v>Mar</v>
          </cell>
          <cell r="F314" t="str">
            <v>Petrobras</v>
          </cell>
          <cell r="G314">
            <v>15</v>
          </cell>
          <cell r="H314">
            <v>2340.7766999999999</v>
          </cell>
          <cell r="I314">
            <v>0.61375999999999997</v>
          </cell>
          <cell r="J314">
            <v>6518.1880000000001</v>
          </cell>
          <cell r="K314">
            <v>167088</v>
          </cell>
          <cell r="L314">
            <v>768008.72637498006</v>
          </cell>
          <cell r="M314">
            <v>1536017.4527499601</v>
          </cell>
          <cell r="N314">
            <v>2304026.1791249402</v>
          </cell>
        </row>
        <row r="315">
          <cell r="B315" t="str">
            <v>AnC_TUPI</v>
          </cell>
          <cell r="C315" t="str">
            <v>48610.006369/2011-35-TPU</v>
          </cell>
          <cell r="D315" t="str">
            <v>TPU</v>
          </cell>
          <cell r="E315" t="str">
            <v>Mar</v>
          </cell>
          <cell r="F315" t="str">
            <v>Petrobras</v>
          </cell>
          <cell r="G315">
            <v>15</v>
          </cell>
          <cell r="H315">
            <v>2431.4196999999999</v>
          </cell>
          <cell r="I315">
            <v>0.80186000000000002</v>
          </cell>
          <cell r="J315">
            <v>14829.749</v>
          </cell>
          <cell r="K315">
            <v>2296818</v>
          </cell>
          <cell r="L315">
            <v>1894953.5173067653</v>
          </cell>
          <cell r="M315">
            <v>3789907.0346135306</v>
          </cell>
          <cell r="N315">
            <v>5684860.5519202957</v>
          </cell>
        </row>
        <row r="316">
          <cell r="B316" t="str">
            <v>ATAPU_ECO</v>
          </cell>
          <cell r="C316" t="str">
            <v>48610.226558/2021-02-ATPE</v>
          </cell>
          <cell r="D316" t="str">
            <v>ATPE</v>
          </cell>
          <cell r="E316" t="str">
            <v>Mar</v>
          </cell>
          <cell r="F316" t="str">
            <v>Petrobras</v>
          </cell>
          <cell r="G316">
            <v>15</v>
          </cell>
          <cell r="H316">
            <v>2340.7766999999999</v>
          </cell>
          <cell r="I316">
            <v>0.61375999999999997</v>
          </cell>
          <cell r="J316">
            <v>340461.99699999997</v>
          </cell>
          <cell r="K316">
            <v>8727634</v>
          </cell>
          <cell r="L316">
            <v>40115109.122845493</v>
          </cell>
          <cell r="M316">
            <v>80230218.245690987</v>
          </cell>
          <cell r="N316">
            <v>120345327.36853647</v>
          </cell>
        </row>
        <row r="317">
          <cell r="B317" t="str">
            <v>ITAPU_ECO</v>
          </cell>
          <cell r="C317" t="str">
            <v>48610.220925/2019-31-ITPE</v>
          </cell>
          <cell r="D317" t="str">
            <v>ITPE</v>
          </cell>
          <cell r="E317" t="str">
            <v>Mar</v>
          </cell>
          <cell r="F317" t="str">
            <v>Petrobras</v>
          </cell>
          <cell r="G317">
            <v>15</v>
          </cell>
          <cell r="H317">
            <v>2452.1565000000001</v>
          </cell>
          <cell r="I317">
            <v>1.02613</v>
          </cell>
          <cell r="J317">
            <v>333962.321</v>
          </cell>
          <cell r="K317">
            <v>3689631</v>
          </cell>
          <cell r="L317">
            <v>41135695.862663329</v>
          </cell>
          <cell r="M317">
            <v>82271391.725326657</v>
          </cell>
          <cell r="N317">
            <v>123407087.58798999</v>
          </cell>
        </row>
        <row r="318">
          <cell r="B318" t="str">
            <v>SÉPIA_ECO</v>
          </cell>
          <cell r="C318" t="str">
            <v>48610.226559/2021-49-SEPE</v>
          </cell>
          <cell r="D318" t="str">
            <v>SEPE</v>
          </cell>
          <cell r="E318" t="str">
            <v>Mar</v>
          </cell>
          <cell r="F318" t="str">
            <v>Petrobras</v>
          </cell>
          <cell r="G318">
            <v>15</v>
          </cell>
          <cell r="H318">
            <v>2369.6651999999999</v>
          </cell>
          <cell r="I318">
            <v>0.63756000000000002</v>
          </cell>
          <cell r="J318">
            <v>455205.50900000002</v>
          </cell>
          <cell r="K318">
            <v>21146032</v>
          </cell>
          <cell r="L318">
            <v>54608325.884375349</v>
          </cell>
          <cell r="M318">
            <v>109216651.7687507</v>
          </cell>
          <cell r="N318">
            <v>163824977.65312606</v>
          </cell>
        </row>
        <row r="319">
          <cell r="B319" t="str">
            <v>BÚZIOS_ECO</v>
          </cell>
          <cell r="C319" t="str">
            <v>48610.220924/2019-97-BUZE</v>
          </cell>
          <cell r="D319" t="str">
            <v>BUZE</v>
          </cell>
          <cell r="E319" t="str">
            <v>Mar</v>
          </cell>
          <cell r="F319" t="str">
            <v>Petrobras</v>
          </cell>
          <cell r="G319">
            <v>15</v>
          </cell>
          <cell r="H319">
            <v>2393.3054999999999</v>
          </cell>
          <cell r="I319">
            <v>1.2025399999999999</v>
          </cell>
          <cell r="J319">
            <v>2289878.2510000002</v>
          </cell>
          <cell r="K319">
            <v>145649219</v>
          </cell>
          <cell r="L319">
            <v>282776361.21324706</v>
          </cell>
          <cell r="M319">
            <v>565552722.42649412</v>
          </cell>
          <cell r="N319">
            <v>848329083.63974118</v>
          </cell>
        </row>
        <row r="320">
          <cell r="B320" t="str">
            <v>MERO</v>
          </cell>
          <cell r="C320" t="str">
            <v>48610.011150/2013-10-MRO</v>
          </cell>
          <cell r="D320" t="str">
            <v>MRO</v>
          </cell>
          <cell r="E320" t="str">
            <v>Mar</v>
          </cell>
          <cell r="F320" t="str">
            <v>Petrobras</v>
          </cell>
          <cell r="G320">
            <v>15</v>
          </cell>
          <cell r="H320">
            <v>2411.5228000000002</v>
          </cell>
          <cell r="I320">
            <v>1.88696</v>
          </cell>
          <cell r="J320">
            <v>1103668.9280000001</v>
          </cell>
          <cell r="K320">
            <v>93731907</v>
          </cell>
          <cell r="L320">
            <v>141919557.13781393</v>
          </cell>
          <cell r="M320">
            <v>283839114.27562785</v>
          </cell>
          <cell r="N320">
            <v>425758671.41344178</v>
          </cell>
        </row>
        <row r="321">
          <cell r="B321" t="str">
            <v>NORDESTE DE SAPINHOÁ</v>
          </cell>
          <cell r="C321" t="str">
            <v>48610.012961/2017-61-NESH</v>
          </cell>
          <cell r="D321" t="str">
            <v>NESH</v>
          </cell>
          <cell r="E321" t="str">
            <v>Mar</v>
          </cell>
          <cell r="F321" t="str">
            <v>Petrobras</v>
          </cell>
          <cell r="G321">
            <v>15</v>
          </cell>
          <cell r="H321">
            <v>2426.9895000000001</v>
          </cell>
          <cell r="I321">
            <v>0.88109000000000004</v>
          </cell>
          <cell r="J321">
            <v>1637.2380000000001</v>
          </cell>
          <cell r="K321">
            <v>264344</v>
          </cell>
          <cell r="L321">
            <v>210323.51449805</v>
          </cell>
          <cell r="M321">
            <v>420647.02899610001</v>
          </cell>
          <cell r="N321">
            <v>630970.54349415004</v>
          </cell>
        </row>
        <row r="322">
          <cell r="B322" t="str">
            <v>NOROESTE DE SAPINHOÁ</v>
          </cell>
          <cell r="C322" t="str">
            <v>48610.012961/2017-61-NWSH</v>
          </cell>
          <cell r="D322" t="str">
            <v>NWSH</v>
          </cell>
          <cell r="E322" t="str">
            <v>Mar</v>
          </cell>
          <cell r="F322" t="str">
            <v>Petrobras</v>
          </cell>
          <cell r="G322">
            <v>15</v>
          </cell>
          <cell r="H322">
            <v>2426.9895000000001</v>
          </cell>
          <cell r="I322">
            <v>0.88109000000000004</v>
          </cell>
          <cell r="J322">
            <v>7868.6890000000003</v>
          </cell>
          <cell r="K322">
            <v>1270483</v>
          </cell>
          <cell r="L322">
            <v>1010831.7724117753</v>
          </cell>
          <cell r="M322">
            <v>2021663.5448235506</v>
          </cell>
          <cell r="N322">
            <v>3032495.3172353259</v>
          </cell>
        </row>
        <row r="323">
          <cell r="B323" t="str">
            <v>SUDOESTE DE SAPINHOÁ</v>
          </cell>
          <cell r="C323" t="str">
            <v>48610.012961/2017-61-SWSH</v>
          </cell>
          <cell r="D323" t="str">
            <v>SWSH</v>
          </cell>
          <cell r="E323" t="str">
            <v>Mar</v>
          </cell>
          <cell r="F323" t="str">
            <v>Petrobras</v>
          </cell>
          <cell r="G323">
            <v>15</v>
          </cell>
          <cell r="H323">
            <v>2426.9895000000001</v>
          </cell>
          <cell r="I323">
            <v>0.88109000000000004</v>
          </cell>
          <cell r="J323">
            <v>13527.418</v>
          </cell>
          <cell r="K323">
            <v>2184153</v>
          </cell>
          <cell r="L323">
            <v>1737766.8407440502</v>
          </cell>
          <cell r="M323">
            <v>3475533.6814881004</v>
          </cell>
          <cell r="N323">
            <v>5213300.5222321507</v>
          </cell>
        </row>
        <row r="324">
          <cell r="B324" t="str">
            <v>TARTARUGA VERDE SUDOESTE</v>
          </cell>
          <cell r="C324" t="str">
            <v>48610.011230/2018-80-TVSW</v>
          </cell>
          <cell r="D324" t="str">
            <v>TVSW</v>
          </cell>
          <cell r="E324" t="str">
            <v>Mar</v>
          </cell>
          <cell r="F324" t="str">
            <v>Petrobras</v>
          </cell>
          <cell r="G324">
            <v>15</v>
          </cell>
          <cell r="H324">
            <v>2377.5608999999999</v>
          </cell>
          <cell r="I324">
            <v>0.95740000000000003</v>
          </cell>
          <cell r="J324">
            <v>18420.357</v>
          </cell>
          <cell r="K324">
            <v>1176322</v>
          </cell>
          <cell r="L324">
            <v>2246086.5625020652</v>
          </cell>
          <cell r="M324">
            <v>4492173.1250041304</v>
          </cell>
          <cell r="N324">
            <v>6738259.6875061952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DE26B-740F-4278-853B-9ACBB4D8A37E}">
  <dimension ref="A1:GL381"/>
  <sheetViews>
    <sheetView showGridLines="0" tabSelected="1" zoomScale="115" zoomScaleNormal="115" workbookViewId="0">
      <pane xSplit="3" ySplit="9" topLeftCell="D256" activePane="bottomRight" state="frozen"/>
      <selection pane="topRight" activeCell="D1" sqref="D1"/>
      <selection pane="bottomLeft" activeCell="A11" sqref="A11"/>
      <selection pane="bottomRight" activeCell="H299" sqref="H299"/>
    </sheetView>
  </sheetViews>
  <sheetFormatPr defaultRowHeight="15" x14ac:dyDescent="0.25"/>
  <cols>
    <col min="1" max="1" width="32.140625" style="2" bestFit="1" customWidth="1"/>
    <col min="2" max="2" width="23" style="2" bestFit="1" customWidth="1"/>
    <col min="3" max="3" width="19.7109375" style="3" bestFit="1" customWidth="1"/>
    <col min="4" max="4" width="18.42578125" style="2" bestFit="1" customWidth="1"/>
    <col min="5" max="5" width="12.140625" style="2" bestFit="1" customWidth="1"/>
    <col min="6" max="6" width="14.42578125" style="1" bestFit="1" customWidth="1"/>
    <col min="7" max="7" width="15.28515625" style="6" bestFit="1" customWidth="1"/>
    <col min="8" max="8" width="20.85546875" style="1" bestFit="1" customWidth="1"/>
    <col min="9" max="9" width="23.28515625" style="1" bestFit="1" customWidth="1"/>
    <col min="10" max="10" width="17.42578125" style="1" bestFit="1" customWidth="1"/>
    <col min="11" max="11" width="18.42578125" style="1" bestFit="1" customWidth="1"/>
    <col min="12" max="183" width="9.140625" style="1"/>
    <col min="184" max="184" width="29.85546875" style="1" customWidth="1"/>
    <col min="185" max="185" width="22.42578125" style="1" bestFit="1" customWidth="1"/>
    <col min="186" max="186" width="10" style="1" bestFit="1" customWidth="1"/>
    <col min="187" max="187" width="11" style="1" bestFit="1" customWidth="1"/>
    <col min="188" max="188" width="12.85546875" style="1" bestFit="1" customWidth="1"/>
    <col min="189" max="189" width="13.42578125" style="1" bestFit="1" customWidth="1"/>
    <col min="190" max="190" width="16.28515625" style="1" customWidth="1"/>
    <col min="191" max="191" width="28.85546875" style="1" bestFit="1" customWidth="1"/>
    <col min="192" max="192" width="14.7109375" style="1" bestFit="1" customWidth="1"/>
    <col min="193" max="193" width="9.140625" style="1"/>
    <col min="194" max="194" width="10.28515625" style="1" bestFit="1" customWidth="1"/>
    <col min="195" max="195" width="29.85546875" customWidth="1"/>
    <col min="196" max="196" width="22.42578125" bestFit="1" customWidth="1"/>
    <col min="197" max="197" width="10" bestFit="1" customWidth="1"/>
    <col min="198" max="198" width="11" bestFit="1" customWidth="1"/>
    <col min="199" max="199" width="12.85546875" bestFit="1" customWidth="1"/>
    <col min="200" max="200" width="13.42578125" bestFit="1" customWidth="1"/>
    <col min="204" max="204" width="54.7109375" bestFit="1" customWidth="1"/>
    <col min="205" max="205" width="30.140625" bestFit="1" customWidth="1"/>
    <col min="208" max="209" width="30.140625" bestFit="1" customWidth="1"/>
    <col min="213" max="213" width="14.85546875" bestFit="1" customWidth="1"/>
    <col min="440" max="440" width="29.85546875" customWidth="1"/>
    <col min="441" max="441" width="22.42578125" bestFit="1" customWidth="1"/>
    <col min="442" max="442" width="10" bestFit="1" customWidth="1"/>
    <col min="443" max="443" width="11" bestFit="1" customWidth="1"/>
    <col min="444" max="444" width="12.85546875" bestFit="1" customWidth="1"/>
    <col min="445" max="445" width="13.42578125" bestFit="1" customWidth="1"/>
    <col min="446" max="446" width="16.28515625" customWidth="1"/>
    <col min="447" max="447" width="28.85546875" bestFit="1" customWidth="1"/>
    <col min="448" max="448" width="14.7109375" bestFit="1" customWidth="1"/>
    <col min="450" max="450" width="10.28515625" bestFit="1" customWidth="1"/>
    <col min="451" max="451" width="29.85546875" customWidth="1"/>
    <col min="452" max="452" width="22.42578125" bestFit="1" customWidth="1"/>
    <col min="453" max="453" width="10" bestFit="1" customWidth="1"/>
    <col min="454" max="454" width="11" bestFit="1" customWidth="1"/>
    <col min="455" max="455" width="12.85546875" bestFit="1" customWidth="1"/>
    <col min="456" max="456" width="13.42578125" bestFit="1" customWidth="1"/>
    <col min="460" max="460" width="54.7109375" bestFit="1" customWidth="1"/>
    <col min="461" max="461" width="30.140625" bestFit="1" customWidth="1"/>
    <col min="464" max="465" width="30.140625" bestFit="1" customWidth="1"/>
    <col min="469" max="469" width="14.85546875" bestFit="1" customWidth="1"/>
    <col min="696" max="696" width="29.85546875" customWidth="1"/>
    <col min="697" max="697" width="22.42578125" bestFit="1" customWidth="1"/>
    <col min="698" max="698" width="10" bestFit="1" customWidth="1"/>
    <col min="699" max="699" width="11" bestFit="1" customWidth="1"/>
    <col min="700" max="700" width="12.85546875" bestFit="1" customWidth="1"/>
    <col min="701" max="701" width="13.42578125" bestFit="1" customWidth="1"/>
    <col min="702" max="702" width="16.28515625" customWidth="1"/>
    <col min="703" max="703" width="28.85546875" bestFit="1" customWidth="1"/>
    <col min="704" max="704" width="14.7109375" bestFit="1" customWidth="1"/>
    <col min="706" max="706" width="10.28515625" bestFit="1" customWidth="1"/>
    <col min="707" max="707" width="29.85546875" customWidth="1"/>
    <col min="708" max="708" width="22.42578125" bestFit="1" customWidth="1"/>
    <col min="709" max="709" width="10" bestFit="1" customWidth="1"/>
    <col min="710" max="710" width="11" bestFit="1" customWidth="1"/>
    <col min="711" max="711" width="12.85546875" bestFit="1" customWidth="1"/>
    <col min="712" max="712" width="13.42578125" bestFit="1" customWidth="1"/>
    <col min="716" max="716" width="54.7109375" bestFit="1" customWidth="1"/>
    <col min="717" max="717" width="30.140625" bestFit="1" customWidth="1"/>
    <col min="720" max="721" width="30.140625" bestFit="1" customWidth="1"/>
    <col min="725" max="725" width="14.85546875" bestFit="1" customWidth="1"/>
    <col min="952" max="952" width="29.85546875" customWidth="1"/>
    <col min="953" max="953" width="22.42578125" bestFit="1" customWidth="1"/>
    <col min="954" max="954" width="10" bestFit="1" customWidth="1"/>
    <col min="955" max="955" width="11" bestFit="1" customWidth="1"/>
    <col min="956" max="956" width="12.85546875" bestFit="1" customWidth="1"/>
    <col min="957" max="957" width="13.42578125" bestFit="1" customWidth="1"/>
    <col min="958" max="958" width="16.28515625" customWidth="1"/>
    <col min="959" max="959" width="28.85546875" bestFit="1" customWidth="1"/>
    <col min="960" max="960" width="14.7109375" bestFit="1" customWidth="1"/>
    <col min="962" max="962" width="10.28515625" bestFit="1" customWidth="1"/>
    <col min="963" max="963" width="29.85546875" customWidth="1"/>
    <col min="964" max="964" width="22.42578125" bestFit="1" customWidth="1"/>
    <col min="965" max="965" width="10" bestFit="1" customWidth="1"/>
    <col min="966" max="966" width="11" bestFit="1" customWidth="1"/>
    <col min="967" max="967" width="12.85546875" bestFit="1" customWidth="1"/>
    <col min="968" max="968" width="13.42578125" bestFit="1" customWidth="1"/>
    <col min="972" max="972" width="54.7109375" bestFit="1" customWidth="1"/>
    <col min="973" max="973" width="30.140625" bestFit="1" customWidth="1"/>
    <col min="976" max="977" width="30.140625" bestFit="1" customWidth="1"/>
    <col min="981" max="981" width="14.85546875" bestFit="1" customWidth="1"/>
    <col min="1208" max="1208" width="29.85546875" customWidth="1"/>
    <col min="1209" max="1209" width="22.42578125" bestFit="1" customWidth="1"/>
    <col min="1210" max="1210" width="10" bestFit="1" customWidth="1"/>
    <col min="1211" max="1211" width="11" bestFit="1" customWidth="1"/>
    <col min="1212" max="1212" width="12.85546875" bestFit="1" customWidth="1"/>
    <col min="1213" max="1213" width="13.42578125" bestFit="1" customWidth="1"/>
    <col min="1214" max="1214" width="16.28515625" customWidth="1"/>
    <col min="1215" max="1215" width="28.85546875" bestFit="1" customWidth="1"/>
    <col min="1216" max="1216" width="14.7109375" bestFit="1" customWidth="1"/>
    <col min="1218" max="1218" width="10.28515625" bestFit="1" customWidth="1"/>
    <col min="1219" max="1219" width="29.85546875" customWidth="1"/>
    <col min="1220" max="1220" width="22.42578125" bestFit="1" customWidth="1"/>
    <col min="1221" max="1221" width="10" bestFit="1" customWidth="1"/>
    <col min="1222" max="1222" width="11" bestFit="1" customWidth="1"/>
    <col min="1223" max="1223" width="12.85546875" bestFit="1" customWidth="1"/>
    <col min="1224" max="1224" width="13.42578125" bestFit="1" customWidth="1"/>
    <col min="1228" max="1228" width="54.7109375" bestFit="1" customWidth="1"/>
    <col min="1229" max="1229" width="30.140625" bestFit="1" customWidth="1"/>
    <col min="1232" max="1233" width="30.140625" bestFit="1" customWidth="1"/>
    <col min="1237" max="1237" width="14.85546875" bestFit="1" customWidth="1"/>
    <col min="1464" max="1464" width="29.85546875" customWidth="1"/>
    <col min="1465" max="1465" width="22.42578125" bestFit="1" customWidth="1"/>
    <col min="1466" max="1466" width="10" bestFit="1" customWidth="1"/>
    <col min="1467" max="1467" width="11" bestFit="1" customWidth="1"/>
    <col min="1468" max="1468" width="12.85546875" bestFit="1" customWidth="1"/>
    <col min="1469" max="1469" width="13.42578125" bestFit="1" customWidth="1"/>
    <col min="1470" max="1470" width="16.28515625" customWidth="1"/>
    <col min="1471" max="1471" width="28.85546875" bestFit="1" customWidth="1"/>
    <col min="1472" max="1472" width="14.7109375" bestFit="1" customWidth="1"/>
    <col min="1474" max="1474" width="10.28515625" bestFit="1" customWidth="1"/>
    <col min="1475" max="1475" width="29.85546875" customWidth="1"/>
    <col min="1476" max="1476" width="22.42578125" bestFit="1" customWidth="1"/>
    <col min="1477" max="1477" width="10" bestFit="1" customWidth="1"/>
    <col min="1478" max="1478" width="11" bestFit="1" customWidth="1"/>
    <col min="1479" max="1479" width="12.85546875" bestFit="1" customWidth="1"/>
    <col min="1480" max="1480" width="13.42578125" bestFit="1" customWidth="1"/>
    <col min="1484" max="1484" width="54.7109375" bestFit="1" customWidth="1"/>
    <col min="1485" max="1485" width="30.140625" bestFit="1" customWidth="1"/>
    <col min="1488" max="1489" width="30.140625" bestFit="1" customWidth="1"/>
    <col min="1493" max="1493" width="14.85546875" bestFit="1" customWidth="1"/>
    <col min="1720" max="1720" width="29.85546875" customWidth="1"/>
    <col min="1721" max="1721" width="22.42578125" bestFit="1" customWidth="1"/>
    <col min="1722" max="1722" width="10" bestFit="1" customWidth="1"/>
    <col min="1723" max="1723" width="11" bestFit="1" customWidth="1"/>
    <col min="1724" max="1724" width="12.85546875" bestFit="1" customWidth="1"/>
    <col min="1725" max="1725" width="13.42578125" bestFit="1" customWidth="1"/>
    <col min="1726" max="1726" width="16.28515625" customWidth="1"/>
    <col min="1727" max="1727" width="28.85546875" bestFit="1" customWidth="1"/>
    <col min="1728" max="1728" width="14.7109375" bestFit="1" customWidth="1"/>
    <col min="1730" max="1730" width="10.28515625" bestFit="1" customWidth="1"/>
    <col min="1731" max="1731" width="29.85546875" customWidth="1"/>
    <col min="1732" max="1732" width="22.42578125" bestFit="1" customWidth="1"/>
    <col min="1733" max="1733" width="10" bestFit="1" customWidth="1"/>
    <col min="1734" max="1734" width="11" bestFit="1" customWidth="1"/>
    <col min="1735" max="1735" width="12.85546875" bestFit="1" customWidth="1"/>
    <col min="1736" max="1736" width="13.42578125" bestFit="1" customWidth="1"/>
    <col min="1740" max="1740" width="54.7109375" bestFit="1" customWidth="1"/>
    <col min="1741" max="1741" width="30.140625" bestFit="1" customWidth="1"/>
    <col min="1744" max="1745" width="30.140625" bestFit="1" customWidth="1"/>
    <col min="1749" max="1749" width="14.85546875" bestFit="1" customWidth="1"/>
    <col min="1976" max="1976" width="29.85546875" customWidth="1"/>
    <col min="1977" max="1977" width="22.42578125" bestFit="1" customWidth="1"/>
    <col min="1978" max="1978" width="10" bestFit="1" customWidth="1"/>
    <col min="1979" max="1979" width="11" bestFit="1" customWidth="1"/>
    <col min="1980" max="1980" width="12.85546875" bestFit="1" customWidth="1"/>
    <col min="1981" max="1981" width="13.42578125" bestFit="1" customWidth="1"/>
    <col min="1982" max="1982" width="16.28515625" customWidth="1"/>
    <col min="1983" max="1983" width="28.85546875" bestFit="1" customWidth="1"/>
    <col min="1984" max="1984" width="14.7109375" bestFit="1" customWidth="1"/>
    <col min="1986" max="1986" width="10.28515625" bestFit="1" customWidth="1"/>
    <col min="1987" max="1987" width="29.85546875" customWidth="1"/>
    <col min="1988" max="1988" width="22.42578125" bestFit="1" customWidth="1"/>
    <col min="1989" max="1989" width="10" bestFit="1" customWidth="1"/>
    <col min="1990" max="1990" width="11" bestFit="1" customWidth="1"/>
    <col min="1991" max="1991" width="12.85546875" bestFit="1" customWidth="1"/>
    <col min="1992" max="1992" width="13.42578125" bestFit="1" customWidth="1"/>
    <col min="1996" max="1996" width="54.7109375" bestFit="1" customWidth="1"/>
    <col min="1997" max="1997" width="30.140625" bestFit="1" customWidth="1"/>
    <col min="2000" max="2001" width="30.140625" bestFit="1" customWidth="1"/>
    <col min="2005" max="2005" width="14.85546875" bestFit="1" customWidth="1"/>
    <col min="2232" max="2232" width="29.85546875" customWidth="1"/>
    <col min="2233" max="2233" width="22.42578125" bestFit="1" customWidth="1"/>
    <col min="2234" max="2234" width="10" bestFit="1" customWidth="1"/>
    <col min="2235" max="2235" width="11" bestFit="1" customWidth="1"/>
    <col min="2236" max="2236" width="12.85546875" bestFit="1" customWidth="1"/>
    <col min="2237" max="2237" width="13.42578125" bestFit="1" customWidth="1"/>
    <col min="2238" max="2238" width="16.28515625" customWidth="1"/>
    <col min="2239" max="2239" width="28.85546875" bestFit="1" customWidth="1"/>
    <col min="2240" max="2240" width="14.7109375" bestFit="1" customWidth="1"/>
    <col min="2242" max="2242" width="10.28515625" bestFit="1" customWidth="1"/>
    <col min="2243" max="2243" width="29.85546875" customWidth="1"/>
    <col min="2244" max="2244" width="22.42578125" bestFit="1" customWidth="1"/>
    <col min="2245" max="2245" width="10" bestFit="1" customWidth="1"/>
    <col min="2246" max="2246" width="11" bestFit="1" customWidth="1"/>
    <col min="2247" max="2247" width="12.85546875" bestFit="1" customWidth="1"/>
    <col min="2248" max="2248" width="13.42578125" bestFit="1" customWidth="1"/>
    <col min="2252" max="2252" width="54.7109375" bestFit="1" customWidth="1"/>
    <col min="2253" max="2253" width="30.140625" bestFit="1" customWidth="1"/>
    <col min="2256" max="2257" width="30.140625" bestFit="1" customWidth="1"/>
    <col min="2261" max="2261" width="14.85546875" bestFit="1" customWidth="1"/>
    <col min="2488" max="2488" width="29.85546875" customWidth="1"/>
    <col min="2489" max="2489" width="22.42578125" bestFit="1" customWidth="1"/>
    <col min="2490" max="2490" width="10" bestFit="1" customWidth="1"/>
    <col min="2491" max="2491" width="11" bestFit="1" customWidth="1"/>
    <col min="2492" max="2492" width="12.85546875" bestFit="1" customWidth="1"/>
    <col min="2493" max="2493" width="13.42578125" bestFit="1" customWidth="1"/>
    <col min="2494" max="2494" width="16.28515625" customWidth="1"/>
    <col min="2495" max="2495" width="28.85546875" bestFit="1" customWidth="1"/>
    <col min="2496" max="2496" width="14.7109375" bestFit="1" customWidth="1"/>
    <col min="2498" max="2498" width="10.28515625" bestFit="1" customWidth="1"/>
    <col min="2499" max="2499" width="29.85546875" customWidth="1"/>
    <col min="2500" max="2500" width="22.42578125" bestFit="1" customWidth="1"/>
    <col min="2501" max="2501" width="10" bestFit="1" customWidth="1"/>
    <col min="2502" max="2502" width="11" bestFit="1" customWidth="1"/>
    <col min="2503" max="2503" width="12.85546875" bestFit="1" customWidth="1"/>
    <col min="2504" max="2504" width="13.42578125" bestFit="1" customWidth="1"/>
    <col min="2508" max="2508" width="54.7109375" bestFit="1" customWidth="1"/>
    <col min="2509" max="2509" width="30.140625" bestFit="1" customWidth="1"/>
    <col min="2512" max="2513" width="30.140625" bestFit="1" customWidth="1"/>
    <col min="2517" max="2517" width="14.85546875" bestFit="1" customWidth="1"/>
    <col min="2744" max="2744" width="29.85546875" customWidth="1"/>
    <col min="2745" max="2745" width="22.42578125" bestFit="1" customWidth="1"/>
    <col min="2746" max="2746" width="10" bestFit="1" customWidth="1"/>
    <col min="2747" max="2747" width="11" bestFit="1" customWidth="1"/>
    <col min="2748" max="2748" width="12.85546875" bestFit="1" customWidth="1"/>
    <col min="2749" max="2749" width="13.42578125" bestFit="1" customWidth="1"/>
    <col min="2750" max="2750" width="16.28515625" customWidth="1"/>
    <col min="2751" max="2751" width="28.85546875" bestFit="1" customWidth="1"/>
    <col min="2752" max="2752" width="14.7109375" bestFit="1" customWidth="1"/>
    <col min="2754" max="2754" width="10.28515625" bestFit="1" customWidth="1"/>
    <col min="2755" max="2755" width="29.85546875" customWidth="1"/>
    <col min="2756" max="2756" width="22.42578125" bestFit="1" customWidth="1"/>
    <col min="2757" max="2757" width="10" bestFit="1" customWidth="1"/>
    <col min="2758" max="2758" width="11" bestFit="1" customWidth="1"/>
    <col min="2759" max="2759" width="12.85546875" bestFit="1" customWidth="1"/>
    <col min="2760" max="2760" width="13.42578125" bestFit="1" customWidth="1"/>
    <col min="2764" max="2764" width="54.7109375" bestFit="1" customWidth="1"/>
    <col min="2765" max="2765" width="30.140625" bestFit="1" customWidth="1"/>
    <col min="2768" max="2769" width="30.140625" bestFit="1" customWidth="1"/>
    <col min="2773" max="2773" width="14.85546875" bestFit="1" customWidth="1"/>
    <col min="3000" max="3000" width="29.85546875" customWidth="1"/>
    <col min="3001" max="3001" width="22.42578125" bestFit="1" customWidth="1"/>
    <col min="3002" max="3002" width="10" bestFit="1" customWidth="1"/>
    <col min="3003" max="3003" width="11" bestFit="1" customWidth="1"/>
    <col min="3004" max="3004" width="12.85546875" bestFit="1" customWidth="1"/>
    <col min="3005" max="3005" width="13.42578125" bestFit="1" customWidth="1"/>
    <col min="3006" max="3006" width="16.28515625" customWidth="1"/>
    <col min="3007" max="3007" width="28.85546875" bestFit="1" customWidth="1"/>
    <col min="3008" max="3008" width="14.7109375" bestFit="1" customWidth="1"/>
    <col min="3010" max="3010" width="10.28515625" bestFit="1" customWidth="1"/>
    <col min="3011" max="3011" width="29.85546875" customWidth="1"/>
    <col min="3012" max="3012" width="22.42578125" bestFit="1" customWidth="1"/>
    <col min="3013" max="3013" width="10" bestFit="1" customWidth="1"/>
    <col min="3014" max="3014" width="11" bestFit="1" customWidth="1"/>
    <col min="3015" max="3015" width="12.85546875" bestFit="1" customWidth="1"/>
    <col min="3016" max="3016" width="13.42578125" bestFit="1" customWidth="1"/>
    <col min="3020" max="3020" width="54.7109375" bestFit="1" customWidth="1"/>
    <col min="3021" max="3021" width="30.140625" bestFit="1" customWidth="1"/>
    <col min="3024" max="3025" width="30.140625" bestFit="1" customWidth="1"/>
    <col min="3029" max="3029" width="14.85546875" bestFit="1" customWidth="1"/>
    <col min="3256" max="3256" width="29.85546875" customWidth="1"/>
    <col min="3257" max="3257" width="22.42578125" bestFit="1" customWidth="1"/>
    <col min="3258" max="3258" width="10" bestFit="1" customWidth="1"/>
    <col min="3259" max="3259" width="11" bestFit="1" customWidth="1"/>
    <col min="3260" max="3260" width="12.85546875" bestFit="1" customWidth="1"/>
    <col min="3261" max="3261" width="13.42578125" bestFit="1" customWidth="1"/>
    <col min="3262" max="3262" width="16.28515625" customWidth="1"/>
    <col min="3263" max="3263" width="28.85546875" bestFit="1" customWidth="1"/>
    <col min="3264" max="3264" width="14.7109375" bestFit="1" customWidth="1"/>
    <col min="3266" max="3266" width="10.28515625" bestFit="1" customWidth="1"/>
    <col min="3267" max="3267" width="29.85546875" customWidth="1"/>
    <col min="3268" max="3268" width="22.42578125" bestFit="1" customWidth="1"/>
    <col min="3269" max="3269" width="10" bestFit="1" customWidth="1"/>
    <col min="3270" max="3270" width="11" bestFit="1" customWidth="1"/>
    <col min="3271" max="3271" width="12.85546875" bestFit="1" customWidth="1"/>
    <col min="3272" max="3272" width="13.42578125" bestFit="1" customWidth="1"/>
    <col min="3276" max="3276" width="54.7109375" bestFit="1" customWidth="1"/>
    <col min="3277" max="3277" width="30.140625" bestFit="1" customWidth="1"/>
    <col min="3280" max="3281" width="30.140625" bestFit="1" customWidth="1"/>
    <col min="3285" max="3285" width="14.85546875" bestFit="1" customWidth="1"/>
    <col min="3512" max="3512" width="29.85546875" customWidth="1"/>
    <col min="3513" max="3513" width="22.42578125" bestFit="1" customWidth="1"/>
    <col min="3514" max="3514" width="10" bestFit="1" customWidth="1"/>
    <col min="3515" max="3515" width="11" bestFit="1" customWidth="1"/>
    <col min="3516" max="3516" width="12.85546875" bestFit="1" customWidth="1"/>
    <col min="3517" max="3517" width="13.42578125" bestFit="1" customWidth="1"/>
    <col min="3518" max="3518" width="16.28515625" customWidth="1"/>
    <col min="3519" max="3519" width="28.85546875" bestFit="1" customWidth="1"/>
    <col min="3520" max="3520" width="14.7109375" bestFit="1" customWidth="1"/>
    <col min="3522" max="3522" width="10.28515625" bestFit="1" customWidth="1"/>
    <col min="3523" max="3523" width="29.85546875" customWidth="1"/>
    <col min="3524" max="3524" width="22.42578125" bestFit="1" customWidth="1"/>
    <col min="3525" max="3525" width="10" bestFit="1" customWidth="1"/>
    <col min="3526" max="3526" width="11" bestFit="1" customWidth="1"/>
    <col min="3527" max="3527" width="12.85546875" bestFit="1" customWidth="1"/>
    <col min="3528" max="3528" width="13.42578125" bestFit="1" customWidth="1"/>
    <col min="3532" max="3532" width="54.7109375" bestFit="1" customWidth="1"/>
    <col min="3533" max="3533" width="30.140625" bestFit="1" customWidth="1"/>
    <col min="3536" max="3537" width="30.140625" bestFit="1" customWidth="1"/>
    <col min="3541" max="3541" width="14.85546875" bestFit="1" customWidth="1"/>
    <col min="3768" max="3768" width="29.85546875" customWidth="1"/>
    <col min="3769" max="3769" width="22.42578125" bestFit="1" customWidth="1"/>
    <col min="3770" max="3770" width="10" bestFit="1" customWidth="1"/>
    <col min="3771" max="3771" width="11" bestFit="1" customWidth="1"/>
    <col min="3772" max="3772" width="12.85546875" bestFit="1" customWidth="1"/>
    <col min="3773" max="3773" width="13.42578125" bestFit="1" customWidth="1"/>
    <col min="3774" max="3774" width="16.28515625" customWidth="1"/>
    <col min="3775" max="3775" width="28.85546875" bestFit="1" customWidth="1"/>
    <col min="3776" max="3776" width="14.7109375" bestFit="1" customWidth="1"/>
    <col min="3778" max="3778" width="10.28515625" bestFit="1" customWidth="1"/>
    <col min="3779" max="3779" width="29.85546875" customWidth="1"/>
    <col min="3780" max="3780" width="22.42578125" bestFit="1" customWidth="1"/>
    <col min="3781" max="3781" width="10" bestFit="1" customWidth="1"/>
    <col min="3782" max="3782" width="11" bestFit="1" customWidth="1"/>
    <col min="3783" max="3783" width="12.85546875" bestFit="1" customWidth="1"/>
    <col min="3784" max="3784" width="13.42578125" bestFit="1" customWidth="1"/>
    <col min="3788" max="3788" width="54.7109375" bestFit="1" customWidth="1"/>
    <col min="3789" max="3789" width="30.140625" bestFit="1" customWidth="1"/>
    <col min="3792" max="3793" width="30.140625" bestFit="1" customWidth="1"/>
    <col min="3797" max="3797" width="14.85546875" bestFit="1" customWidth="1"/>
    <col min="4024" max="4024" width="29.85546875" customWidth="1"/>
    <col min="4025" max="4025" width="22.42578125" bestFit="1" customWidth="1"/>
    <col min="4026" max="4026" width="10" bestFit="1" customWidth="1"/>
    <col min="4027" max="4027" width="11" bestFit="1" customWidth="1"/>
    <col min="4028" max="4028" width="12.85546875" bestFit="1" customWidth="1"/>
    <col min="4029" max="4029" width="13.42578125" bestFit="1" customWidth="1"/>
    <col min="4030" max="4030" width="16.28515625" customWidth="1"/>
    <col min="4031" max="4031" width="28.85546875" bestFit="1" customWidth="1"/>
    <col min="4032" max="4032" width="14.7109375" bestFit="1" customWidth="1"/>
    <col min="4034" max="4034" width="10.28515625" bestFit="1" customWidth="1"/>
    <col min="4035" max="4035" width="29.85546875" customWidth="1"/>
    <col min="4036" max="4036" width="22.42578125" bestFit="1" customWidth="1"/>
    <col min="4037" max="4037" width="10" bestFit="1" customWidth="1"/>
    <col min="4038" max="4038" width="11" bestFit="1" customWidth="1"/>
    <col min="4039" max="4039" width="12.85546875" bestFit="1" customWidth="1"/>
    <col min="4040" max="4040" width="13.42578125" bestFit="1" customWidth="1"/>
    <col min="4044" max="4044" width="54.7109375" bestFit="1" customWidth="1"/>
    <col min="4045" max="4045" width="30.140625" bestFit="1" customWidth="1"/>
    <col min="4048" max="4049" width="30.140625" bestFit="1" customWidth="1"/>
    <col min="4053" max="4053" width="14.85546875" bestFit="1" customWidth="1"/>
    <col min="4280" max="4280" width="29.85546875" customWidth="1"/>
    <col min="4281" max="4281" width="22.42578125" bestFit="1" customWidth="1"/>
    <col min="4282" max="4282" width="10" bestFit="1" customWidth="1"/>
    <col min="4283" max="4283" width="11" bestFit="1" customWidth="1"/>
    <col min="4284" max="4284" width="12.85546875" bestFit="1" customWidth="1"/>
    <col min="4285" max="4285" width="13.42578125" bestFit="1" customWidth="1"/>
    <col min="4286" max="4286" width="16.28515625" customWidth="1"/>
    <col min="4287" max="4287" width="28.85546875" bestFit="1" customWidth="1"/>
    <col min="4288" max="4288" width="14.7109375" bestFit="1" customWidth="1"/>
    <col min="4290" max="4290" width="10.28515625" bestFit="1" customWidth="1"/>
    <col min="4291" max="4291" width="29.85546875" customWidth="1"/>
    <col min="4292" max="4292" width="22.42578125" bestFit="1" customWidth="1"/>
    <col min="4293" max="4293" width="10" bestFit="1" customWidth="1"/>
    <col min="4294" max="4294" width="11" bestFit="1" customWidth="1"/>
    <col min="4295" max="4295" width="12.85546875" bestFit="1" customWidth="1"/>
    <col min="4296" max="4296" width="13.42578125" bestFit="1" customWidth="1"/>
    <col min="4300" max="4300" width="54.7109375" bestFit="1" customWidth="1"/>
    <col min="4301" max="4301" width="30.140625" bestFit="1" customWidth="1"/>
    <col min="4304" max="4305" width="30.140625" bestFit="1" customWidth="1"/>
    <col min="4309" max="4309" width="14.85546875" bestFit="1" customWidth="1"/>
    <col min="4536" max="4536" width="29.85546875" customWidth="1"/>
    <col min="4537" max="4537" width="22.42578125" bestFit="1" customWidth="1"/>
    <col min="4538" max="4538" width="10" bestFit="1" customWidth="1"/>
    <col min="4539" max="4539" width="11" bestFit="1" customWidth="1"/>
    <col min="4540" max="4540" width="12.85546875" bestFit="1" customWidth="1"/>
    <col min="4541" max="4541" width="13.42578125" bestFit="1" customWidth="1"/>
    <col min="4542" max="4542" width="16.28515625" customWidth="1"/>
    <col min="4543" max="4543" width="28.85546875" bestFit="1" customWidth="1"/>
    <col min="4544" max="4544" width="14.7109375" bestFit="1" customWidth="1"/>
    <col min="4546" max="4546" width="10.28515625" bestFit="1" customWidth="1"/>
    <col min="4547" max="4547" width="29.85546875" customWidth="1"/>
    <col min="4548" max="4548" width="22.42578125" bestFit="1" customWidth="1"/>
    <col min="4549" max="4549" width="10" bestFit="1" customWidth="1"/>
    <col min="4550" max="4550" width="11" bestFit="1" customWidth="1"/>
    <col min="4551" max="4551" width="12.85546875" bestFit="1" customWidth="1"/>
    <col min="4552" max="4552" width="13.42578125" bestFit="1" customWidth="1"/>
    <col min="4556" max="4556" width="54.7109375" bestFit="1" customWidth="1"/>
    <col min="4557" max="4557" width="30.140625" bestFit="1" customWidth="1"/>
    <col min="4560" max="4561" width="30.140625" bestFit="1" customWidth="1"/>
    <col min="4565" max="4565" width="14.85546875" bestFit="1" customWidth="1"/>
    <col min="4792" max="4792" width="29.85546875" customWidth="1"/>
    <col min="4793" max="4793" width="22.42578125" bestFit="1" customWidth="1"/>
    <col min="4794" max="4794" width="10" bestFit="1" customWidth="1"/>
    <col min="4795" max="4795" width="11" bestFit="1" customWidth="1"/>
    <col min="4796" max="4796" width="12.85546875" bestFit="1" customWidth="1"/>
    <col min="4797" max="4797" width="13.42578125" bestFit="1" customWidth="1"/>
    <col min="4798" max="4798" width="16.28515625" customWidth="1"/>
    <col min="4799" max="4799" width="28.85546875" bestFit="1" customWidth="1"/>
    <col min="4800" max="4800" width="14.7109375" bestFit="1" customWidth="1"/>
    <col min="4802" max="4802" width="10.28515625" bestFit="1" customWidth="1"/>
    <col min="4803" max="4803" width="29.85546875" customWidth="1"/>
    <col min="4804" max="4804" width="22.42578125" bestFit="1" customWidth="1"/>
    <col min="4805" max="4805" width="10" bestFit="1" customWidth="1"/>
    <col min="4806" max="4806" width="11" bestFit="1" customWidth="1"/>
    <col min="4807" max="4807" width="12.85546875" bestFit="1" customWidth="1"/>
    <col min="4808" max="4808" width="13.42578125" bestFit="1" customWidth="1"/>
    <col min="4812" max="4812" width="54.7109375" bestFit="1" customWidth="1"/>
    <col min="4813" max="4813" width="30.140625" bestFit="1" customWidth="1"/>
    <col min="4816" max="4817" width="30.140625" bestFit="1" customWidth="1"/>
    <col min="4821" max="4821" width="14.85546875" bestFit="1" customWidth="1"/>
    <col min="5048" max="5048" width="29.85546875" customWidth="1"/>
    <col min="5049" max="5049" width="22.42578125" bestFit="1" customWidth="1"/>
    <col min="5050" max="5050" width="10" bestFit="1" customWidth="1"/>
    <col min="5051" max="5051" width="11" bestFit="1" customWidth="1"/>
    <col min="5052" max="5052" width="12.85546875" bestFit="1" customWidth="1"/>
    <col min="5053" max="5053" width="13.42578125" bestFit="1" customWidth="1"/>
    <col min="5054" max="5054" width="16.28515625" customWidth="1"/>
    <col min="5055" max="5055" width="28.85546875" bestFit="1" customWidth="1"/>
    <col min="5056" max="5056" width="14.7109375" bestFit="1" customWidth="1"/>
    <col min="5058" max="5058" width="10.28515625" bestFit="1" customWidth="1"/>
    <col min="5059" max="5059" width="29.85546875" customWidth="1"/>
    <col min="5060" max="5060" width="22.42578125" bestFit="1" customWidth="1"/>
    <col min="5061" max="5061" width="10" bestFit="1" customWidth="1"/>
    <col min="5062" max="5062" width="11" bestFit="1" customWidth="1"/>
    <col min="5063" max="5063" width="12.85546875" bestFit="1" customWidth="1"/>
    <col min="5064" max="5064" width="13.42578125" bestFit="1" customWidth="1"/>
    <col min="5068" max="5068" width="54.7109375" bestFit="1" customWidth="1"/>
    <col min="5069" max="5069" width="30.140625" bestFit="1" customWidth="1"/>
    <col min="5072" max="5073" width="30.140625" bestFit="1" customWidth="1"/>
    <col min="5077" max="5077" width="14.85546875" bestFit="1" customWidth="1"/>
    <col min="5304" max="5304" width="29.85546875" customWidth="1"/>
    <col min="5305" max="5305" width="22.42578125" bestFit="1" customWidth="1"/>
    <col min="5306" max="5306" width="10" bestFit="1" customWidth="1"/>
    <col min="5307" max="5307" width="11" bestFit="1" customWidth="1"/>
    <col min="5308" max="5308" width="12.85546875" bestFit="1" customWidth="1"/>
    <col min="5309" max="5309" width="13.42578125" bestFit="1" customWidth="1"/>
    <col min="5310" max="5310" width="16.28515625" customWidth="1"/>
    <col min="5311" max="5311" width="28.85546875" bestFit="1" customWidth="1"/>
    <col min="5312" max="5312" width="14.7109375" bestFit="1" customWidth="1"/>
    <col min="5314" max="5314" width="10.28515625" bestFit="1" customWidth="1"/>
    <col min="5315" max="5315" width="29.85546875" customWidth="1"/>
    <col min="5316" max="5316" width="22.42578125" bestFit="1" customWidth="1"/>
    <col min="5317" max="5317" width="10" bestFit="1" customWidth="1"/>
    <col min="5318" max="5318" width="11" bestFit="1" customWidth="1"/>
    <col min="5319" max="5319" width="12.85546875" bestFit="1" customWidth="1"/>
    <col min="5320" max="5320" width="13.42578125" bestFit="1" customWidth="1"/>
    <col min="5324" max="5324" width="54.7109375" bestFit="1" customWidth="1"/>
    <col min="5325" max="5325" width="30.140625" bestFit="1" customWidth="1"/>
    <col min="5328" max="5329" width="30.140625" bestFit="1" customWidth="1"/>
    <col min="5333" max="5333" width="14.85546875" bestFit="1" customWidth="1"/>
    <col min="5560" max="5560" width="29.85546875" customWidth="1"/>
    <col min="5561" max="5561" width="22.42578125" bestFit="1" customWidth="1"/>
    <col min="5562" max="5562" width="10" bestFit="1" customWidth="1"/>
    <col min="5563" max="5563" width="11" bestFit="1" customWidth="1"/>
    <col min="5564" max="5564" width="12.85546875" bestFit="1" customWidth="1"/>
    <col min="5565" max="5565" width="13.42578125" bestFit="1" customWidth="1"/>
    <col min="5566" max="5566" width="16.28515625" customWidth="1"/>
    <col min="5567" max="5567" width="28.85546875" bestFit="1" customWidth="1"/>
    <col min="5568" max="5568" width="14.7109375" bestFit="1" customWidth="1"/>
    <col min="5570" max="5570" width="10.28515625" bestFit="1" customWidth="1"/>
    <col min="5571" max="5571" width="29.85546875" customWidth="1"/>
    <col min="5572" max="5572" width="22.42578125" bestFit="1" customWidth="1"/>
    <col min="5573" max="5573" width="10" bestFit="1" customWidth="1"/>
    <col min="5574" max="5574" width="11" bestFit="1" customWidth="1"/>
    <col min="5575" max="5575" width="12.85546875" bestFit="1" customWidth="1"/>
    <col min="5576" max="5576" width="13.42578125" bestFit="1" customWidth="1"/>
    <col min="5580" max="5580" width="54.7109375" bestFit="1" customWidth="1"/>
    <col min="5581" max="5581" width="30.140625" bestFit="1" customWidth="1"/>
    <col min="5584" max="5585" width="30.140625" bestFit="1" customWidth="1"/>
    <col min="5589" max="5589" width="14.85546875" bestFit="1" customWidth="1"/>
    <col min="5816" max="5816" width="29.85546875" customWidth="1"/>
    <col min="5817" max="5817" width="22.42578125" bestFit="1" customWidth="1"/>
    <col min="5818" max="5818" width="10" bestFit="1" customWidth="1"/>
    <col min="5819" max="5819" width="11" bestFit="1" customWidth="1"/>
    <col min="5820" max="5820" width="12.85546875" bestFit="1" customWidth="1"/>
    <col min="5821" max="5821" width="13.42578125" bestFit="1" customWidth="1"/>
    <col min="5822" max="5822" width="16.28515625" customWidth="1"/>
    <col min="5823" max="5823" width="28.85546875" bestFit="1" customWidth="1"/>
    <col min="5824" max="5824" width="14.7109375" bestFit="1" customWidth="1"/>
    <col min="5826" max="5826" width="10.28515625" bestFit="1" customWidth="1"/>
    <col min="5827" max="5827" width="29.85546875" customWidth="1"/>
    <col min="5828" max="5828" width="22.42578125" bestFit="1" customWidth="1"/>
    <col min="5829" max="5829" width="10" bestFit="1" customWidth="1"/>
    <col min="5830" max="5830" width="11" bestFit="1" customWidth="1"/>
    <col min="5831" max="5831" width="12.85546875" bestFit="1" customWidth="1"/>
    <col min="5832" max="5832" width="13.42578125" bestFit="1" customWidth="1"/>
    <col min="5836" max="5836" width="54.7109375" bestFit="1" customWidth="1"/>
    <col min="5837" max="5837" width="30.140625" bestFit="1" customWidth="1"/>
    <col min="5840" max="5841" width="30.140625" bestFit="1" customWidth="1"/>
    <col min="5845" max="5845" width="14.85546875" bestFit="1" customWidth="1"/>
    <col min="6072" max="6072" width="29.85546875" customWidth="1"/>
    <col min="6073" max="6073" width="22.42578125" bestFit="1" customWidth="1"/>
    <col min="6074" max="6074" width="10" bestFit="1" customWidth="1"/>
    <col min="6075" max="6075" width="11" bestFit="1" customWidth="1"/>
    <col min="6076" max="6076" width="12.85546875" bestFit="1" customWidth="1"/>
    <col min="6077" max="6077" width="13.42578125" bestFit="1" customWidth="1"/>
    <col min="6078" max="6078" width="16.28515625" customWidth="1"/>
    <col min="6079" max="6079" width="28.85546875" bestFit="1" customWidth="1"/>
    <col min="6080" max="6080" width="14.7109375" bestFit="1" customWidth="1"/>
    <col min="6082" max="6082" width="10.28515625" bestFit="1" customWidth="1"/>
    <col min="6083" max="6083" width="29.85546875" customWidth="1"/>
    <col min="6084" max="6084" width="22.42578125" bestFit="1" customWidth="1"/>
    <col min="6085" max="6085" width="10" bestFit="1" customWidth="1"/>
    <col min="6086" max="6086" width="11" bestFit="1" customWidth="1"/>
    <col min="6087" max="6087" width="12.85546875" bestFit="1" customWidth="1"/>
    <col min="6088" max="6088" width="13.42578125" bestFit="1" customWidth="1"/>
    <col min="6092" max="6092" width="54.7109375" bestFit="1" customWidth="1"/>
    <col min="6093" max="6093" width="30.140625" bestFit="1" customWidth="1"/>
    <col min="6096" max="6097" width="30.140625" bestFit="1" customWidth="1"/>
    <col min="6101" max="6101" width="14.85546875" bestFit="1" customWidth="1"/>
    <col min="6328" max="6328" width="29.85546875" customWidth="1"/>
    <col min="6329" max="6329" width="22.42578125" bestFit="1" customWidth="1"/>
    <col min="6330" max="6330" width="10" bestFit="1" customWidth="1"/>
    <col min="6331" max="6331" width="11" bestFit="1" customWidth="1"/>
    <col min="6332" max="6332" width="12.85546875" bestFit="1" customWidth="1"/>
    <col min="6333" max="6333" width="13.42578125" bestFit="1" customWidth="1"/>
    <col min="6334" max="6334" width="16.28515625" customWidth="1"/>
    <col min="6335" max="6335" width="28.85546875" bestFit="1" customWidth="1"/>
    <col min="6336" max="6336" width="14.7109375" bestFit="1" customWidth="1"/>
    <col min="6338" max="6338" width="10.28515625" bestFit="1" customWidth="1"/>
    <col min="6339" max="6339" width="29.85546875" customWidth="1"/>
    <col min="6340" max="6340" width="22.42578125" bestFit="1" customWidth="1"/>
    <col min="6341" max="6341" width="10" bestFit="1" customWidth="1"/>
    <col min="6342" max="6342" width="11" bestFit="1" customWidth="1"/>
    <col min="6343" max="6343" width="12.85546875" bestFit="1" customWidth="1"/>
    <col min="6344" max="6344" width="13.42578125" bestFit="1" customWidth="1"/>
    <col min="6348" max="6348" width="54.7109375" bestFit="1" customWidth="1"/>
    <col min="6349" max="6349" width="30.140625" bestFit="1" customWidth="1"/>
    <col min="6352" max="6353" width="30.140625" bestFit="1" customWidth="1"/>
    <col min="6357" max="6357" width="14.85546875" bestFit="1" customWidth="1"/>
    <col min="6584" max="6584" width="29.85546875" customWidth="1"/>
    <col min="6585" max="6585" width="22.42578125" bestFit="1" customWidth="1"/>
    <col min="6586" max="6586" width="10" bestFit="1" customWidth="1"/>
    <col min="6587" max="6587" width="11" bestFit="1" customWidth="1"/>
    <col min="6588" max="6588" width="12.85546875" bestFit="1" customWidth="1"/>
    <col min="6589" max="6589" width="13.42578125" bestFit="1" customWidth="1"/>
    <col min="6590" max="6590" width="16.28515625" customWidth="1"/>
    <col min="6591" max="6591" width="28.85546875" bestFit="1" customWidth="1"/>
    <col min="6592" max="6592" width="14.7109375" bestFit="1" customWidth="1"/>
    <col min="6594" max="6594" width="10.28515625" bestFit="1" customWidth="1"/>
    <col min="6595" max="6595" width="29.85546875" customWidth="1"/>
    <col min="6596" max="6596" width="22.42578125" bestFit="1" customWidth="1"/>
    <col min="6597" max="6597" width="10" bestFit="1" customWidth="1"/>
    <col min="6598" max="6598" width="11" bestFit="1" customWidth="1"/>
    <col min="6599" max="6599" width="12.85546875" bestFit="1" customWidth="1"/>
    <col min="6600" max="6600" width="13.42578125" bestFit="1" customWidth="1"/>
    <col min="6604" max="6604" width="54.7109375" bestFit="1" customWidth="1"/>
    <col min="6605" max="6605" width="30.140625" bestFit="1" customWidth="1"/>
    <col min="6608" max="6609" width="30.140625" bestFit="1" customWidth="1"/>
    <col min="6613" max="6613" width="14.85546875" bestFit="1" customWidth="1"/>
    <col min="6840" max="6840" width="29.85546875" customWidth="1"/>
    <col min="6841" max="6841" width="22.42578125" bestFit="1" customWidth="1"/>
    <col min="6842" max="6842" width="10" bestFit="1" customWidth="1"/>
    <col min="6843" max="6843" width="11" bestFit="1" customWidth="1"/>
    <col min="6844" max="6844" width="12.85546875" bestFit="1" customWidth="1"/>
    <col min="6845" max="6845" width="13.42578125" bestFit="1" customWidth="1"/>
    <col min="6846" max="6846" width="16.28515625" customWidth="1"/>
    <col min="6847" max="6847" width="28.85546875" bestFit="1" customWidth="1"/>
    <col min="6848" max="6848" width="14.7109375" bestFit="1" customWidth="1"/>
    <col min="6850" max="6850" width="10.28515625" bestFit="1" customWidth="1"/>
    <col min="6851" max="6851" width="29.85546875" customWidth="1"/>
    <col min="6852" max="6852" width="22.42578125" bestFit="1" customWidth="1"/>
    <col min="6853" max="6853" width="10" bestFit="1" customWidth="1"/>
    <col min="6854" max="6854" width="11" bestFit="1" customWidth="1"/>
    <col min="6855" max="6855" width="12.85546875" bestFit="1" customWidth="1"/>
    <col min="6856" max="6856" width="13.42578125" bestFit="1" customWidth="1"/>
    <col min="6860" max="6860" width="54.7109375" bestFit="1" customWidth="1"/>
    <col min="6861" max="6861" width="30.140625" bestFit="1" customWidth="1"/>
    <col min="6864" max="6865" width="30.140625" bestFit="1" customWidth="1"/>
    <col min="6869" max="6869" width="14.85546875" bestFit="1" customWidth="1"/>
    <col min="7096" max="7096" width="29.85546875" customWidth="1"/>
    <col min="7097" max="7097" width="22.42578125" bestFit="1" customWidth="1"/>
    <col min="7098" max="7098" width="10" bestFit="1" customWidth="1"/>
    <col min="7099" max="7099" width="11" bestFit="1" customWidth="1"/>
    <col min="7100" max="7100" width="12.85546875" bestFit="1" customWidth="1"/>
    <col min="7101" max="7101" width="13.42578125" bestFit="1" customWidth="1"/>
    <col min="7102" max="7102" width="16.28515625" customWidth="1"/>
    <col min="7103" max="7103" width="28.85546875" bestFit="1" customWidth="1"/>
    <col min="7104" max="7104" width="14.7109375" bestFit="1" customWidth="1"/>
    <col min="7106" max="7106" width="10.28515625" bestFit="1" customWidth="1"/>
    <col min="7107" max="7107" width="29.85546875" customWidth="1"/>
    <col min="7108" max="7108" width="22.42578125" bestFit="1" customWidth="1"/>
    <col min="7109" max="7109" width="10" bestFit="1" customWidth="1"/>
    <col min="7110" max="7110" width="11" bestFit="1" customWidth="1"/>
    <col min="7111" max="7111" width="12.85546875" bestFit="1" customWidth="1"/>
    <col min="7112" max="7112" width="13.42578125" bestFit="1" customWidth="1"/>
    <col min="7116" max="7116" width="54.7109375" bestFit="1" customWidth="1"/>
    <col min="7117" max="7117" width="30.140625" bestFit="1" customWidth="1"/>
    <col min="7120" max="7121" width="30.140625" bestFit="1" customWidth="1"/>
    <col min="7125" max="7125" width="14.85546875" bestFit="1" customWidth="1"/>
    <col min="7352" max="7352" width="29.85546875" customWidth="1"/>
    <col min="7353" max="7353" width="22.42578125" bestFit="1" customWidth="1"/>
    <col min="7354" max="7354" width="10" bestFit="1" customWidth="1"/>
    <col min="7355" max="7355" width="11" bestFit="1" customWidth="1"/>
    <col min="7356" max="7356" width="12.85546875" bestFit="1" customWidth="1"/>
    <col min="7357" max="7357" width="13.42578125" bestFit="1" customWidth="1"/>
    <col min="7358" max="7358" width="16.28515625" customWidth="1"/>
    <col min="7359" max="7359" width="28.85546875" bestFit="1" customWidth="1"/>
    <col min="7360" max="7360" width="14.7109375" bestFit="1" customWidth="1"/>
    <col min="7362" max="7362" width="10.28515625" bestFit="1" customWidth="1"/>
    <col min="7363" max="7363" width="29.85546875" customWidth="1"/>
    <col min="7364" max="7364" width="22.42578125" bestFit="1" customWidth="1"/>
    <col min="7365" max="7365" width="10" bestFit="1" customWidth="1"/>
    <col min="7366" max="7366" width="11" bestFit="1" customWidth="1"/>
    <col min="7367" max="7367" width="12.85546875" bestFit="1" customWidth="1"/>
    <col min="7368" max="7368" width="13.42578125" bestFit="1" customWidth="1"/>
    <col min="7372" max="7372" width="54.7109375" bestFit="1" customWidth="1"/>
    <col min="7373" max="7373" width="30.140625" bestFit="1" customWidth="1"/>
    <col min="7376" max="7377" width="30.140625" bestFit="1" customWidth="1"/>
    <col min="7381" max="7381" width="14.85546875" bestFit="1" customWidth="1"/>
    <col min="7608" max="7608" width="29.85546875" customWidth="1"/>
    <col min="7609" max="7609" width="22.42578125" bestFit="1" customWidth="1"/>
    <col min="7610" max="7610" width="10" bestFit="1" customWidth="1"/>
    <col min="7611" max="7611" width="11" bestFit="1" customWidth="1"/>
    <col min="7612" max="7612" width="12.85546875" bestFit="1" customWidth="1"/>
    <col min="7613" max="7613" width="13.42578125" bestFit="1" customWidth="1"/>
    <col min="7614" max="7614" width="16.28515625" customWidth="1"/>
    <col min="7615" max="7615" width="28.85546875" bestFit="1" customWidth="1"/>
    <col min="7616" max="7616" width="14.7109375" bestFit="1" customWidth="1"/>
    <col min="7618" max="7618" width="10.28515625" bestFit="1" customWidth="1"/>
    <col min="7619" max="7619" width="29.85546875" customWidth="1"/>
    <col min="7620" max="7620" width="22.42578125" bestFit="1" customWidth="1"/>
    <col min="7621" max="7621" width="10" bestFit="1" customWidth="1"/>
    <col min="7622" max="7622" width="11" bestFit="1" customWidth="1"/>
    <col min="7623" max="7623" width="12.85546875" bestFit="1" customWidth="1"/>
    <col min="7624" max="7624" width="13.42578125" bestFit="1" customWidth="1"/>
    <col min="7628" max="7628" width="54.7109375" bestFit="1" customWidth="1"/>
    <col min="7629" max="7629" width="30.140625" bestFit="1" customWidth="1"/>
    <col min="7632" max="7633" width="30.140625" bestFit="1" customWidth="1"/>
    <col min="7637" max="7637" width="14.85546875" bestFit="1" customWidth="1"/>
    <col min="7864" max="7864" width="29.85546875" customWidth="1"/>
    <col min="7865" max="7865" width="22.42578125" bestFit="1" customWidth="1"/>
    <col min="7866" max="7866" width="10" bestFit="1" customWidth="1"/>
    <col min="7867" max="7867" width="11" bestFit="1" customWidth="1"/>
    <col min="7868" max="7868" width="12.85546875" bestFit="1" customWidth="1"/>
    <col min="7869" max="7869" width="13.42578125" bestFit="1" customWidth="1"/>
    <col min="7870" max="7870" width="16.28515625" customWidth="1"/>
    <col min="7871" max="7871" width="28.85546875" bestFit="1" customWidth="1"/>
    <col min="7872" max="7872" width="14.7109375" bestFit="1" customWidth="1"/>
    <col min="7874" max="7874" width="10.28515625" bestFit="1" customWidth="1"/>
    <col min="7875" max="7875" width="29.85546875" customWidth="1"/>
    <col min="7876" max="7876" width="22.42578125" bestFit="1" customWidth="1"/>
    <col min="7877" max="7877" width="10" bestFit="1" customWidth="1"/>
    <col min="7878" max="7878" width="11" bestFit="1" customWidth="1"/>
    <col min="7879" max="7879" width="12.85546875" bestFit="1" customWidth="1"/>
    <col min="7880" max="7880" width="13.42578125" bestFit="1" customWidth="1"/>
    <col min="7884" max="7884" width="54.7109375" bestFit="1" customWidth="1"/>
    <col min="7885" max="7885" width="30.140625" bestFit="1" customWidth="1"/>
    <col min="7888" max="7889" width="30.140625" bestFit="1" customWidth="1"/>
    <col min="7893" max="7893" width="14.85546875" bestFit="1" customWidth="1"/>
    <col min="8120" max="8120" width="29.85546875" customWidth="1"/>
    <col min="8121" max="8121" width="22.42578125" bestFit="1" customWidth="1"/>
    <col min="8122" max="8122" width="10" bestFit="1" customWidth="1"/>
    <col min="8123" max="8123" width="11" bestFit="1" customWidth="1"/>
    <col min="8124" max="8124" width="12.85546875" bestFit="1" customWidth="1"/>
    <col min="8125" max="8125" width="13.42578125" bestFit="1" customWidth="1"/>
    <col min="8126" max="8126" width="16.28515625" customWidth="1"/>
    <col min="8127" max="8127" width="28.85546875" bestFit="1" customWidth="1"/>
    <col min="8128" max="8128" width="14.7109375" bestFit="1" customWidth="1"/>
    <col min="8130" max="8130" width="10.28515625" bestFit="1" customWidth="1"/>
    <col min="8131" max="8131" width="29.85546875" customWidth="1"/>
    <col min="8132" max="8132" width="22.42578125" bestFit="1" customWidth="1"/>
    <col min="8133" max="8133" width="10" bestFit="1" customWidth="1"/>
    <col min="8134" max="8134" width="11" bestFit="1" customWidth="1"/>
    <col min="8135" max="8135" width="12.85546875" bestFit="1" customWidth="1"/>
    <col min="8136" max="8136" width="13.42578125" bestFit="1" customWidth="1"/>
    <col min="8140" max="8140" width="54.7109375" bestFit="1" customWidth="1"/>
    <col min="8141" max="8141" width="30.140625" bestFit="1" customWidth="1"/>
    <col min="8144" max="8145" width="30.140625" bestFit="1" customWidth="1"/>
    <col min="8149" max="8149" width="14.85546875" bestFit="1" customWidth="1"/>
    <col min="8376" max="8376" width="29.85546875" customWidth="1"/>
    <col min="8377" max="8377" width="22.42578125" bestFit="1" customWidth="1"/>
    <col min="8378" max="8378" width="10" bestFit="1" customWidth="1"/>
    <col min="8379" max="8379" width="11" bestFit="1" customWidth="1"/>
    <col min="8380" max="8380" width="12.85546875" bestFit="1" customWidth="1"/>
    <col min="8381" max="8381" width="13.42578125" bestFit="1" customWidth="1"/>
    <col min="8382" max="8382" width="16.28515625" customWidth="1"/>
    <col min="8383" max="8383" width="28.85546875" bestFit="1" customWidth="1"/>
    <col min="8384" max="8384" width="14.7109375" bestFit="1" customWidth="1"/>
    <col min="8386" max="8386" width="10.28515625" bestFit="1" customWidth="1"/>
    <col min="8387" max="8387" width="29.85546875" customWidth="1"/>
    <col min="8388" max="8388" width="22.42578125" bestFit="1" customWidth="1"/>
    <col min="8389" max="8389" width="10" bestFit="1" customWidth="1"/>
    <col min="8390" max="8390" width="11" bestFit="1" customWidth="1"/>
    <col min="8391" max="8391" width="12.85546875" bestFit="1" customWidth="1"/>
    <col min="8392" max="8392" width="13.42578125" bestFit="1" customWidth="1"/>
    <col min="8396" max="8396" width="54.7109375" bestFit="1" customWidth="1"/>
    <col min="8397" max="8397" width="30.140625" bestFit="1" customWidth="1"/>
    <col min="8400" max="8401" width="30.140625" bestFit="1" customWidth="1"/>
    <col min="8405" max="8405" width="14.85546875" bestFit="1" customWidth="1"/>
    <col min="8632" max="8632" width="29.85546875" customWidth="1"/>
    <col min="8633" max="8633" width="22.42578125" bestFit="1" customWidth="1"/>
    <col min="8634" max="8634" width="10" bestFit="1" customWidth="1"/>
    <col min="8635" max="8635" width="11" bestFit="1" customWidth="1"/>
    <col min="8636" max="8636" width="12.85546875" bestFit="1" customWidth="1"/>
    <col min="8637" max="8637" width="13.42578125" bestFit="1" customWidth="1"/>
    <col min="8638" max="8638" width="16.28515625" customWidth="1"/>
    <col min="8639" max="8639" width="28.85546875" bestFit="1" customWidth="1"/>
    <col min="8640" max="8640" width="14.7109375" bestFit="1" customWidth="1"/>
    <col min="8642" max="8642" width="10.28515625" bestFit="1" customWidth="1"/>
    <col min="8643" max="8643" width="29.85546875" customWidth="1"/>
    <col min="8644" max="8644" width="22.42578125" bestFit="1" customWidth="1"/>
    <col min="8645" max="8645" width="10" bestFit="1" customWidth="1"/>
    <col min="8646" max="8646" width="11" bestFit="1" customWidth="1"/>
    <col min="8647" max="8647" width="12.85546875" bestFit="1" customWidth="1"/>
    <col min="8648" max="8648" width="13.42578125" bestFit="1" customWidth="1"/>
    <col min="8652" max="8652" width="54.7109375" bestFit="1" customWidth="1"/>
    <col min="8653" max="8653" width="30.140625" bestFit="1" customWidth="1"/>
    <col min="8656" max="8657" width="30.140625" bestFit="1" customWidth="1"/>
    <col min="8661" max="8661" width="14.85546875" bestFit="1" customWidth="1"/>
    <col min="8888" max="8888" width="29.85546875" customWidth="1"/>
    <col min="8889" max="8889" width="22.42578125" bestFit="1" customWidth="1"/>
    <col min="8890" max="8890" width="10" bestFit="1" customWidth="1"/>
    <col min="8891" max="8891" width="11" bestFit="1" customWidth="1"/>
    <col min="8892" max="8892" width="12.85546875" bestFit="1" customWidth="1"/>
    <col min="8893" max="8893" width="13.42578125" bestFit="1" customWidth="1"/>
    <col min="8894" max="8894" width="16.28515625" customWidth="1"/>
    <col min="8895" max="8895" width="28.85546875" bestFit="1" customWidth="1"/>
    <col min="8896" max="8896" width="14.7109375" bestFit="1" customWidth="1"/>
    <col min="8898" max="8898" width="10.28515625" bestFit="1" customWidth="1"/>
    <col min="8899" max="8899" width="29.85546875" customWidth="1"/>
    <col min="8900" max="8900" width="22.42578125" bestFit="1" customWidth="1"/>
    <col min="8901" max="8901" width="10" bestFit="1" customWidth="1"/>
    <col min="8902" max="8902" width="11" bestFit="1" customWidth="1"/>
    <col min="8903" max="8903" width="12.85546875" bestFit="1" customWidth="1"/>
    <col min="8904" max="8904" width="13.42578125" bestFit="1" customWidth="1"/>
    <col min="8908" max="8908" width="54.7109375" bestFit="1" customWidth="1"/>
    <col min="8909" max="8909" width="30.140625" bestFit="1" customWidth="1"/>
    <col min="8912" max="8913" width="30.140625" bestFit="1" customWidth="1"/>
    <col min="8917" max="8917" width="14.85546875" bestFit="1" customWidth="1"/>
    <col min="9144" max="9144" width="29.85546875" customWidth="1"/>
    <col min="9145" max="9145" width="22.42578125" bestFit="1" customWidth="1"/>
    <col min="9146" max="9146" width="10" bestFit="1" customWidth="1"/>
    <col min="9147" max="9147" width="11" bestFit="1" customWidth="1"/>
    <col min="9148" max="9148" width="12.85546875" bestFit="1" customWidth="1"/>
    <col min="9149" max="9149" width="13.42578125" bestFit="1" customWidth="1"/>
    <col min="9150" max="9150" width="16.28515625" customWidth="1"/>
    <col min="9151" max="9151" width="28.85546875" bestFit="1" customWidth="1"/>
    <col min="9152" max="9152" width="14.7109375" bestFit="1" customWidth="1"/>
    <col min="9154" max="9154" width="10.28515625" bestFit="1" customWidth="1"/>
    <col min="9155" max="9155" width="29.85546875" customWidth="1"/>
    <col min="9156" max="9156" width="22.42578125" bestFit="1" customWidth="1"/>
    <col min="9157" max="9157" width="10" bestFit="1" customWidth="1"/>
    <col min="9158" max="9158" width="11" bestFit="1" customWidth="1"/>
    <col min="9159" max="9159" width="12.85546875" bestFit="1" customWidth="1"/>
    <col min="9160" max="9160" width="13.42578125" bestFit="1" customWidth="1"/>
    <col min="9164" max="9164" width="54.7109375" bestFit="1" customWidth="1"/>
    <col min="9165" max="9165" width="30.140625" bestFit="1" customWidth="1"/>
    <col min="9168" max="9169" width="30.140625" bestFit="1" customWidth="1"/>
    <col min="9173" max="9173" width="14.85546875" bestFit="1" customWidth="1"/>
    <col min="9400" max="9400" width="29.85546875" customWidth="1"/>
    <col min="9401" max="9401" width="22.42578125" bestFit="1" customWidth="1"/>
    <col min="9402" max="9402" width="10" bestFit="1" customWidth="1"/>
    <col min="9403" max="9403" width="11" bestFit="1" customWidth="1"/>
    <col min="9404" max="9404" width="12.85546875" bestFit="1" customWidth="1"/>
    <col min="9405" max="9405" width="13.42578125" bestFit="1" customWidth="1"/>
    <col min="9406" max="9406" width="16.28515625" customWidth="1"/>
    <col min="9407" max="9407" width="28.85546875" bestFit="1" customWidth="1"/>
    <col min="9408" max="9408" width="14.7109375" bestFit="1" customWidth="1"/>
    <col min="9410" max="9410" width="10.28515625" bestFit="1" customWidth="1"/>
    <col min="9411" max="9411" width="29.85546875" customWidth="1"/>
    <col min="9412" max="9412" width="22.42578125" bestFit="1" customWidth="1"/>
    <col min="9413" max="9413" width="10" bestFit="1" customWidth="1"/>
    <col min="9414" max="9414" width="11" bestFit="1" customWidth="1"/>
    <col min="9415" max="9415" width="12.85546875" bestFit="1" customWidth="1"/>
    <col min="9416" max="9416" width="13.42578125" bestFit="1" customWidth="1"/>
    <col min="9420" max="9420" width="54.7109375" bestFit="1" customWidth="1"/>
    <col min="9421" max="9421" width="30.140625" bestFit="1" customWidth="1"/>
    <col min="9424" max="9425" width="30.140625" bestFit="1" customWidth="1"/>
    <col min="9429" max="9429" width="14.85546875" bestFit="1" customWidth="1"/>
    <col min="9656" max="9656" width="29.85546875" customWidth="1"/>
    <col min="9657" max="9657" width="22.42578125" bestFit="1" customWidth="1"/>
    <col min="9658" max="9658" width="10" bestFit="1" customWidth="1"/>
    <col min="9659" max="9659" width="11" bestFit="1" customWidth="1"/>
    <col min="9660" max="9660" width="12.85546875" bestFit="1" customWidth="1"/>
    <col min="9661" max="9661" width="13.42578125" bestFit="1" customWidth="1"/>
    <col min="9662" max="9662" width="16.28515625" customWidth="1"/>
    <col min="9663" max="9663" width="28.85546875" bestFit="1" customWidth="1"/>
    <col min="9664" max="9664" width="14.7109375" bestFit="1" customWidth="1"/>
    <col min="9666" max="9666" width="10.28515625" bestFit="1" customWidth="1"/>
    <col min="9667" max="9667" width="29.85546875" customWidth="1"/>
    <col min="9668" max="9668" width="22.42578125" bestFit="1" customWidth="1"/>
    <col min="9669" max="9669" width="10" bestFit="1" customWidth="1"/>
    <col min="9670" max="9670" width="11" bestFit="1" customWidth="1"/>
    <col min="9671" max="9671" width="12.85546875" bestFit="1" customWidth="1"/>
    <col min="9672" max="9672" width="13.42578125" bestFit="1" customWidth="1"/>
    <col min="9676" max="9676" width="54.7109375" bestFit="1" customWidth="1"/>
    <col min="9677" max="9677" width="30.140625" bestFit="1" customWidth="1"/>
    <col min="9680" max="9681" width="30.140625" bestFit="1" customWidth="1"/>
    <col min="9685" max="9685" width="14.85546875" bestFit="1" customWidth="1"/>
    <col min="9912" max="9912" width="29.85546875" customWidth="1"/>
    <col min="9913" max="9913" width="22.42578125" bestFit="1" customWidth="1"/>
    <col min="9914" max="9914" width="10" bestFit="1" customWidth="1"/>
    <col min="9915" max="9915" width="11" bestFit="1" customWidth="1"/>
    <col min="9916" max="9916" width="12.85546875" bestFit="1" customWidth="1"/>
    <col min="9917" max="9917" width="13.42578125" bestFit="1" customWidth="1"/>
    <col min="9918" max="9918" width="16.28515625" customWidth="1"/>
    <col min="9919" max="9919" width="28.85546875" bestFit="1" customWidth="1"/>
    <col min="9920" max="9920" width="14.7109375" bestFit="1" customWidth="1"/>
    <col min="9922" max="9922" width="10.28515625" bestFit="1" customWidth="1"/>
    <col min="9923" max="9923" width="29.85546875" customWidth="1"/>
    <col min="9924" max="9924" width="22.42578125" bestFit="1" customWidth="1"/>
    <col min="9925" max="9925" width="10" bestFit="1" customWidth="1"/>
    <col min="9926" max="9926" width="11" bestFit="1" customWidth="1"/>
    <col min="9927" max="9927" width="12.85546875" bestFit="1" customWidth="1"/>
    <col min="9928" max="9928" width="13.42578125" bestFit="1" customWidth="1"/>
    <col min="9932" max="9932" width="54.7109375" bestFit="1" customWidth="1"/>
    <col min="9933" max="9933" width="30.140625" bestFit="1" customWidth="1"/>
    <col min="9936" max="9937" width="30.140625" bestFit="1" customWidth="1"/>
    <col min="9941" max="9941" width="14.85546875" bestFit="1" customWidth="1"/>
    <col min="10168" max="10168" width="29.85546875" customWidth="1"/>
    <col min="10169" max="10169" width="22.42578125" bestFit="1" customWidth="1"/>
    <col min="10170" max="10170" width="10" bestFit="1" customWidth="1"/>
    <col min="10171" max="10171" width="11" bestFit="1" customWidth="1"/>
    <col min="10172" max="10172" width="12.85546875" bestFit="1" customWidth="1"/>
    <col min="10173" max="10173" width="13.42578125" bestFit="1" customWidth="1"/>
    <col min="10174" max="10174" width="16.28515625" customWidth="1"/>
    <col min="10175" max="10175" width="28.85546875" bestFit="1" customWidth="1"/>
    <col min="10176" max="10176" width="14.7109375" bestFit="1" customWidth="1"/>
    <col min="10178" max="10178" width="10.28515625" bestFit="1" customWidth="1"/>
    <col min="10179" max="10179" width="29.85546875" customWidth="1"/>
    <col min="10180" max="10180" width="22.42578125" bestFit="1" customWidth="1"/>
    <col min="10181" max="10181" width="10" bestFit="1" customWidth="1"/>
    <col min="10182" max="10182" width="11" bestFit="1" customWidth="1"/>
    <col min="10183" max="10183" width="12.85546875" bestFit="1" customWidth="1"/>
    <col min="10184" max="10184" width="13.42578125" bestFit="1" customWidth="1"/>
    <col min="10188" max="10188" width="54.7109375" bestFit="1" customWidth="1"/>
    <col min="10189" max="10189" width="30.140625" bestFit="1" customWidth="1"/>
    <col min="10192" max="10193" width="30.140625" bestFit="1" customWidth="1"/>
    <col min="10197" max="10197" width="14.85546875" bestFit="1" customWidth="1"/>
    <col min="10424" max="10424" width="29.85546875" customWidth="1"/>
    <col min="10425" max="10425" width="22.42578125" bestFit="1" customWidth="1"/>
    <col min="10426" max="10426" width="10" bestFit="1" customWidth="1"/>
    <col min="10427" max="10427" width="11" bestFit="1" customWidth="1"/>
    <col min="10428" max="10428" width="12.85546875" bestFit="1" customWidth="1"/>
    <col min="10429" max="10429" width="13.42578125" bestFit="1" customWidth="1"/>
    <col min="10430" max="10430" width="16.28515625" customWidth="1"/>
    <col min="10431" max="10431" width="28.85546875" bestFit="1" customWidth="1"/>
    <col min="10432" max="10432" width="14.7109375" bestFit="1" customWidth="1"/>
    <col min="10434" max="10434" width="10.28515625" bestFit="1" customWidth="1"/>
    <col min="10435" max="10435" width="29.85546875" customWidth="1"/>
    <col min="10436" max="10436" width="22.42578125" bestFit="1" customWidth="1"/>
    <col min="10437" max="10437" width="10" bestFit="1" customWidth="1"/>
    <col min="10438" max="10438" width="11" bestFit="1" customWidth="1"/>
    <col min="10439" max="10439" width="12.85546875" bestFit="1" customWidth="1"/>
    <col min="10440" max="10440" width="13.42578125" bestFit="1" customWidth="1"/>
    <col min="10444" max="10444" width="54.7109375" bestFit="1" customWidth="1"/>
    <col min="10445" max="10445" width="30.140625" bestFit="1" customWidth="1"/>
    <col min="10448" max="10449" width="30.140625" bestFit="1" customWidth="1"/>
    <col min="10453" max="10453" width="14.85546875" bestFit="1" customWidth="1"/>
    <col min="10680" max="10680" width="29.85546875" customWidth="1"/>
    <col min="10681" max="10681" width="22.42578125" bestFit="1" customWidth="1"/>
    <col min="10682" max="10682" width="10" bestFit="1" customWidth="1"/>
    <col min="10683" max="10683" width="11" bestFit="1" customWidth="1"/>
    <col min="10684" max="10684" width="12.85546875" bestFit="1" customWidth="1"/>
    <col min="10685" max="10685" width="13.42578125" bestFit="1" customWidth="1"/>
    <col min="10686" max="10686" width="16.28515625" customWidth="1"/>
    <col min="10687" max="10687" width="28.85546875" bestFit="1" customWidth="1"/>
    <col min="10688" max="10688" width="14.7109375" bestFit="1" customWidth="1"/>
    <col min="10690" max="10690" width="10.28515625" bestFit="1" customWidth="1"/>
    <col min="10691" max="10691" width="29.85546875" customWidth="1"/>
    <col min="10692" max="10692" width="22.42578125" bestFit="1" customWidth="1"/>
    <col min="10693" max="10693" width="10" bestFit="1" customWidth="1"/>
    <col min="10694" max="10694" width="11" bestFit="1" customWidth="1"/>
    <col min="10695" max="10695" width="12.85546875" bestFit="1" customWidth="1"/>
    <col min="10696" max="10696" width="13.42578125" bestFit="1" customWidth="1"/>
    <col min="10700" max="10700" width="54.7109375" bestFit="1" customWidth="1"/>
    <col min="10701" max="10701" width="30.140625" bestFit="1" customWidth="1"/>
    <col min="10704" max="10705" width="30.140625" bestFit="1" customWidth="1"/>
    <col min="10709" max="10709" width="14.85546875" bestFit="1" customWidth="1"/>
    <col min="10936" max="10936" width="29.85546875" customWidth="1"/>
    <col min="10937" max="10937" width="22.42578125" bestFit="1" customWidth="1"/>
    <col min="10938" max="10938" width="10" bestFit="1" customWidth="1"/>
    <col min="10939" max="10939" width="11" bestFit="1" customWidth="1"/>
    <col min="10940" max="10940" width="12.85546875" bestFit="1" customWidth="1"/>
    <col min="10941" max="10941" width="13.42578125" bestFit="1" customWidth="1"/>
    <col min="10942" max="10942" width="16.28515625" customWidth="1"/>
    <col min="10943" max="10943" width="28.85546875" bestFit="1" customWidth="1"/>
    <col min="10944" max="10944" width="14.7109375" bestFit="1" customWidth="1"/>
    <col min="10946" max="10946" width="10.28515625" bestFit="1" customWidth="1"/>
    <col min="10947" max="10947" width="29.85546875" customWidth="1"/>
    <col min="10948" max="10948" width="22.42578125" bestFit="1" customWidth="1"/>
    <col min="10949" max="10949" width="10" bestFit="1" customWidth="1"/>
    <col min="10950" max="10950" width="11" bestFit="1" customWidth="1"/>
    <col min="10951" max="10951" width="12.85546875" bestFit="1" customWidth="1"/>
    <col min="10952" max="10952" width="13.42578125" bestFit="1" customWidth="1"/>
    <col min="10956" max="10956" width="54.7109375" bestFit="1" customWidth="1"/>
    <col min="10957" max="10957" width="30.140625" bestFit="1" customWidth="1"/>
    <col min="10960" max="10961" width="30.140625" bestFit="1" customWidth="1"/>
    <col min="10965" max="10965" width="14.85546875" bestFit="1" customWidth="1"/>
    <col min="11192" max="11192" width="29.85546875" customWidth="1"/>
    <col min="11193" max="11193" width="22.42578125" bestFit="1" customWidth="1"/>
    <col min="11194" max="11194" width="10" bestFit="1" customWidth="1"/>
    <col min="11195" max="11195" width="11" bestFit="1" customWidth="1"/>
    <col min="11196" max="11196" width="12.85546875" bestFit="1" customWidth="1"/>
    <col min="11197" max="11197" width="13.42578125" bestFit="1" customWidth="1"/>
    <col min="11198" max="11198" width="16.28515625" customWidth="1"/>
    <col min="11199" max="11199" width="28.85546875" bestFit="1" customWidth="1"/>
    <col min="11200" max="11200" width="14.7109375" bestFit="1" customWidth="1"/>
    <col min="11202" max="11202" width="10.28515625" bestFit="1" customWidth="1"/>
    <col min="11203" max="11203" width="29.85546875" customWidth="1"/>
    <col min="11204" max="11204" width="22.42578125" bestFit="1" customWidth="1"/>
    <col min="11205" max="11205" width="10" bestFit="1" customWidth="1"/>
    <col min="11206" max="11206" width="11" bestFit="1" customWidth="1"/>
    <col min="11207" max="11207" width="12.85546875" bestFit="1" customWidth="1"/>
    <col min="11208" max="11208" width="13.42578125" bestFit="1" customWidth="1"/>
    <col min="11212" max="11212" width="54.7109375" bestFit="1" customWidth="1"/>
    <col min="11213" max="11213" width="30.140625" bestFit="1" customWidth="1"/>
    <col min="11216" max="11217" width="30.140625" bestFit="1" customWidth="1"/>
    <col min="11221" max="11221" width="14.85546875" bestFit="1" customWidth="1"/>
    <col min="11448" max="11448" width="29.85546875" customWidth="1"/>
    <col min="11449" max="11449" width="22.42578125" bestFit="1" customWidth="1"/>
    <col min="11450" max="11450" width="10" bestFit="1" customWidth="1"/>
    <col min="11451" max="11451" width="11" bestFit="1" customWidth="1"/>
    <col min="11452" max="11452" width="12.85546875" bestFit="1" customWidth="1"/>
    <col min="11453" max="11453" width="13.42578125" bestFit="1" customWidth="1"/>
    <col min="11454" max="11454" width="16.28515625" customWidth="1"/>
    <col min="11455" max="11455" width="28.85546875" bestFit="1" customWidth="1"/>
    <col min="11456" max="11456" width="14.7109375" bestFit="1" customWidth="1"/>
    <col min="11458" max="11458" width="10.28515625" bestFit="1" customWidth="1"/>
    <col min="11459" max="11459" width="29.85546875" customWidth="1"/>
    <col min="11460" max="11460" width="22.42578125" bestFit="1" customWidth="1"/>
    <col min="11461" max="11461" width="10" bestFit="1" customWidth="1"/>
    <col min="11462" max="11462" width="11" bestFit="1" customWidth="1"/>
    <col min="11463" max="11463" width="12.85546875" bestFit="1" customWidth="1"/>
    <col min="11464" max="11464" width="13.42578125" bestFit="1" customWidth="1"/>
    <col min="11468" max="11468" width="54.7109375" bestFit="1" customWidth="1"/>
    <col min="11469" max="11469" width="30.140625" bestFit="1" customWidth="1"/>
    <col min="11472" max="11473" width="30.140625" bestFit="1" customWidth="1"/>
    <col min="11477" max="11477" width="14.85546875" bestFit="1" customWidth="1"/>
    <col min="11704" max="11704" width="29.85546875" customWidth="1"/>
    <col min="11705" max="11705" width="22.42578125" bestFit="1" customWidth="1"/>
    <col min="11706" max="11706" width="10" bestFit="1" customWidth="1"/>
    <col min="11707" max="11707" width="11" bestFit="1" customWidth="1"/>
    <col min="11708" max="11708" width="12.85546875" bestFit="1" customWidth="1"/>
    <col min="11709" max="11709" width="13.42578125" bestFit="1" customWidth="1"/>
    <col min="11710" max="11710" width="16.28515625" customWidth="1"/>
    <col min="11711" max="11711" width="28.85546875" bestFit="1" customWidth="1"/>
    <col min="11712" max="11712" width="14.7109375" bestFit="1" customWidth="1"/>
    <col min="11714" max="11714" width="10.28515625" bestFit="1" customWidth="1"/>
    <col min="11715" max="11715" width="29.85546875" customWidth="1"/>
    <col min="11716" max="11716" width="22.42578125" bestFit="1" customWidth="1"/>
    <col min="11717" max="11717" width="10" bestFit="1" customWidth="1"/>
    <col min="11718" max="11718" width="11" bestFit="1" customWidth="1"/>
    <col min="11719" max="11719" width="12.85546875" bestFit="1" customWidth="1"/>
    <col min="11720" max="11720" width="13.42578125" bestFit="1" customWidth="1"/>
    <col min="11724" max="11724" width="54.7109375" bestFit="1" customWidth="1"/>
    <col min="11725" max="11725" width="30.140625" bestFit="1" customWidth="1"/>
    <col min="11728" max="11729" width="30.140625" bestFit="1" customWidth="1"/>
    <col min="11733" max="11733" width="14.85546875" bestFit="1" customWidth="1"/>
    <col min="11960" max="11960" width="29.85546875" customWidth="1"/>
    <col min="11961" max="11961" width="22.42578125" bestFit="1" customWidth="1"/>
    <col min="11962" max="11962" width="10" bestFit="1" customWidth="1"/>
    <col min="11963" max="11963" width="11" bestFit="1" customWidth="1"/>
    <col min="11964" max="11964" width="12.85546875" bestFit="1" customWidth="1"/>
    <col min="11965" max="11965" width="13.42578125" bestFit="1" customWidth="1"/>
    <col min="11966" max="11966" width="16.28515625" customWidth="1"/>
    <col min="11967" max="11967" width="28.85546875" bestFit="1" customWidth="1"/>
    <col min="11968" max="11968" width="14.7109375" bestFit="1" customWidth="1"/>
    <col min="11970" max="11970" width="10.28515625" bestFit="1" customWidth="1"/>
    <col min="11971" max="11971" width="29.85546875" customWidth="1"/>
    <col min="11972" max="11972" width="22.42578125" bestFit="1" customWidth="1"/>
    <col min="11973" max="11973" width="10" bestFit="1" customWidth="1"/>
    <col min="11974" max="11974" width="11" bestFit="1" customWidth="1"/>
    <col min="11975" max="11975" width="12.85546875" bestFit="1" customWidth="1"/>
    <col min="11976" max="11976" width="13.42578125" bestFit="1" customWidth="1"/>
    <col min="11980" max="11980" width="54.7109375" bestFit="1" customWidth="1"/>
    <col min="11981" max="11981" width="30.140625" bestFit="1" customWidth="1"/>
    <col min="11984" max="11985" width="30.140625" bestFit="1" customWidth="1"/>
    <col min="11989" max="11989" width="14.85546875" bestFit="1" customWidth="1"/>
    <col min="12216" max="12216" width="29.85546875" customWidth="1"/>
    <col min="12217" max="12217" width="22.42578125" bestFit="1" customWidth="1"/>
    <col min="12218" max="12218" width="10" bestFit="1" customWidth="1"/>
    <col min="12219" max="12219" width="11" bestFit="1" customWidth="1"/>
    <col min="12220" max="12220" width="12.85546875" bestFit="1" customWidth="1"/>
    <col min="12221" max="12221" width="13.42578125" bestFit="1" customWidth="1"/>
    <col min="12222" max="12222" width="16.28515625" customWidth="1"/>
    <col min="12223" max="12223" width="28.85546875" bestFit="1" customWidth="1"/>
    <col min="12224" max="12224" width="14.7109375" bestFit="1" customWidth="1"/>
    <col min="12226" max="12226" width="10.28515625" bestFit="1" customWidth="1"/>
    <col min="12227" max="12227" width="29.85546875" customWidth="1"/>
    <col min="12228" max="12228" width="22.42578125" bestFit="1" customWidth="1"/>
    <col min="12229" max="12229" width="10" bestFit="1" customWidth="1"/>
    <col min="12230" max="12230" width="11" bestFit="1" customWidth="1"/>
    <col min="12231" max="12231" width="12.85546875" bestFit="1" customWidth="1"/>
    <col min="12232" max="12232" width="13.42578125" bestFit="1" customWidth="1"/>
    <col min="12236" max="12236" width="54.7109375" bestFit="1" customWidth="1"/>
    <col min="12237" max="12237" width="30.140625" bestFit="1" customWidth="1"/>
    <col min="12240" max="12241" width="30.140625" bestFit="1" customWidth="1"/>
    <col min="12245" max="12245" width="14.85546875" bestFit="1" customWidth="1"/>
    <col min="12472" max="12472" width="29.85546875" customWidth="1"/>
    <col min="12473" max="12473" width="22.42578125" bestFit="1" customWidth="1"/>
    <col min="12474" max="12474" width="10" bestFit="1" customWidth="1"/>
    <col min="12475" max="12475" width="11" bestFit="1" customWidth="1"/>
    <col min="12476" max="12476" width="12.85546875" bestFit="1" customWidth="1"/>
    <col min="12477" max="12477" width="13.42578125" bestFit="1" customWidth="1"/>
    <col min="12478" max="12478" width="16.28515625" customWidth="1"/>
    <col min="12479" max="12479" width="28.85546875" bestFit="1" customWidth="1"/>
    <col min="12480" max="12480" width="14.7109375" bestFit="1" customWidth="1"/>
    <col min="12482" max="12482" width="10.28515625" bestFit="1" customWidth="1"/>
    <col min="12483" max="12483" width="29.85546875" customWidth="1"/>
    <col min="12484" max="12484" width="22.42578125" bestFit="1" customWidth="1"/>
    <col min="12485" max="12485" width="10" bestFit="1" customWidth="1"/>
    <col min="12486" max="12486" width="11" bestFit="1" customWidth="1"/>
    <col min="12487" max="12487" width="12.85546875" bestFit="1" customWidth="1"/>
    <col min="12488" max="12488" width="13.42578125" bestFit="1" customWidth="1"/>
    <col min="12492" max="12492" width="54.7109375" bestFit="1" customWidth="1"/>
    <col min="12493" max="12493" width="30.140625" bestFit="1" customWidth="1"/>
    <col min="12496" max="12497" width="30.140625" bestFit="1" customWidth="1"/>
    <col min="12501" max="12501" width="14.85546875" bestFit="1" customWidth="1"/>
    <col min="12728" max="12728" width="29.85546875" customWidth="1"/>
    <col min="12729" max="12729" width="22.42578125" bestFit="1" customWidth="1"/>
    <col min="12730" max="12730" width="10" bestFit="1" customWidth="1"/>
    <col min="12731" max="12731" width="11" bestFit="1" customWidth="1"/>
    <col min="12732" max="12732" width="12.85546875" bestFit="1" customWidth="1"/>
    <col min="12733" max="12733" width="13.42578125" bestFit="1" customWidth="1"/>
    <col min="12734" max="12734" width="16.28515625" customWidth="1"/>
    <col min="12735" max="12735" width="28.85546875" bestFit="1" customWidth="1"/>
    <col min="12736" max="12736" width="14.7109375" bestFit="1" customWidth="1"/>
    <col min="12738" max="12738" width="10.28515625" bestFit="1" customWidth="1"/>
    <col min="12739" max="12739" width="29.85546875" customWidth="1"/>
    <col min="12740" max="12740" width="22.42578125" bestFit="1" customWidth="1"/>
    <col min="12741" max="12741" width="10" bestFit="1" customWidth="1"/>
    <col min="12742" max="12742" width="11" bestFit="1" customWidth="1"/>
    <col min="12743" max="12743" width="12.85546875" bestFit="1" customWidth="1"/>
    <col min="12744" max="12744" width="13.42578125" bestFit="1" customWidth="1"/>
    <col min="12748" max="12748" width="54.7109375" bestFit="1" customWidth="1"/>
    <col min="12749" max="12749" width="30.140625" bestFit="1" customWidth="1"/>
    <col min="12752" max="12753" width="30.140625" bestFit="1" customWidth="1"/>
    <col min="12757" max="12757" width="14.85546875" bestFit="1" customWidth="1"/>
    <col min="12984" max="12984" width="29.85546875" customWidth="1"/>
    <col min="12985" max="12985" width="22.42578125" bestFit="1" customWidth="1"/>
    <col min="12986" max="12986" width="10" bestFit="1" customWidth="1"/>
    <col min="12987" max="12987" width="11" bestFit="1" customWidth="1"/>
    <col min="12988" max="12988" width="12.85546875" bestFit="1" customWidth="1"/>
    <col min="12989" max="12989" width="13.42578125" bestFit="1" customWidth="1"/>
    <col min="12990" max="12990" width="16.28515625" customWidth="1"/>
    <col min="12991" max="12991" width="28.85546875" bestFit="1" customWidth="1"/>
    <col min="12992" max="12992" width="14.7109375" bestFit="1" customWidth="1"/>
    <col min="12994" max="12994" width="10.28515625" bestFit="1" customWidth="1"/>
    <col min="12995" max="12995" width="29.85546875" customWidth="1"/>
    <col min="12996" max="12996" width="22.42578125" bestFit="1" customWidth="1"/>
    <col min="12997" max="12997" width="10" bestFit="1" customWidth="1"/>
    <col min="12998" max="12998" width="11" bestFit="1" customWidth="1"/>
    <col min="12999" max="12999" width="12.85546875" bestFit="1" customWidth="1"/>
    <col min="13000" max="13000" width="13.42578125" bestFit="1" customWidth="1"/>
    <col min="13004" max="13004" width="54.7109375" bestFit="1" customWidth="1"/>
    <col min="13005" max="13005" width="30.140625" bestFit="1" customWidth="1"/>
    <col min="13008" max="13009" width="30.140625" bestFit="1" customWidth="1"/>
    <col min="13013" max="13013" width="14.85546875" bestFit="1" customWidth="1"/>
    <col min="13240" max="13240" width="29.85546875" customWidth="1"/>
    <col min="13241" max="13241" width="22.42578125" bestFit="1" customWidth="1"/>
    <col min="13242" max="13242" width="10" bestFit="1" customWidth="1"/>
    <col min="13243" max="13243" width="11" bestFit="1" customWidth="1"/>
    <col min="13244" max="13244" width="12.85546875" bestFit="1" customWidth="1"/>
    <col min="13245" max="13245" width="13.42578125" bestFit="1" customWidth="1"/>
    <col min="13246" max="13246" width="16.28515625" customWidth="1"/>
    <col min="13247" max="13247" width="28.85546875" bestFit="1" customWidth="1"/>
    <col min="13248" max="13248" width="14.7109375" bestFit="1" customWidth="1"/>
    <col min="13250" max="13250" width="10.28515625" bestFit="1" customWidth="1"/>
    <col min="13251" max="13251" width="29.85546875" customWidth="1"/>
    <col min="13252" max="13252" width="22.42578125" bestFit="1" customWidth="1"/>
    <col min="13253" max="13253" width="10" bestFit="1" customWidth="1"/>
    <col min="13254" max="13254" width="11" bestFit="1" customWidth="1"/>
    <col min="13255" max="13255" width="12.85546875" bestFit="1" customWidth="1"/>
    <col min="13256" max="13256" width="13.42578125" bestFit="1" customWidth="1"/>
    <col min="13260" max="13260" width="54.7109375" bestFit="1" customWidth="1"/>
    <col min="13261" max="13261" width="30.140625" bestFit="1" customWidth="1"/>
    <col min="13264" max="13265" width="30.140625" bestFit="1" customWidth="1"/>
    <col min="13269" max="13269" width="14.85546875" bestFit="1" customWidth="1"/>
    <col min="13496" max="13496" width="29.85546875" customWidth="1"/>
    <col min="13497" max="13497" width="22.42578125" bestFit="1" customWidth="1"/>
    <col min="13498" max="13498" width="10" bestFit="1" customWidth="1"/>
    <col min="13499" max="13499" width="11" bestFit="1" customWidth="1"/>
    <col min="13500" max="13500" width="12.85546875" bestFit="1" customWidth="1"/>
    <col min="13501" max="13501" width="13.42578125" bestFit="1" customWidth="1"/>
    <col min="13502" max="13502" width="16.28515625" customWidth="1"/>
    <col min="13503" max="13503" width="28.85546875" bestFit="1" customWidth="1"/>
    <col min="13504" max="13504" width="14.7109375" bestFit="1" customWidth="1"/>
    <col min="13506" max="13506" width="10.28515625" bestFit="1" customWidth="1"/>
    <col min="13507" max="13507" width="29.85546875" customWidth="1"/>
    <col min="13508" max="13508" width="22.42578125" bestFit="1" customWidth="1"/>
    <col min="13509" max="13509" width="10" bestFit="1" customWidth="1"/>
    <col min="13510" max="13510" width="11" bestFit="1" customWidth="1"/>
    <col min="13511" max="13511" width="12.85546875" bestFit="1" customWidth="1"/>
    <col min="13512" max="13512" width="13.42578125" bestFit="1" customWidth="1"/>
    <col min="13516" max="13516" width="54.7109375" bestFit="1" customWidth="1"/>
    <col min="13517" max="13517" width="30.140625" bestFit="1" customWidth="1"/>
    <col min="13520" max="13521" width="30.140625" bestFit="1" customWidth="1"/>
    <col min="13525" max="13525" width="14.85546875" bestFit="1" customWidth="1"/>
    <col min="13752" max="13752" width="29.85546875" customWidth="1"/>
    <col min="13753" max="13753" width="22.42578125" bestFit="1" customWidth="1"/>
    <col min="13754" max="13754" width="10" bestFit="1" customWidth="1"/>
    <col min="13755" max="13755" width="11" bestFit="1" customWidth="1"/>
    <col min="13756" max="13756" width="12.85546875" bestFit="1" customWidth="1"/>
    <col min="13757" max="13757" width="13.42578125" bestFit="1" customWidth="1"/>
    <col min="13758" max="13758" width="16.28515625" customWidth="1"/>
    <col min="13759" max="13759" width="28.85546875" bestFit="1" customWidth="1"/>
    <col min="13760" max="13760" width="14.7109375" bestFit="1" customWidth="1"/>
    <col min="13762" max="13762" width="10.28515625" bestFit="1" customWidth="1"/>
    <col min="13763" max="13763" width="29.85546875" customWidth="1"/>
    <col min="13764" max="13764" width="22.42578125" bestFit="1" customWidth="1"/>
    <col min="13765" max="13765" width="10" bestFit="1" customWidth="1"/>
    <col min="13766" max="13766" width="11" bestFit="1" customWidth="1"/>
    <col min="13767" max="13767" width="12.85546875" bestFit="1" customWidth="1"/>
    <col min="13768" max="13768" width="13.42578125" bestFit="1" customWidth="1"/>
    <col min="13772" max="13772" width="54.7109375" bestFit="1" customWidth="1"/>
    <col min="13773" max="13773" width="30.140625" bestFit="1" customWidth="1"/>
    <col min="13776" max="13777" width="30.140625" bestFit="1" customWidth="1"/>
    <col min="13781" max="13781" width="14.85546875" bestFit="1" customWidth="1"/>
    <col min="14008" max="14008" width="29.85546875" customWidth="1"/>
    <col min="14009" max="14009" width="22.42578125" bestFit="1" customWidth="1"/>
    <col min="14010" max="14010" width="10" bestFit="1" customWidth="1"/>
    <col min="14011" max="14011" width="11" bestFit="1" customWidth="1"/>
    <col min="14012" max="14012" width="12.85546875" bestFit="1" customWidth="1"/>
    <col min="14013" max="14013" width="13.42578125" bestFit="1" customWidth="1"/>
    <col min="14014" max="14014" width="16.28515625" customWidth="1"/>
    <col min="14015" max="14015" width="28.85546875" bestFit="1" customWidth="1"/>
    <col min="14016" max="14016" width="14.7109375" bestFit="1" customWidth="1"/>
    <col min="14018" max="14018" width="10.28515625" bestFit="1" customWidth="1"/>
    <col min="14019" max="14019" width="29.85546875" customWidth="1"/>
    <col min="14020" max="14020" width="22.42578125" bestFit="1" customWidth="1"/>
    <col min="14021" max="14021" width="10" bestFit="1" customWidth="1"/>
    <col min="14022" max="14022" width="11" bestFit="1" customWidth="1"/>
    <col min="14023" max="14023" width="12.85546875" bestFit="1" customWidth="1"/>
    <col min="14024" max="14024" width="13.42578125" bestFit="1" customWidth="1"/>
    <col min="14028" max="14028" width="54.7109375" bestFit="1" customWidth="1"/>
    <col min="14029" max="14029" width="30.140625" bestFit="1" customWidth="1"/>
    <col min="14032" max="14033" width="30.140625" bestFit="1" customWidth="1"/>
    <col min="14037" max="14037" width="14.85546875" bestFit="1" customWidth="1"/>
    <col min="14264" max="14264" width="29.85546875" customWidth="1"/>
    <col min="14265" max="14265" width="22.42578125" bestFit="1" customWidth="1"/>
    <col min="14266" max="14266" width="10" bestFit="1" customWidth="1"/>
    <col min="14267" max="14267" width="11" bestFit="1" customWidth="1"/>
    <col min="14268" max="14268" width="12.85546875" bestFit="1" customWidth="1"/>
    <col min="14269" max="14269" width="13.42578125" bestFit="1" customWidth="1"/>
    <col min="14270" max="14270" width="16.28515625" customWidth="1"/>
    <col min="14271" max="14271" width="28.85546875" bestFit="1" customWidth="1"/>
    <col min="14272" max="14272" width="14.7109375" bestFit="1" customWidth="1"/>
    <col min="14274" max="14274" width="10.28515625" bestFit="1" customWidth="1"/>
    <col min="14275" max="14275" width="29.85546875" customWidth="1"/>
    <col min="14276" max="14276" width="22.42578125" bestFit="1" customWidth="1"/>
    <col min="14277" max="14277" width="10" bestFit="1" customWidth="1"/>
    <col min="14278" max="14278" width="11" bestFit="1" customWidth="1"/>
    <col min="14279" max="14279" width="12.85546875" bestFit="1" customWidth="1"/>
    <col min="14280" max="14280" width="13.42578125" bestFit="1" customWidth="1"/>
    <col min="14284" max="14284" width="54.7109375" bestFit="1" customWidth="1"/>
    <col min="14285" max="14285" width="30.140625" bestFit="1" customWidth="1"/>
    <col min="14288" max="14289" width="30.140625" bestFit="1" customWidth="1"/>
    <col min="14293" max="14293" width="14.85546875" bestFit="1" customWidth="1"/>
    <col min="14520" max="14520" width="29.85546875" customWidth="1"/>
    <col min="14521" max="14521" width="22.42578125" bestFit="1" customWidth="1"/>
    <col min="14522" max="14522" width="10" bestFit="1" customWidth="1"/>
    <col min="14523" max="14523" width="11" bestFit="1" customWidth="1"/>
    <col min="14524" max="14524" width="12.85546875" bestFit="1" customWidth="1"/>
    <col min="14525" max="14525" width="13.42578125" bestFit="1" customWidth="1"/>
    <col min="14526" max="14526" width="16.28515625" customWidth="1"/>
    <col min="14527" max="14527" width="28.85546875" bestFit="1" customWidth="1"/>
    <col min="14528" max="14528" width="14.7109375" bestFit="1" customWidth="1"/>
    <col min="14530" max="14530" width="10.28515625" bestFit="1" customWidth="1"/>
    <col min="14531" max="14531" width="29.85546875" customWidth="1"/>
    <col min="14532" max="14532" width="22.42578125" bestFit="1" customWidth="1"/>
    <col min="14533" max="14533" width="10" bestFit="1" customWidth="1"/>
    <col min="14534" max="14534" width="11" bestFit="1" customWidth="1"/>
    <col min="14535" max="14535" width="12.85546875" bestFit="1" customWidth="1"/>
    <col min="14536" max="14536" width="13.42578125" bestFit="1" customWidth="1"/>
    <col min="14540" max="14540" width="54.7109375" bestFit="1" customWidth="1"/>
    <col min="14541" max="14541" width="30.140625" bestFit="1" customWidth="1"/>
    <col min="14544" max="14545" width="30.140625" bestFit="1" customWidth="1"/>
    <col min="14549" max="14549" width="14.85546875" bestFit="1" customWidth="1"/>
    <col min="14776" max="14776" width="29.85546875" customWidth="1"/>
    <col min="14777" max="14777" width="22.42578125" bestFit="1" customWidth="1"/>
    <col min="14778" max="14778" width="10" bestFit="1" customWidth="1"/>
    <col min="14779" max="14779" width="11" bestFit="1" customWidth="1"/>
    <col min="14780" max="14780" width="12.85546875" bestFit="1" customWidth="1"/>
    <col min="14781" max="14781" width="13.42578125" bestFit="1" customWidth="1"/>
    <col min="14782" max="14782" width="16.28515625" customWidth="1"/>
    <col min="14783" max="14783" width="28.85546875" bestFit="1" customWidth="1"/>
    <col min="14784" max="14784" width="14.7109375" bestFit="1" customWidth="1"/>
    <col min="14786" max="14786" width="10.28515625" bestFit="1" customWidth="1"/>
    <col min="14787" max="14787" width="29.85546875" customWidth="1"/>
    <col min="14788" max="14788" width="22.42578125" bestFit="1" customWidth="1"/>
    <col min="14789" max="14789" width="10" bestFit="1" customWidth="1"/>
    <col min="14790" max="14790" width="11" bestFit="1" customWidth="1"/>
    <col min="14791" max="14791" width="12.85546875" bestFit="1" customWidth="1"/>
    <col min="14792" max="14792" width="13.42578125" bestFit="1" customWidth="1"/>
    <col min="14796" max="14796" width="54.7109375" bestFit="1" customWidth="1"/>
    <col min="14797" max="14797" width="30.140625" bestFit="1" customWidth="1"/>
    <col min="14800" max="14801" width="30.140625" bestFit="1" customWidth="1"/>
    <col min="14805" max="14805" width="14.85546875" bestFit="1" customWidth="1"/>
    <col min="15032" max="15032" width="29.85546875" customWidth="1"/>
    <col min="15033" max="15033" width="22.42578125" bestFit="1" customWidth="1"/>
    <col min="15034" max="15034" width="10" bestFit="1" customWidth="1"/>
    <col min="15035" max="15035" width="11" bestFit="1" customWidth="1"/>
    <col min="15036" max="15036" width="12.85546875" bestFit="1" customWidth="1"/>
    <col min="15037" max="15037" width="13.42578125" bestFit="1" customWidth="1"/>
    <col min="15038" max="15038" width="16.28515625" customWidth="1"/>
    <col min="15039" max="15039" width="28.85546875" bestFit="1" customWidth="1"/>
    <col min="15040" max="15040" width="14.7109375" bestFit="1" customWidth="1"/>
    <col min="15042" max="15042" width="10.28515625" bestFit="1" customWidth="1"/>
    <col min="15043" max="15043" width="29.85546875" customWidth="1"/>
    <col min="15044" max="15044" width="22.42578125" bestFit="1" customWidth="1"/>
    <col min="15045" max="15045" width="10" bestFit="1" customWidth="1"/>
    <col min="15046" max="15046" width="11" bestFit="1" customWidth="1"/>
    <col min="15047" max="15047" width="12.85546875" bestFit="1" customWidth="1"/>
    <col min="15048" max="15048" width="13.42578125" bestFit="1" customWidth="1"/>
    <col min="15052" max="15052" width="54.7109375" bestFit="1" customWidth="1"/>
    <col min="15053" max="15053" width="30.140625" bestFit="1" customWidth="1"/>
    <col min="15056" max="15057" width="30.140625" bestFit="1" customWidth="1"/>
    <col min="15061" max="15061" width="14.85546875" bestFit="1" customWidth="1"/>
    <col min="15288" max="15288" width="29.85546875" customWidth="1"/>
    <col min="15289" max="15289" width="22.42578125" bestFit="1" customWidth="1"/>
    <col min="15290" max="15290" width="10" bestFit="1" customWidth="1"/>
    <col min="15291" max="15291" width="11" bestFit="1" customWidth="1"/>
    <col min="15292" max="15292" width="12.85546875" bestFit="1" customWidth="1"/>
    <col min="15293" max="15293" width="13.42578125" bestFit="1" customWidth="1"/>
    <col min="15294" max="15294" width="16.28515625" customWidth="1"/>
    <col min="15295" max="15295" width="28.85546875" bestFit="1" customWidth="1"/>
    <col min="15296" max="15296" width="14.7109375" bestFit="1" customWidth="1"/>
    <col min="15298" max="15298" width="10.28515625" bestFit="1" customWidth="1"/>
    <col min="15299" max="15299" width="29.85546875" customWidth="1"/>
    <col min="15300" max="15300" width="22.42578125" bestFit="1" customWidth="1"/>
    <col min="15301" max="15301" width="10" bestFit="1" customWidth="1"/>
    <col min="15302" max="15302" width="11" bestFit="1" customWidth="1"/>
    <col min="15303" max="15303" width="12.85546875" bestFit="1" customWidth="1"/>
    <col min="15304" max="15304" width="13.42578125" bestFit="1" customWidth="1"/>
    <col min="15308" max="15308" width="54.7109375" bestFit="1" customWidth="1"/>
    <col min="15309" max="15309" width="30.140625" bestFit="1" customWidth="1"/>
    <col min="15312" max="15313" width="30.140625" bestFit="1" customWidth="1"/>
    <col min="15317" max="15317" width="14.85546875" bestFit="1" customWidth="1"/>
    <col min="15544" max="15544" width="29.85546875" customWidth="1"/>
    <col min="15545" max="15545" width="22.42578125" bestFit="1" customWidth="1"/>
    <col min="15546" max="15546" width="10" bestFit="1" customWidth="1"/>
    <col min="15547" max="15547" width="11" bestFit="1" customWidth="1"/>
    <col min="15548" max="15548" width="12.85546875" bestFit="1" customWidth="1"/>
    <col min="15549" max="15549" width="13.42578125" bestFit="1" customWidth="1"/>
    <col min="15550" max="15550" width="16.28515625" customWidth="1"/>
    <col min="15551" max="15551" width="28.85546875" bestFit="1" customWidth="1"/>
    <col min="15552" max="15552" width="14.7109375" bestFit="1" customWidth="1"/>
    <col min="15554" max="15554" width="10.28515625" bestFit="1" customWidth="1"/>
    <col min="15555" max="15555" width="29.85546875" customWidth="1"/>
    <col min="15556" max="15556" width="22.42578125" bestFit="1" customWidth="1"/>
    <col min="15557" max="15557" width="10" bestFit="1" customWidth="1"/>
    <col min="15558" max="15558" width="11" bestFit="1" customWidth="1"/>
    <col min="15559" max="15559" width="12.85546875" bestFit="1" customWidth="1"/>
    <col min="15560" max="15560" width="13.42578125" bestFit="1" customWidth="1"/>
    <col min="15564" max="15564" width="54.7109375" bestFit="1" customWidth="1"/>
    <col min="15565" max="15565" width="30.140625" bestFit="1" customWidth="1"/>
    <col min="15568" max="15569" width="30.140625" bestFit="1" customWidth="1"/>
    <col min="15573" max="15573" width="14.85546875" bestFit="1" customWidth="1"/>
    <col min="15800" max="15800" width="29.85546875" customWidth="1"/>
    <col min="15801" max="15801" width="22.42578125" bestFit="1" customWidth="1"/>
    <col min="15802" max="15802" width="10" bestFit="1" customWidth="1"/>
    <col min="15803" max="15803" width="11" bestFit="1" customWidth="1"/>
    <col min="15804" max="15804" width="12.85546875" bestFit="1" customWidth="1"/>
    <col min="15805" max="15805" width="13.42578125" bestFit="1" customWidth="1"/>
    <col min="15806" max="15806" width="16.28515625" customWidth="1"/>
    <col min="15807" max="15807" width="28.85546875" bestFit="1" customWidth="1"/>
    <col min="15808" max="15808" width="14.7109375" bestFit="1" customWidth="1"/>
    <col min="15810" max="15810" width="10.28515625" bestFit="1" customWidth="1"/>
    <col min="15811" max="15811" width="29.85546875" customWidth="1"/>
    <col min="15812" max="15812" width="22.42578125" bestFit="1" customWidth="1"/>
    <col min="15813" max="15813" width="10" bestFit="1" customWidth="1"/>
    <col min="15814" max="15814" width="11" bestFit="1" customWidth="1"/>
    <col min="15815" max="15815" width="12.85546875" bestFit="1" customWidth="1"/>
    <col min="15816" max="15816" width="13.42578125" bestFit="1" customWidth="1"/>
    <col min="15820" max="15820" width="54.7109375" bestFit="1" customWidth="1"/>
    <col min="15821" max="15821" width="30.140625" bestFit="1" customWidth="1"/>
    <col min="15824" max="15825" width="30.140625" bestFit="1" customWidth="1"/>
    <col min="15829" max="15829" width="14.85546875" bestFit="1" customWidth="1"/>
    <col min="16056" max="16056" width="29.85546875" customWidth="1"/>
    <col min="16057" max="16057" width="22.42578125" bestFit="1" customWidth="1"/>
    <col min="16058" max="16058" width="10" bestFit="1" customWidth="1"/>
    <col min="16059" max="16059" width="11" bestFit="1" customWidth="1"/>
    <col min="16060" max="16060" width="12.85546875" bestFit="1" customWidth="1"/>
    <col min="16061" max="16061" width="13.42578125" bestFit="1" customWidth="1"/>
    <col min="16062" max="16062" width="16.28515625" customWidth="1"/>
    <col min="16063" max="16063" width="28.85546875" bestFit="1" customWidth="1"/>
    <col min="16064" max="16064" width="14.7109375" bestFit="1" customWidth="1"/>
    <col min="16066" max="16066" width="10.28515625" bestFit="1" customWidth="1"/>
    <col min="16067" max="16067" width="29.85546875" customWidth="1"/>
    <col min="16068" max="16068" width="22.42578125" bestFit="1" customWidth="1"/>
    <col min="16069" max="16069" width="10" bestFit="1" customWidth="1"/>
    <col min="16070" max="16070" width="11" bestFit="1" customWidth="1"/>
    <col min="16071" max="16071" width="12.85546875" bestFit="1" customWidth="1"/>
    <col min="16072" max="16072" width="13.42578125" bestFit="1" customWidth="1"/>
    <col min="16076" max="16076" width="54.7109375" bestFit="1" customWidth="1"/>
    <col min="16077" max="16077" width="30.140625" bestFit="1" customWidth="1"/>
    <col min="16080" max="16081" width="30.140625" bestFit="1" customWidth="1"/>
    <col min="16085" max="16085" width="14.85546875" bestFit="1" customWidth="1"/>
    <col min="16312" max="16312" width="29.85546875" customWidth="1"/>
    <col min="16313" max="16313" width="22.42578125" bestFit="1" customWidth="1"/>
    <col min="16314" max="16314" width="10" bestFit="1" customWidth="1"/>
    <col min="16315" max="16315" width="11" bestFit="1" customWidth="1"/>
    <col min="16316" max="16316" width="12.85546875" bestFit="1" customWidth="1"/>
    <col min="16317" max="16317" width="13.42578125" bestFit="1" customWidth="1"/>
    <col min="16318" max="16318" width="16.28515625" customWidth="1"/>
    <col min="16319" max="16319" width="28.85546875" bestFit="1" customWidth="1"/>
    <col min="16320" max="16320" width="14.7109375" bestFit="1" customWidth="1"/>
    <col min="16322" max="16322" width="10.28515625" bestFit="1" customWidth="1"/>
    <col min="16323" max="16384" width="10.28515625" customWidth="1"/>
  </cols>
  <sheetData>
    <row r="1" spans="1:194" ht="15.75" customHeight="1" x14ac:dyDescent="0.25">
      <c r="A1" s="4"/>
      <c r="B1" s="16" t="s">
        <v>12</v>
      </c>
      <c r="C1" s="16"/>
      <c r="D1" s="16"/>
      <c r="E1" s="16"/>
      <c r="F1" s="16"/>
      <c r="G1" s="16"/>
    </row>
    <row r="2" spans="1:194" ht="15" customHeight="1" x14ac:dyDescent="0.25">
      <c r="A2" s="4"/>
      <c r="B2" s="16"/>
      <c r="C2" s="16"/>
      <c r="D2" s="16"/>
      <c r="E2" s="16"/>
      <c r="F2" s="16"/>
      <c r="G2" s="16"/>
    </row>
    <row r="3" spans="1:194" x14ac:dyDescent="0.25">
      <c r="A3" s="4"/>
      <c r="B3" s="16"/>
      <c r="C3" s="16"/>
      <c r="D3" s="16"/>
      <c r="E3" s="16"/>
      <c r="F3" s="16"/>
      <c r="G3" s="16"/>
      <c r="I3" s="7"/>
    </row>
    <row r="4" spans="1:194" x14ac:dyDescent="0.25">
      <c r="A4" s="4"/>
      <c r="B4" s="17" t="s">
        <v>610</v>
      </c>
      <c r="C4" s="17"/>
      <c r="D4" s="17"/>
      <c r="E4" s="4"/>
      <c r="F4" s="18"/>
      <c r="G4" s="18"/>
      <c r="H4" s="18"/>
      <c r="I4" s="7"/>
    </row>
    <row r="5" spans="1:194" x14ac:dyDescent="0.25">
      <c r="B5" s="17" t="s">
        <v>611</v>
      </c>
      <c r="C5" s="17"/>
      <c r="D5" s="17"/>
      <c r="E5" s="19"/>
      <c r="F5" s="19"/>
      <c r="G5" s="19"/>
      <c r="H5" s="10"/>
      <c r="I5" s="10"/>
      <c r="J5" s="10"/>
      <c r="K5" s="10"/>
    </row>
    <row r="6" spans="1:194" x14ac:dyDescent="0.25">
      <c r="A6" s="8"/>
      <c r="B6" s="8"/>
      <c r="C6" s="8"/>
      <c r="D6" s="8"/>
      <c r="E6" s="8"/>
      <c r="F6" s="8"/>
      <c r="G6" s="8"/>
    </row>
    <row r="7" spans="1:194" x14ac:dyDescent="0.25">
      <c r="A7" s="4" t="s">
        <v>14</v>
      </c>
      <c r="B7" s="8"/>
      <c r="C7" s="8"/>
      <c r="D7" s="8"/>
      <c r="E7" s="8"/>
      <c r="F7" s="8"/>
      <c r="G7" s="8"/>
    </row>
    <row r="8" spans="1:194" x14ac:dyDescent="0.25">
      <c r="A8" s="24" t="s">
        <v>2</v>
      </c>
      <c r="B8" s="24" t="s">
        <v>1</v>
      </c>
      <c r="C8" s="24" t="s">
        <v>0</v>
      </c>
      <c r="D8" s="24" t="s">
        <v>13</v>
      </c>
      <c r="E8" s="24" t="s">
        <v>3</v>
      </c>
      <c r="F8" s="24" t="s">
        <v>4</v>
      </c>
      <c r="G8" s="21" t="s">
        <v>5</v>
      </c>
      <c r="H8" s="23"/>
      <c r="I8" s="21" t="s">
        <v>8</v>
      </c>
      <c r="J8" s="22"/>
      <c r="K8" s="23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</row>
    <row r="9" spans="1:194" x14ac:dyDescent="0.25">
      <c r="A9" s="24"/>
      <c r="B9" s="24"/>
      <c r="C9" s="24"/>
      <c r="D9" s="24"/>
      <c r="E9" s="24"/>
      <c r="F9" s="24"/>
      <c r="G9" s="5" t="s">
        <v>6</v>
      </c>
      <c r="H9" s="5" t="s">
        <v>7</v>
      </c>
      <c r="I9" s="5" t="s">
        <v>9</v>
      </c>
      <c r="J9" s="5" t="s">
        <v>10</v>
      </c>
      <c r="K9" s="5" t="s">
        <v>11</v>
      </c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</row>
    <row r="10" spans="1:194" x14ac:dyDescent="0.25">
      <c r="A10" s="12" t="s">
        <v>459</v>
      </c>
      <c r="B10" s="13" t="s">
        <v>460</v>
      </c>
      <c r="C10" s="13" t="s">
        <v>18</v>
      </c>
      <c r="D10" s="11">
        <f>VLOOKUP(A10,[1]SIGEP!$B$7:$N$324,6,0)</f>
        <v>10</v>
      </c>
      <c r="E10" s="11">
        <f>VLOOKUP(A10,[1]SIGEP!$B$7:$N$324,7,0)</f>
        <v>2367.8793999999998</v>
      </c>
      <c r="F10" s="11">
        <f>VLOOKUP($A10,[1]SIGEP!$B$7:$N$324,8,0)</f>
        <v>0.84206000000000003</v>
      </c>
      <c r="G10" s="11">
        <f>VLOOKUP($A10,[1]SIGEP!$B$7:$N$324,9,0)</f>
        <v>7.8289999999999997</v>
      </c>
      <c r="H10" s="11">
        <f>VLOOKUP($A10,[1]SIGEP!$B$7:$N$324,10,0)</f>
        <v>282</v>
      </c>
      <c r="I10" s="11">
        <f>VLOOKUP($A10,[1]SIGEP!$B$7:$N$324,11,0)</f>
        <v>938.77943713000013</v>
      </c>
      <c r="J10" s="11">
        <f>VLOOKUP($A10,[1]SIGEP!$B$7:$N$324,12,0)</f>
        <v>938.77943713000013</v>
      </c>
      <c r="K10" s="11">
        <f>VLOOKUP($A10,[1]SIGEP!$B$7:$N$324,13,0)</f>
        <v>1877.5588742600003</v>
      </c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</row>
    <row r="11" spans="1:194" x14ac:dyDescent="0.25">
      <c r="A11" s="12" t="s">
        <v>403</v>
      </c>
      <c r="B11" s="13" t="s">
        <v>404</v>
      </c>
      <c r="C11" s="13" t="s">
        <v>18</v>
      </c>
      <c r="D11" s="11">
        <f>VLOOKUP(A11,[1]SIGEP!$B$7:$N$324,6,0)</f>
        <v>10</v>
      </c>
      <c r="E11" s="11">
        <f>VLOOKUP(A11,[1]SIGEP!$B$7:$N$324,7,0)</f>
        <v>2510.3362000000002</v>
      </c>
      <c r="F11" s="11">
        <f>VLOOKUP($A11,[1]SIGEP!$B$7:$N$324,8,0)</f>
        <v>0.52524999999999999</v>
      </c>
      <c r="G11" s="11">
        <f>VLOOKUP($A11,[1]SIGEP!$B$7:$N$324,9,0)</f>
        <v>38.128999999999998</v>
      </c>
      <c r="H11" s="11">
        <f>VLOOKUP($A11,[1]SIGEP!$B$7:$N$324,10,0)</f>
        <v>38</v>
      </c>
      <c r="I11" s="11">
        <f>VLOOKUP($A11,[1]SIGEP!$B$7:$N$324,11,0)</f>
        <v>4786.8284234900002</v>
      </c>
      <c r="J11" s="11">
        <f>VLOOKUP($A11,[1]SIGEP!$B$7:$N$324,12,0)</f>
        <v>4786.8284234900002</v>
      </c>
      <c r="K11" s="11">
        <f>VLOOKUP($A11,[1]SIGEP!$B$7:$N$324,13,0)</f>
        <v>9573.6568469800004</v>
      </c>
      <c r="GL11"/>
    </row>
    <row r="12" spans="1:194" x14ac:dyDescent="0.25">
      <c r="A12" s="12" t="s">
        <v>93</v>
      </c>
      <c r="B12" s="13" t="s">
        <v>94</v>
      </c>
      <c r="C12" s="13" t="s">
        <v>18</v>
      </c>
      <c r="D12" s="11">
        <f>VLOOKUP(A12,[1]SIGEP!$B$7:$N$324,6,0)</f>
        <v>9.3000000000000007</v>
      </c>
      <c r="E12" s="11">
        <f>VLOOKUP(A12,[1]SIGEP!$B$7:$N$324,7,0)</f>
        <v>2397.6482999999998</v>
      </c>
      <c r="F12" s="11">
        <f>VLOOKUP($A12,[1]SIGEP!$B$7:$N$324,8,0)</f>
        <v>0.45295000000000002</v>
      </c>
      <c r="G12" s="11">
        <f>VLOOKUP($A12,[1]SIGEP!$B$7:$N$324,9,0)</f>
        <v>7509.4620000000004</v>
      </c>
      <c r="H12" s="11">
        <f>VLOOKUP($A12,[1]SIGEP!$B$7:$N$324,10,0)</f>
        <v>0</v>
      </c>
      <c r="I12" s="11">
        <f>VLOOKUP($A12,[1]SIGEP!$B$7:$N$324,11,0)</f>
        <v>900252.43991073</v>
      </c>
      <c r="J12" s="11">
        <f>VLOOKUP($A12,[1]SIGEP!$B$7:$N$324,12,0)</f>
        <v>774217.09832322795</v>
      </c>
      <c r="K12" s="11">
        <f>VLOOKUP($A12,[1]SIGEP!$B$7:$N$324,13,0)</f>
        <v>1674469.538233958</v>
      </c>
      <c r="GL12"/>
    </row>
    <row r="13" spans="1:194" x14ac:dyDescent="0.25">
      <c r="A13" s="12" t="s">
        <v>120</v>
      </c>
      <c r="B13" s="13" t="s">
        <v>577</v>
      </c>
      <c r="C13" s="13" t="s">
        <v>18</v>
      </c>
      <c r="D13" s="11">
        <f>VLOOKUP(A13,[1]SIGEP!$B$7:$N$324,6,0)</f>
        <v>7.5</v>
      </c>
      <c r="E13" s="11">
        <f>VLOOKUP(A13,[1]SIGEP!$B$7:$N$324,7,0)</f>
        <v>2842.6053999999999</v>
      </c>
      <c r="F13" s="11">
        <f>VLOOKUP($A13,[1]SIGEP!$B$7:$N$324,8,0)</f>
        <v>2.5347300000000001</v>
      </c>
      <c r="G13" s="11">
        <f>VLOOKUP($A13,[1]SIGEP!$B$7:$N$324,9,0)</f>
        <v>0</v>
      </c>
      <c r="H13" s="11">
        <f>VLOOKUP($A13,[1]SIGEP!$B$7:$N$324,10,0)</f>
        <v>0</v>
      </c>
      <c r="I13" s="11">
        <f>VLOOKUP($A13,[1]SIGEP!$B$7:$N$324,11,0)</f>
        <v>0</v>
      </c>
      <c r="J13" s="11">
        <f>VLOOKUP($A13,[1]SIGEP!$B$7:$N$324,12,0)</f>
        <v>0</v>
      </c>
      <c r="K13" s="11">
        <f>VLOOKUP($A13,[1]SIGEP!$B$7:$N$324,13,0)</f>
        <v>0</v>
      </c>
      <c r="GL13"/>
    </row>
    <row r="14" spans="1:194" x14ac:dyDescent="0.25">
      <c r="A14" s="12" t="s">
        <v>124</v>
      </c>
      <c r="B14" s="13" t="s">
        <v>125</v>
      </c>
      <c r="C14" s="13" t="s">
        <v>18</v>
      </c>
      <c r="D14" s="11">
        <f>VLOOKUP(A14,[1]SIGEP!$B$7:$N$324,6,0)</f>
        <v>9.3000000000000007</v>
      </c>
      <c r="E14" s="11">
        <f>VLOOKUP(A14,[1]SIGEP!$B$7:$N$324,7,0)</f>
        <v>2273.8676999999998</v>
      </c>
      <c r="F14" s="11">
        <f>VLOOKUP($A14,[1]SIGEP!$B$7:$N$324,8,0)</f>
        <v>0.84145999999999999</v>
      </c>
      <c r="G14" s="11">
        <f>VLOOKUP($A14,[1]SIGEP!$B$7:$N$324,9,0)</f>
        <v>0</v>
      </c>
      <c r="H14" s="11">
        <f>VLOOKUP($A14,[1]SIGEP!$B$7:$N$324,10,0)</f>
        <v>0</v>
      </c>
      <c r="I14" s="11">
        <f>VLOOKUP($A14,[1]SIGEP!$B$7:$N$324,11,0)</f>
        <v>0</v>
      </c>
      <c r="J14" s="11">
        <f>VLOOKUP($A14,[1]SIGEP!$B$7:$N$324,12,0)</f>
        <v>0</v>
      </c>
      <c r="K14" s="11">
        <f>VLOOKUP($A14,[1]SIGEP!$B$7:$N$324,13,0)</f>
        <v>0</v>
      </c>
      <c r="GL14"/>
    </row>
    <row r="15" spans="1:194" x14ac:dyDescent="0.25">
      <c r="A15" s="12" t="s">
        <v>58</v>
      </c>
      <c r="B15" s="13" t="s">
        <v>59</v>
      </c>
      <c r="C15" s="13" t="s">
        <v>18</v>
      </c>
      <c r="D15" s="11">
        <f>VLOOKUP(A15,[1]SIGEP!$B$7:$N$324,6,0)</f>
        <v>6.79</v>
      </c>
      <c r="E15" s="11">
        <f>VLOOKUP(A15,[1]SIGEP!$B$7:$N$324,7,0)</f>
        <v>2144.9324999999999</v>
      </c>
      <c r="F15" s="11">
        <f>VLOOKUP($A15,[1]SIGEP!$B$7:$N$324,8,0)</f>
        <v>0.24893999999999999</v>
      </c>
      <c r="G15" s="11">
        <f>VLOOKUP($A15,[1]SIGEP!$B$7:$N$324,9,0)</f>
        <v>11080.127</v>
      </c>
      <c r="H15" s="11">
        <f>VLOOKUP($A15,[1]SIGEP!$B$7:$N$324,10,0)</f>
        <v>43204</v>
      </c>
      <c r="I15" s="11">
        <f>VLOOKUP($A15,[1]SIGEP!$B$7:$N$324,11,0)</f>
        <v>1188843.9855093751</v>
      </c>
      <c r="J15" s="11">
        <f>VLOOKUP($A15,[1]SIGEP!$B$7:$N$324,12,0)</f>
        <v>425606.14681235625</v>
      </c>
      <c r="K15" s="11">
        <f>VLOOKUP($A15,[1]SIGEP!$B$7:$N$324,13,0)</f>
        <v>1614450.1323217314</v>
      </c>
      <c r="GL15"/>
    </row>
    <row r="16" spans="1:194" x14ac:dyDescent="0.25">
      <c r="A16" s="12" t="s">
        <v>212</v>
      </c>
      <c r="B16" s="13" t="s">
        <v>213</v>
      </c>
      <c r="C16" s="13" t="s">
        <v>18</v>
      </c>
      <c r="D16" s="11">
        <f>VLOOKUP(A16,[1]SIGEP!$B$7:$N$324,6,0)</f>
        <v>10</v>
      </c>
      <c r="E16" s="11">
        <f>VLOOKUP(A16,[1]SIGEP!$B$7:$N$324,7,0)</f>
        <v>2571.4351000000001</v>
      </c>
      <c r="F16" s="11">
        <f>VLOOKUP($A16,[1]SIGEP!$B$7:$N$324,8,0)</f>
        <v>0.61731999999999998</v>
      </c>
      <c r="G16" s="11">
        <f>VLOOKUP($A16,[1]SIGEP!$B$7:$N$324,9,0)</f>
        <v>2379.8890000000001</v>
      </c>
      <c r="H16" s="11">
        <f>VLOOKUP($A16,[1]SIGEP!$B$7:$N$324,10,0)</f>
        <v>3685625</v>
      </c>
      <c r="I16" s="11">
        <f>VLOOKUP($A16,[1]SIGEP!$B$7:$N$324,11,0)</f>
        <v>419747.00668519503</v>
      </c>
      <c r="J16" s="11">
        <f>VLOOKUP($A16,[1]SIGEP!$B$7:$N$324,12,0)</f>
        <v>419747.00668519503</v>
      </c>
      <c r="K16" s="11">
        <f>VLOOKUP($A16,[1]SIGEP!$B$7:$N$324,13,0)</f>
        <v>839494.01337039005</v>
      </c>
      <c r="GL16"/>
    </row>
    <row r="17" spans="1:194" x14ac:dyDescent="0.25">
      <c r="A17" s="12" t="s">
        <v>390</v>
      </c>
      <c r="B17" s="13" t="s">
        <v>391</v>
      </c>
      <c r="C17" s="13" t="s">
        <v>18</v>
      </c>
      <c r="D17" s="11">
        <f>VLOOKUP(A17,[1]SIGEP!$B$7:$N$324,6,0)</f>
        <v>5</v>
      </c>
      <c r="E17" s="11">
        <f>VLOOKUP(A17,[1]SIGEP!$B$7:$N$324,7,0)</f>
        <v>2463.0462000000002</v>
      </c>
      <c r="F17" s="11">
        <f>VLOOKUP($A17,[1]SIGEP!$B$7:$N$324,8,0)</f>
        <v>2.5347300000000001</v>
      </c>
      <c r="G17" s="11">
        <f>VLOOKUP($A17,[1]SIGEP!$B$7:$N$324,9,0)</f>
        <v>40.58</v>
      </c>
      <c r="H17" s="11">
        <f>VLOOKUP($A17,[1]SIGEP!$B$7:$N$324,10,0)</f>
        <v>811</v>
      </c>
      <c r="I17" s="11">
        <f>VLOOKUP($A17,[1]SIGEP!$B$7:$N$324,11,0)</f>
        <v>5100.3040413000017</v>
      </c>
      <c r="J17" s="11">
        <f>VLOOKUP($A17,[1]SIGEP!$B$7:$N$324,12,0)</f>
        <v>0</v>
      </c>
      <c r="K17" s="11">
        <f>VLOOKUP($A17,[1]SIGEP!$B$7:$N$324,13,0)</f>
        <v>5100.3040413000017</v>
      </c>
      <c r="GL17"/>
    </row>
    <row r="18" spans="1:194" x14ac:dyDescent="0.25">
      <c r="A18" s="12" t="s">
        <v>126</v>
      </c>
      <c r="B18" s="13" t="s">
        <v>127</v>
      </c>
      <c r="C18" s="13" t="s">
        <v>18</v>
      </c>
      <c r="D18" s="11">
        <f>VLOOKUP(A18,[1]SIGEP!$B$7:$N$324,6,0)</f>
        <v>7.8</v>
      </c>
      <c r="E18" s="11">
        <f>VLOOKUP(A18,[1]SIGEP!$B$7:$N$324,7,0)</f>
        <v>2273.8676999999998</v>
      </c>
      <c r="F18" s="11">
        <f>VLOOKUP($A18,[1]SIGEP!$B$7:$N$324,8,0)</f>
        <v>1.4722999999999999</v>
      </c>
      <c r="G18" s="11">
        <f>VLOOKUP($A18,[1]SIGEP!$B$7:$N$324,9,0)</f>
        <v>29.994</v>
      </c>
      <c r="H18" s="11">
        <f>VLOOKUP($A18,[1]SIGEP!$B$7:$N$324,10,0)</f>
        <v>1454</v>
      </c>
      <c r="I18" s="11">
        <f>VLOOKUP($A18,[1]SIGEP!$B$7:$N$324,11,0)</f>
        <v>3517.1555996899997</v>
      </c>
      <c r="J18" s="11">
        <f>VLOOKUP($A18,[1]SIGEP!$B$7:$N$324,12,0)</f>
        <v>1969.6071358263996</v>
      </c>
      <c r="K18" s="11">
        <f>VLOOKUP($A18,[1]SIGEP!$B$7:$N$324,13,0)</f>
        <v>5486.7627355163995</v>
      </c>
      <c r="GL18"/>
    </row>
    <row r="19" spans="1:194" x14ac:dyDescent="0.25">
      <c r="A19" s="12" t="s">
        <v>60</v>
      </c>
      <c r="B19" s="13" t="s">
        <v>61</v>
      </c>
      <c r="C19" s="13" t="s">
        <v>18</v>
      </c>
      <c r="D19" s="11">
        <f>VLOOKUP(A19,[1]SIGEP!$B$7:$N$324,6,0)</f>
        <v>10</v>
      </c>
      <c r="E19" s="11">
        <f>VLOOKUP(A19,[1]SIGEP!$B$7:$N$324,7,0)</f>
        <v>2144.9324999999999</v>
      </c>
      <c r="F19" s="11">
        <f>VLOOKUP($A19,[1]SIGEP!$B$7:$N$324,8,0)</f>
        <v>2.5347300000000001</v>
      </c>
      <c r="G19" s="11">
        <f>VLOOKUP($A19,[1]SIGEP!$B$7:$N$324,9,0)</f>
        <v>1347.73</v>
      </c>
      <c r="H19" s="11">
        <f>VLOOKUP($A19,[1]SIGEP!$B$7:$N$324,10,0)</f>
        <v>103242</v>
      </c>
      <c r="I19" s="11">
        <f>VLOOKUP($A19,[1]SIGEP!$B$7:$N$324,11,0)</f>
        <v>157624.02364425</v>
      </c>
      <c r="J19" s="11">
        <f>VLOOKUP($A19,[1]SIGEP!$B$7:$N$324,12,0)</f>
        <v>157624.02364425</v>
      </c>
      <c r="K19" s="11">
        <f>VLOOKUP($A19,[1]SIGEP!$B$7:$N$324,13,0)</f>
        <v>315248.04728850001</v>
      </c>
      <c r="GL19"/>
    </row>
    <row r="20" spans="1:194" x14ac:dyDescent="0.25">
      <c r="A20" s="12" t="s">
        <v>508</v>
      </c>
      <c r="B20" s="13" t="s">
        <v>509</v>
      </c>
      <c r="C20" s="13" t="s">
        <v>18</v>
      </c>
      <c r="D20" s="11">
        <f>VLOOKUP(A20,[1]SIGEP!$B$7:$N$324,6,0)</f>
        <v>9.3000000000000007</v>
      </c>
      <c r="E20" s="11">
        <f>VLOOKUP(A20,[1]SIGEP!$B$7:$N$324,7,0)</f>
        <v>2497.4794999999999</v>
      </c>
      <c r="F20" s="11">
        <f>VLOOKUP($A20,[1]SIGEP!$B$7:$N$324,8,0)</f>
        <v>0.73292999999999997</v>
      </c>
      <c r="G20" s="11">
        <f>VLOOKUP($A20,[1]SIGEP!$B$7:$N$324,9,0)</f>
        <v>354.9</v>
      </c>
      <c r="H20" s="11">
        <f>VLOOKUP($A20,[1]SIGEP!$B$7:$N$324,10,0)</f>
        <v>30316</v>
      </c>
      <c r="I20" s="11">
        <f>VLOOKUP($A20,[1]SIGEP!$B$7:$N$324,11,0)</f>
        <v>45428.7490215</v>
      </c>
      <c r="J20" s="11">
        <f>VLOOKUP($A20,[1]SIGEP!$B$7:$N$324,12,0)</f>
        <v>39068.724158490004</v>
      </c>
      <c r="K20" s="11">
        <f>VLOOKUP($A20,[1]SIGEP!$B$7:$N$324,13,0)</f>
        <v>84497.473179990004</v>
      </c>
      <c r="GL20"/>
    </row>
    <row r="21" spans="1:194" x14ac:dyDescent="0.25">
      <c r="A21" s="12" t="s">
        <v>368</v>
      </c>
      <c r="B21" s="13" t="s">
        <v>369</v>
      </c>
      <c r="C21" s="13" t="s">
        <v>18</v>
      </c>
      <c r="D21" s="11">
        <f>VLOOKUP(A21,[1]SIGEP!$B$7:$N$324,6,0)</f>
        <v>7.5</v>
      </c>
      <c r="E21" s="11">
        <f>VLOOKUP(A21,[1]SIGEP!$B$7:$N$324,7,0)</f>
        <v>2929.3926999999999</v>
      </c>
      <c r="F21" s="11">
        <f>VLOOKUP($A21,[1]SIGEP!$B$7:$N$324,8,0)</f>
        <v>1.6807300000000001</v>
      </c>
      <c r="G21" s="11">
        <f>VLOOKUP($A21,[1]SIGEP!$B$7:$N$324,9,0)</f>
        <v>11.83</v>
      </c>
      <c r="H21" s="11">
        <f>VLOOKUP($A21,[1]SIGEP!$B$7:$N$324,10,0)</f>
        <v>726</v>
      </c>
      <c r="I21" s="11">
        <f>VLOOKUP($A21,[1]SIGEP!$B$7:$N$324,11,0)</f>
        <v>1793.7462810499999</v>
      </c>
      <c r="J21" s="11">
        <f>VLOOKUP($A21,[1]SIGEP!$B$7:$N$324,12,0)</f>
        <v>896.87314052499971</v>
      </c>
      <c r="K21" s="11">
        <f>VLOOKUP($A21,[1]SIGEP!$B$7:$N$324,13,0)</f>
        <v>2690.6194215749997</v>
      </c>
      <c r="GL21"/>
    </row>
    <row r="22" spans="1:194" x14ac:dyDescent="0.25">
      <c r="A22" s="12" t="s">
        <v>242</v>
      </c>
      <c r="B22" s="13" t="s">
        <v>243</v>
      </c>
      <c r="C22" s="13" t="s">
        <v>18</v>
      </c>
      <c r="D22" s="11">
        <f>VLOOKUP(A22,[1]SIGEP!$B$7:$N$324,6,0)</f>
        <v>9.3000000000000007</v>
      </c>
      <c r="E22" s="11">
        <f>VLOOKUP(A22,[1]SIGEP!$B$7:$N$324,7,0)</f>
        <v>2437.6918999999998</v>
      </c>
      <c r="F22" s="11">
        <f>VLOOKUP($A22,[1]SIGEP!$B$7:$N$324,8,0)</f>
        <v>0.99521000000000004</v>
      </c>
      <c r="G22" s="11">
        <f>VLOOKUP($A22,[1]SIGEP!$B$7:$N$324,9,0)</f>
        <v>10028.806</v>
      </c>
      <c r="H22" s="11">
        <f>VLOOKUP($A22,[1]SIGEP!$B$7:$N$324,10,0)</f>
        <v>6369764</v>
      </c>
      <c r="I22" s="11">
        <f>VLOOKUP($A22,[1]SIGEP!$B$7:$N$324,11,0)</f>
        <v>1539319.59916557</v>
      </c>
      <c r="J22" s="11">
        <f>VLOOKUP($A22,[1]SIGEP!$B$7:$N$324,12,0)</f>
        <v>1323814.8552823905</v>
      </c>
      <c r="K22" s="11">
        <f>VLOOKUP($A22,[1]SIGEP!$B$7:$N$324,13,0)</f>
        <v>2863134.4544479605</v>
      </c>
      <c r="GL22"/>
    </row>
    <row r="23" spans="1:194" x14ac:dyDescent="0.25">
      <c r="A23" s="12" t="s">
        <v>114</v>
      </c>
      <c r="B23" s="13" t="s">
        <v>115</v>
      </c>
      <c r="C23" s="13" t="s">
        <v>18</v>
      </c>
      <c r="D23" s="11">
        <f>VLOOKUP(A23,[1]SIGEP!$B$7:$N$324,6,0)</f>
        <v>5</v>
      </c>
      <c r="E23" s="11">
        <f>VLOOKUP(A23,[1]SIGEP!$B$7:$N$324,7,0)</f>
        <v>2713.5329000000002</v>
      </c>
      <c r="F23" s="11">
        <f>VLOOKUP($A23,[1]SIGEP!$B$7:$N$324,8,0)</f>
        <v>2.5347300000000001</v>
      </c>
      <c r="G23" s="11">
        <f>VLOOKUP($A23,[1]SIGEP!$B$7:$N$324,9,0)</f>
        <v>5.3559999999999999</v>
      </c>
      <c r="H23" s="11">
        <f>VLOOKUP($A23,[1]SIGEP!$B$7:$N$324,10,0)</f>
        <v>88</v>
      </c>
      <c r="I23" s="11">
        <f>VLOOKUP($A23,[1]SIGEP!$B$7:$N$324,11,0)</f>
        <v>737.83692262000011</v>
      </c>
      <c r="J23" s="11">
        <f>VLOOKUP($A23,[1]SIGEP!$B$7:$N$324,12,0)</f>
        <v>0</v>
      </c>
      <c r="K23" s="11">
        <f>VLOOKUP($A23,[1]SIGEP!$B$7:$N$324,13,0)</f>
        <v>737.83692262000011</v>
      </c>
      <c r="GL23"/>
    </row>
    <row r="24" spans="1:194" x14ac:dyDescent="0.25">
      <c r="A24" s="12" t="s">
        <v>214</v>
      </c>
      <c r="B24" s="13" t="s">
        <v>215</v>
      </c>
      <c r="C24" s="13" t="s">
        <v>18</v>
      </c>
      <c r="D24" s="11">
        <f>VLOOKUP(A24,[1]SIGEP!$B$7:$N$324,6,0)</f>
        <v>10</v>
      </c>
      <c r="E24" s="11">
        <f>VLOOKUP(A24,[1]SIGEP!$B$7:$N$324,7,0)</f>
        <v>3220.9439000000002</v>
      </c>
      <c r="F24" s="11">
        <f>VLOOKUP($A24,[1]SIGEP!$B$7:$N$324,8,0)</f>
        <v>0.61731999999999998</v>
      </c>
      <c r="G24" s="11">
        <f>VLOOKUP($A24,[1]SIGEP!$B$7:$N$324,9,0)</f>
        <v>0</v>
      </c>
      <c r="H24" s="11">
        <f>VLOOKUP($A24,[1]SIGEP!$B$7:$N$324,10,0)</f>
        <v>663087</v>
      </c>
      <c r="I24" s="11">
        <f>VLOOKUP($A24,[1]SIGEP!$B$7:$N$324,11,0)</f>
        <v>20466.843342</v>
      </c>
      <c r="J24" s="11">
        <f>VLOOKUP($A24,[1]SIGEP!$B$7:$N$324,12,0)</f>
        <v>20466.843342</v>
      </c>
      <c r="K24" s="11">
        <f>VLOOKUP($A24,[1]SIGEP!$B$7:$N$324,13,0)</f>
        <v>40933.686684</v>
      </c>
      <c r="GL24"/>
    </row>
    <row r="25" spans="1:194" x14ac:dyDescent="0.25">
      <c r="A25" s="12" t="s">
        <v>244</v>
      </c>
      <c r="B25" s="13" t="s">
        <v>245</v>
      </c>
      <c r="C25" s="13" t="s">
        <v>18</v>
      </c>
      <c r="D25" s="11">
        <f>VLOOKUP(A25,[1]SIGEP!$B$7:$N$324,6,0)</f>
        <v>10</v>
      </c>
      <c r="E25" s="11">
        <f>VLOOKUP(A25,[1]SIGEP!$B$7:$N$324,7,0)</f>
        <v>2730.5763000000002</v>
      </c>
      <c r="F25" s="11">
        <f>VLOOKUP($A25,[1]SIGEP!$B$7:$N$324,8,0)</f>
        <v>0.5524</v>
      </c>
      <c r="G25" s="11">
        <f>VLOOKUP($A25,[1]SIGEP!$B$7:$N$324,9,0)</f>
        <v>4689.3580000000002</v>
      </c>
      <c r="H25" s="11">
        <f>VLOOKUP($A25,[1]SIGEP!$B$7:$N$324,10,0)</f>
        <v>9134592</v>
      </c>
      <c r="I25" s="11">
        <f>VLOOKUP($A25,[1]SIGEP!$B$7:$N$324,11,0)</f>
        <v>892529.92189077009</v>
      </c>
      <c r="J25" s="11">
        <f>VLOOKUP($A25,[1]SIGEP!$B$7:$N$324,12,0)</f>
        <v>892529.92189077009</v>
      </c>
      <c r="K25" s="11">
        <f>VLOOKUP($A25,[1]SIGEP!$B$7:$N$324,13,0)</f>
        <v>1785059.8437815402</v>
      </c>
      <c r="GL25"/>
    </row>
    <row r="26" spans="1:194" x14ac:dyDescent="0.25">
      <c r="A26" s="12" t="s">
        <v>246</v>
      </c>
      <c r="B26" s="13" t="s">
        <v>247</v>
      </c>
      <c r="C26" s="13" t="s">
        <v>18</v>
      </c>
      <c r="D26" s="11">
        <f>VLOOKUP(A26,[1]SIGEP!$B$7:$N$324,6,0)</f>
        <v>7.4</v>
      </c>
      <c r="E26" s="11">
        <f>VLOOKUP(A26,[1]SIGEP!$B$7:$N$324,7,0)</f>
        <v>2730.5763000000002</v>
      </c>
      <c r="F26" s="11">
        <f>VLOOKUP($A26,[1]SIGEP!$B$7:$N$324,8,0)</f>
        <v>0.5524</v>
      </c>
      <c r="G26" s="11">
        <f>VLOOKUP($A26,[1]SIGEP!$B$7:$N$324,9,0)</f>
        <v>3061.6120000000001</v>
      </c>
      <c r="H26" s="11">
        <f>VLOOKUP($A26,[1]SIGEP!$B$7:$N$324,10,0)</f>
        <v>22378433</v>
      </c>
      <c r="I26" s="11">
        <f>VLOOKUP($A26,[1]SIGEP!$B$7:$N$324,11,0)</f>
        <v>1036090.5778097801</v>
      </c>
      <c r="J26" s="11">
        <f>VLOOKUP($A26,[1]SIGEP!$B$7:$N$324,12,0)</f>
        <v>497323.47734869458</v>
      </c>
      <c r="K26" s="11">
        <f>VLOOKUP($A26,[1]SIGEP!$B$7:$N$324,13,0)</f>
        <v>1533414.0551584747</v>
      </c>
      <c r="GL26"/>
    </row>
    <row r="27" spans="1:194" x14ac:dyDescent="0.25">
      <c r="A27" s="12" t="s">
        <v>188</v>
      </c>
      <c r="B27" s="13" t="s">
        <v>578</v>
      </c>
      <c r="C27" s="13" t="s">
        <v>18</v>
      </c>
      <c r="D27" s="11">
        <f>VLOOKUP(A27,[1]SIGEP!$B$7:$N$324,6,0)</f>
        <v>5</v>
      </c>
      <c r="E27" s="11">
        <f>VLOOKUP(A27,[1]SIGEP!$B$7:$N$324,7,0)</f>
        <v>2548.6970999999999</v>
      </c>
      <c r="F27" s="11">
        <f>VLOOKUP($A27,[1]SIGEP!$B$7:$N$324,8,0)</f>
        <v>1.4573</v>
      </c>
      <c r="G27" s="11">
        <f>VLOOKUP($A27,[1]SIGEP!$B$7:$N$324,9,0)</f>
        <v>0.61299999999999999</v>
      </c>
      <c r="H27" s="11">
        <f>VLOOKUP($A27,[1]SIGEP!$B$7:$N$324,10,0)</f>
        <v>41</v>
      </c>
      <c r="I27" s="11">
        <f>VLOOKUP($A27,[1]SIGEP!$B$7:$N$324,11,0)</f>
        <v>81.105031115000003</v>
      </c>
      <c r="J27" s="11">
        <f>VLOOKUP($A27,[1]SIGEP!$B$7:$N$324,12,0)</f>
        <v>0</v>
      </c>
      <c r="K27" s="11">
        <f>VLOOKUP($A27,[1]SIGEP!$B$7:$N$324,13,0)</f>
        <v>81.105031115000003</v>
      </c>
      <c r="GL27"/>
    </row>
    <row r="28" spans="1:194" x14ac:dyDescent="0.25">
      <c r="A28" s="12" t="s">
        <v>128</v>
      </c>
      <c r="B28" s="13" t="s">
        <v>129</v>
      </c>
      <c r="C28" s="13" t="s">
        <v>18</v>
      </c>
      <c r="D28" s="11">
        <f>VLOOKUP(A28,[1]SIGEP!$B$7:$N$324,6,0)</f>
        <v>9.3000000000000007</v>
      </c>
      <c r="E28" s="11">
        <f>VLOOKUP(A28,[1]SIGEP!$B$7:$N$324,7,0)</f>
        <v>2273.8676999999998</v>
      </c>
      <c r="F28" s="11">
        <f>VLOOKUP($A28,[1]SIGEP!$B$7:$N$324,8,0)</f>
        <v>1.89446</v>
      </c>
      <c r="G28" s="11">
        <f>VLOOKUP($A28,[1]SIGEP!$B$7:$N$324,9,0)</f>
        <v>24.582999999999998</v>
      </c>
      <c r="H28" s="11">
        <f>VLOOKUP($A28,[1]SIGEP!$B$7:$N$324,10,0)</f>
        <v>228</v>
      </c>
      <c r="I28" s="11">
        <f>VLOOKUP($A28,[1]SIGEP!$B$7:$N$324,11,0)</f>
        <v>2816.5213274549997</v>
      </c>
      <c r="J28" s="11">
        <f>VLOOKUP($A28,[1]SIGEP!$B$7:$N$324,12,0)</f>
        <v>2422.2083416113001</v>
      </c>
      <c r="K28" s="11">
        <f>VLOOKUP($A28,[1]SIGEP!$B$7:$N$324,13,0)</f>
        <v>5238.7296690662997</v>
      </c>
      <c r="GL28"/>
    </row>
    <row r="29" spans="1:194" x14ac:dyDescent="0.25">
      <c r="A29" s="12" t="s">
        <v>405</v>
      </c>
      <c r="B29" s="13" t="s">
        <v>406</v>
      </c>
      <c r="C29" s="13" t="s">
        <v>18</v>
      </c>
      <c r="D29" s="11">
        <f>VLOOKUP(A29,[1]SIGEP!$B$7:$N$324,6,0)</f>
        <v>10</v>
      </c>
      <c r="E29" s="11">
        <f>VLOOKUP(A29,[1]SIGEP!$B$7:$N$324,7,0)</f>
        <v>2510.3362000000002</v>
      </c>
      <c r="F29" s="11">
        <f>VLOOKUP($A29,[1]SIGEP!$B$7:$N$324,8,0)</f>
        <v>0.9778</v>
      </c>
      <c r="G29" s="11">
        <f>VLOOKUP($A29,[1]SIGEP!$B$7:$N$324,9,0)</f>
        <v>388.08300000000003</v>
      </c>
      <c r="H29" s="11">
        <f>VLOOKUP($A29,[1]SIGEP!$B$7:$N$324,10,0)</f>
        <v>103311</v>
      </c>
      <c r="I29" s="11">
        <f>VLOOKUP($A29,[1]SIGEP!$B$7:$N$324,11,0)</f>
        <v>53761.814965230005</v>
      </c>
      <c r="J29" s="11">
        <f>VLOOKUP($A29,[1]SIGEP!$B$7:$N$324,12,0)</f>
        <v>53761.814965230005</v>
      </c>
      <c r="K29" s="11">
        <f>VLOOKUP($A29,[1]SIGEP!$B$7:$N$324,13,0)</f>
        <v>107523.62993046001</v>
      </c>
      <c r="GL29"/>
    </row>
    <row r="30" spans="1:194" x14ac:dyDescent="0.25">
      <c r="A30" s="12" t="s">
        <v>130</v>
      </c>
      <c r="B30" s="13" t="s">
        <v>131</v>
      </c>
      <c r="C30" s="13" t="s">
        <v>18</v>
      </c>
      <c r="D30" s="11">
        <f>VLOOKUP(A30,[1]SIGEP!$B$7:$N$324,6,0)</f>
        <v>9.3000000000000007</v>
      </c>
      <c r="E30" s="11">
        <f>VLOOKUP(A30,[1]SIGEP!$B$7:$N$324,7,0)</f>
        <v>2273.8676999999998</v>
      </c>
      <c r="F30" s="11">
        <f>VLOOKUP($A30,[1]SIGEP!$B$7:$N$324,8,0)</f>
        <v>0.42718</v>
      </c>
      <c r="G30" s="11">
        <f>VLOOKUP($A30,[1]SIGEP!$B$7:$N$324,9,0)</f>
        <v>9.44</v>
      </c>
      <c r="H30" s="11">
        <f>VLOOKUP($A30,[1]SIGEP!$B$7:$N$324,10,0)</f>
        <v>73</v>
      </c>
      <c r="I30" s="11">
        <f>VLOOKUP($A30,[1]SIGEP!$B$7:$N$324,11,0)</f>
        <v>1074.8247613999999</v>
      </c>
      <c r="J30" s="11">
        <f>VLOOKUP($A30,[1]SIGEP!$B$7:$N$324,12,0)</f>
        <v>924.34929480400024</v>
      </c>
      <c r="K30" s="11">
        <f>VLOOKUP($A30,[1]SIGEP!$B$7:$N$324,13,0)</f>
        <v>1999.1740562040002</v>
      </c>
      <c r="GL30"/>
    </row>
    <row r="31" spans="1:194" x14ac:dyDescent="0.25">
      <c r="A31" s="12" t="s">
        <v>152</v>
      </c>
      <c r="B31" s="13" t="s">
        <v>579</v>
      </c>
      <c r="C31" s="13" t="s">
        <v>18</v>
      </c>
      <c r="D31" s="11">
        <f>VLOOKUP(A31,[1]SIGEP!$B$7:$N$324,6,0)</f>
        <v>5.6</v>
      </c>
      <c r="E31" s="11">
        <f>VLOOKUP(A31,[1]SIGEP!$B$7:$N$324,7,0)</f>
        <v>2988.1188000000002</v>
      </c>
      <c r="F31" s="11">
        <f>VLOOKUP($A31,[1]SIGEP!$B$7:$N$324,8,0)</f>
        <v>0.1525</v>
      </c>
      <c r="G31" s="11">
        <f>VLOOKUP($A31,[1]SIGEP!$B$7:$N$324,9,0)</f>
        <v>1053.855</v>
      </c>
      <c r="H31" s="11">
        <f>VLOOKUP($A31,[1]SIGEP!$B$7:$N$324,10,0)</f>
        <v>19013826</v>
      </c>
      <c r="I31" s="11">
        <f>VLOOKUP($A31,[1]SIGEP!$B$7:$N$324,11,0)</f>
        <v>302432.62014870002</v>
      </c>
      <c r="J31" s="11">
        <f>VLOOKUP($A31,[1]SIGEP!$B$7:$N$324,12,0)</f>
        <v>36291.914417843953</v>
      </c>
      <c r="K31" s="11">
        <f>VLOOKUP($A31,[1]SIGEP!$B$7:$N$324,13,0)</f>
        <v>338724.534566544</v>
      </c>
      <c r="GL31"/>
    </row>
    <row r="32" spans="1:194" x14ac:dyDescent="0.25">
      <c r="A32" s="12" t="s">
        <v>407</v>
      </c>
      <c r="B32" s="13" t="s">
        <v>408</v>
      </c>
      <c r="C32" s="13" t="s">
        <v>18</v>
      </c>
      <c r="D32" s="11">
        <f>VLOOKUP(A32,[1]SIGEP!$B$7:$N$324,6,0)</f>
        <v>10</v>
      </c>
      <c r="E32" s="11">
        <f>VLOOKUP(A32,[1]SIGEP!$B$7:$N$324,7,0)</f>
        <v>2510.3362000000002</v>
      </c>
      <c r="F32" s="11">
        <f>VLOOKUP($A32,[1]SIGEP!$B$7:$N$324,8,0)</f>
        <v>0.41487000000000002</v>
      </c>
      <c r="G32" s="11">
        <f>VLOOKUP($A32,[1]SIGEP!$B$7:$N$324,9,0)</f>
        <v>152.56399999999999</v>
      </c>
      <c r="H32" s="11">
        <f>VLOOKUP($A32,[1]SIGEP!$B$7:$N$324,10,0)</f>
        <v>1332</v>
      </c>
      <c r="I32" s="11">
        <f>VLOOKUP($A32,[1]SIGEP!$B$7:$N$324,11,0)</f>
        <v>19176.97694284</v>
      </c>
      <c r="J32" s="11">
        <f>VLOOKUP($A32,[1]SIGEP!$B$7:$N$324,12,0)</f>
        <v>19176.97694284</v>
      </c>
      <c r="K32" s="11">
        <f>VLOOKUP($A32,[1]SIGEP!$B$7:$N$324,13,0)</f>
        <v>38353.953885679999</v>
      </c>
      <c r="GL32"/>
    </row>
    <row r="33" spans="1:194" x14ac:dyDescent="0.25">
      <c r="A33" s="12" t="s">
        <v>109</v>
      </c>
      <c r="B33" s="13" t="s">
        <v>580</v>
      </c>
      <c r="C33" s="13" t="s">
        <v>18</v>
      </c>
      <c r="D33" s="11">
        <f>VLOOKUP(A33,[1]SIGEP!$B$7:$N$324,6,0)</f>
        <v>5</v>
      </c>
      <c r="E33" s="11">
        <f>VLOOKUP(A33,[1]SIGEP!$B$7:$N$324,7,0)</f>
        <v>0</v>
      </c>
      <c r="F33" s="11">
        <f>VLOOKUP($A33,[1]SIGEP!$B$7:$N$324,8,0)</f>
        <v>0.37592999999999999</v>
      </c>
      <c r="G33" s="11">
        <f>VLOOKUP($A33,[1]SIGEP!$B$7:$N$324,9,0)</f>
        <v>0</v>
      </c>
      <c r="H33" s="11">
        <f>VLOOKUP($A33,[1]SIGEP!$B$7:$N$324,10,0)</f>
        <v>671920</v>
      </c>
      <c r="I33" s="11">
        <f>VLOOKUP($A33,[1]SIGEP!$B$7:$N$324,11,0)</f>
        <v>12629.744279999999</v>
      </c>
      <c r="J33" s="11">
        <f>VLOOKUP($A33,[1]SIGEP!$B$7:$N$324,12,0)</f>
        <v>0</v>
      </c>
      <c r="K33" s="11">
        <f>VLOOKUP($A33,[1]SIGEP!$B$7:$N$324,13,0)</f>
        <v>12629.744279999999</v>
      </c>
      <c r="GL33"/>
    </row>
    <row r="34" spans="1:194" x14ac:dyDescent="0.25">
      <c r="A34" s="12" t="s">
        <v>62</v>
      </c>
      <c r="B34" s="13" t="s">
        <v>63</v>
      </c>
      <c r="C34" s="13" t="s">
        <v>18</v>
      </c>
      <c r="D34" s="11">
        <f>VLOOKUP(A34,[1]SIGEP!$B$7:$N$324,6,0)</f>
        <v>10</v>
      </c>
      <c r="E34" s="11">
        <f>VLOOKUP(A34,[1]SIGEP!$B$7:$N$324,7,0)</f>
        <v>2144.9324999999999</v>
      </c>
      <c r="F34" s="11">
        <f>VLOOKUP($A34,[1]SIGEP!$B$7:$N$324,8,0)</f>
        <v>2.5347300000000001</v>
      </c>
      <c r="G34" s="11">
        <f>VLOOKUP($A34,[1]SIGEP!$B$7:$N$324,9,0)</f>
        <v>0</v>
      </c>
      <c r="H34" s="11">
        <f>VLOOKUP($A34,[1]SIGEP!$B$7:$N$324,10,0)</f>
        <v>0</v>
      </c>
      <c r="I34" s="11">
        <f>VLOOKUP($A34,[1]SIGEP!$B$7:$N$324,11,0)</f>
        <v>0</v>
      </c>
      <c r="J34" s="11">
        <f>VLOOKUP($A34,[1]SIGEP!$B$7:$N$324,12,0)</f>
        <v>0</v>
      </c>
      <c r="K34" s="11">
        <f>VLOOKUP($A34,[1]SIGEP!$B$7:$N$324,13,0)</f>
        <v>0</v>
      </c>
      <c r="GL34"/>
    </row>
    <row r="35" spans="1:194" x14ac:dyDescent="0.25">
      <c r="A35" s="12" t="s">
        <v>64</v>
      </c>
      <c r="B35" s="13" t="s">
        <v>581</v>
      </c>
      <c r="C35" s="13" t="s">
        <v>18</v>
      </c>
      <c r="D35" s="11">
        <f>VLOOKUP(A35,[1]SIGEP!$B$7:$N$324,6,0)</f>
        <v>10</v>
      </c>
      <c r="E35" s="11">
        <f>VLOOKUP(A35,[1]SIGEP!$B$7:$N$324,7,0)</f>
        <v>2144.9324999999999</v>
      </c>
      <c r="F35" s="11">
        <f>VLOOKUP($A35,[1]SIGEP!$B$7:$N$324,8,0)</f>
        <v>2.5347300000000001</v>
      </c>
      <c r="G35" s="11">
        <f>VLOOKUP($A35,[1]SIGEP!$B$7:$N$324,9,0)</f>
        <v>40.595999999999997</v>
      </c>
      <c r="H35" s="11">
        <f>VLOOKUP($A35,[1]SIGEP!$B$7:$N$324,10,0)</f>
        <v>39</v>
      </c>
      <c r="I35" s="11">
        <f>VLOOKUP($A35,[1]SIGEP!$B$7:$N$324,11,0)</f>
        <v>4358.7267119999997</v>
      </c>
      <c r="J35" s="11">
        <f>VLOOKUP($A35,[1]SIGEP!$B$7:$N$324,12,0)</f>
        <v>4358.7267119999997</v>
      </c>
      <c r="K35" s="11">
        <f>VLOOKUP($A35,[1]SIGEP!$B$7:$N$324,13,0)</f>
        <v>8717.4534239999994</v>
      </c>
      <c r="GL35"/>
    </row>
    <row r="36" spans="1:194" x14ac:dyDescent="0.25">
      <c r="A36" s="12" t="s">
        <v>65</v>
      </c>
      <c r="B36" s="13" t="s">
        <v>582</v>
      </c>
      <c r="C36" s="13" t="s">
        <v>18</v>
      </c>
      <c r="D36" s="11">
        <f>VLOOKUP(A36,[1]SIGEP!$B$7:$N$324,6,0)</f>
        <v>10</v>
      </c>
      <c r="E36" s="11">
        <f>VLOOKUP(A36,[1]SIGEP!$B$7:$N$324,7,0)</f>
        <v>2144.9324999999999</v>
      </c>
      <c r="F36" s="11">
        <f>VLOOKUP($A36,[1]SIGEP!$B$7:$N$324,8,0)</f>
        <v>2.5347300000000001</v>
      </c>
      <c r="G36" s="11">
        <f>VLOOKUP($A36,[1]SIGEP!$B$7:$N$324,9,0)</f>
        <v>0</v>
      </c>
      <c r="H36" s="11">
        <f>VLOOKUP($A36,[1]SIGEP!$B$7:$N$324,10,0)</f>
        <v>0</v>
      </c>
      <c r="I36" s="11">
        <f>VLOOKUP($A36,[1]SIGEP!$B$7:$N$324,11,0)</f>
        <v>0</v>
      </c>
      <c r="J36" s="11">
        <f>VLOOKUP($A36,[1]SIGEP!$B$7:$N$324,12,0)</f>
        <v>0</v>
      </c>
      <c r="K36" s="11">
        <f>VLOOKUP($A36,[1]SIGEP!$B$7:$N$324,13,0)</f>
        <v>0</v>
      </c>
      <c r="GL36"/>
    </row>
    <row r="37" spans="1:194" x14ac:dyDescent="0.25">
      <c r="A37" s="12" t="s">
        <v>566</v>
      </c>
      <c r="B37" s="13" t="s">
        <v>542</v>
      </c>
      <c r="C37" s="13" t="s">
        <v>18</v>
      </c>
      <c r="D37" s="11">
        <f>VLOOKUP(A37,[1]SIGEP!$B$7:$N$324,6,0)</f>
        <v>5</v>
      </c>
      <c r="E37" s="11">
        <f>VLOOKUP(A37,[1]SIGEP!$B$7:$N$324,7,0)</f>
        <v>2364.7170000000001</v>
      </c>
      <c r="F37" s="11">
        <f>VLOOKUP($A37,[1]SIGEP!$B$7:$N$324,8,0)</f>
        <v>2.5350000000000001</v>
      </c>
      <c r="G37" s="11">
        <f>VLOOKUP($A37,[1]SIGEP!$B$7:$N$324,9,0)</f>
        <v>0</v>
      </c>
      <c r="H37" s="11">
        <f>VLOOKUP($A37,[1]SIGEP!$B$7:$N$324,10,0)</f>
        <v>0</v>
      </c>
      <c r="I37" s="11">
        <f>VLOOKUP($A37,[1]SIGEP!$B$7:$N$324,11,0)</f>
        <v>0</v>
      </c>
      <c r="J37" s="11">
        <f>VLOOKUP($A37,[1]SIGEP!$B$7:$N$324,12,0)</f>
        <v>0</v>
      </c>
      <c r="K37" s="11">
        <f>VLOOKUP($A37,[1]SIGEP!$B$7:$N$324,13,0)</f>
        <v>0</v>
      </c>
      <c r="GL37"/>
    </row>
    <row r="38" spans="1:194" x14ac:dyDescent="0.25">
      <c r="A38" s="12" t="s">
        <v>66</v>
      </c>
      <c r="B38" s="13" t="s">
        <v>67</v>
      </c>
      <c r="C38" s="13" t="s">
        <v>18</v>
      </c>
      <c r="D38" s="11">
        <f>VLOOKUP(A38,[1]SIGEP!$B$7:$N$324,6,0)</f>
        <v>10</v>
      </c>
      <c r="E38" s="11">
        <f>VLOOKUP(A38,[1]SIGEP!$B$7:$N$324,7,0)</f>
        <v>2144.9324999999999</v>
      </c>
      <c r="F38" s="11">
        <f>VLOOKUP($A38,[1]SIGEP!$B$7:$N$324,8,0)</f>
        <v>0.96870000000000001</v>
      </c>
      <c r="G38" s="11">
        <f>VLOOKUP($A38,[1]SIGEP!$B$7:$N$324,9,0)</f>
        <v>1451.6089999999999</v>
      </c>
      <c r="H38" s="11">
        <f>VLOOKUP($A38,[1]SIGEP!$B$7:$N$324,10,0)</f>
        <v>66597</v>
      </c>
      <c r="I38" s="11">
        <f>VLOOKUP($A38,[1]SIGEP!$B$7:$N$324,11,0)</f>
        <v>158905.791764625</v>
      </c>
      <c r="J38" s="11">
        <f>VLOOKUP($A38,[1]SIGEP!$B$7:$N$324,12,0)</f>
        <v>158905.791764625</v>
      </c>
      <c r="K38" s="11">
        <f>VLOOKUP($A38,[1]SIGEP!$B$7:$N$324,13,0)</f>
        <v>317811.58352925</v>
      </c>
      <c r="GL38"/>
    </row>
    <row r="39" spans="1:194" x14ac:dyDescent="0.25">
      <c r="A39" s="12" t="s">
        <v>510</v>
      </c>
      <c r="B39" s="13" t="s">
        <v>511</v>
      </c>
      <c r="C39" s="13" t="s">
        <v>18</v>
      </c>
      <c r="D39" s="11">
        <f>VLOOKUP(A39,[1]SIGEP!$B$7:$N$324,6,0)</f>
        <v>7.8</v>
      </c>
      <c r="E39" s="11">
        <f>VLOOKUP(A39,[1]SIGEP!$B$7:$N$324,7,0)</f>
        <v>2982.2087000000001</v>
      </c>
      <c r="F39" s="11">
        <f>VLOOKUP($A39,[1]SIGEP!$B$7:$N$324,8,0)</f>
        <v>0.56057999999999997</v>
      </c>
      <c r="G39" s="11">
        <f>VLOOKUP($A39,[1]SIGEP!$B$7:$N$324,9,0)</f>
        <v>0</v>
      </c>
      <c r="H39" s="11">
        <f>VLOOKUP($A39,[1]SIGEP!$B$7:$N$324,10,0)</f>
        <v>1420049</v>
      </c>
      <c r="I39" s="11">
        <f>VLOOKUP($A39,[1]SIGEP!$B$7:$N$324,11,0)</f>
        <v>39802.553420999997</v>
      </c>
      <c r="J39" s="11">
        <f>VLOOKUP($A39,[1]SIGEP!$B$7:$N$324,12,0)</f>
        <v>22289.429915759996</v>
      </c>
      <c r="K39" s="11">
        <f>VLOOKUP($A39,[1]SIGEP!$B$7:$N$324,13,0)</f>
        <v>62091.983336759993</v>
      </c>
      <c r="GL39"/>
    </row>
    <row r="40" spans="1:194" x14ac:dyDescent="0.25">
      <c r="A40" s="12" t="s">
        <v>409</v>
      </c>
      <c r="B40" s="13" t="s">
        <v>410</v>
      </c>
      <c r="C40" s="13" t="s">
        <v>18</v>
      </c>
      <c r="D40" s="11">
        <f>VLOOKUP(A40,[1]SIGEP!$B$7:$N$324,6,0)</f>
        <v>5.76</v>
      </c>
      <c r="E40" s="11">
        <f>VLOOKUP(A40,[1]SIGEP!$B$7:$N$324,7,0)</f>
        <v>2510.3362000000002</v>
      </c>
      <c r="F40" s="11">
        <f>VLOOKUP($A40,[1]SIGEP!$B$7:$N$324,8,0)</f>
        <v>0.9778</v>
      </c>
      <c r="G40" s="11">
        <f>VLOOKUP($A40,[1]SIGEP!$B$7:$N$324,9,0)</f>
        <v>2542.752</v>
      </c>
      <c r="H40" s="11">
        <f>VLOOKUP($A40,[1]SIGEP!$B$7:$N$324,10,0)</f>
        <v>1949696</v>
      </c>
      <c r="I40" s="11">
        <f>VLOOKUP($A40,[1]SIGEP!$B$7:$N$324,11,0)</f>
        <v>414478.75710112002</v>
      </c>
      <c r="J40" s="11">
        <f>VLOOKUP($A40,[1]SIGEP!$B$7:$N$324,12,0)</f>
        <v>63000.771079370206</v>
      </c>
      <c r="K40" s="11">
        <f>VLOOKUP($A40,[1]SIGEP!$B$7:$N$324,13,0)</f>
        <v>477479.52818049025</v>
      </c>
      <c r="GL40"/>
    </row>
    <row r="41" spans="1:194" x14ac:dyDescent="0.25">
      <c r="A41" s="12" t="s">
        <v>101</v>
      </c>
      <c r="B41" s="13" t="s">
        <v>102</v>
      </c>
      <c r="C41" s="13" t="s">
        <v>18</v>
      </c>
      <c r="D41" s="11">
        <f>VLOOKUP(A41,[1]SIGEP!$B$7:$N$324,6,0)</f>
        <v>5</v>
      </c>
      <c r="E41" s="11">
        <f>VLOOKUP(A41,[1]SIGEP!$B$7:$N$324,7,0)</f>
        <v>2982.2087000000001</v>
      </c>
      <c r="F41" s="11">
        <f>VLOOKUP($A41,[1]SIGEP!$B$7:$N$324,8,0)</f>
        <v>0.80515000000000003</v>
      </c>
      <c r="G41" s="11">
        <f>VLOOKUP($A41,[1]SIGEP!$B$7:$N$324,9,0)</f>
        <v>58.234999999999999</v>
      </c>
      <c r="H41" s="11">
        <f>VLOOKUP($A41,[1]SIGEP!$B$7:$N$324,10,0)</f>
        <v>7468</v>
      </c>
      <c r="I41" s="11">
        <f>VLOOKUP($A41,[1]SIGEP!$B$7:$N$324,11,0)</f>
        <v>8984.0891922249994</v>
      </c>
      <c r="J41" s="11">
        <f>VLOOKUP($A41,[1]SIGEP!$B$7:$N$324,12,0)</f>
        <v>0</v>
      </c>
      <c r="K41" s="11">
        <f>VLOOKUP($A41,[1]SIGEP!$B$7:$N$324,13,0)</f>
        <v>8984.0891922249994</v>
      </c>
      <c r="GL41"/>
    </row>
    <row r="42" spans="1:194" x14ac:dyDescent="0.25">
      <c r="A42" s="12" t="s">
        <v>95</v>
      </c>
      <c r="B42" s="13" t="s">
        <v>96</v>
      </c>
      <c r="C42" s="13" t="s">
        <v>18</v>
      </c>
      <c r="D42" s="11">
        <f>VLOOKUP(A42,[1]SIGEP!$B$7:$N$324,6,0)</f>
        <v>9.3000000000000007</v>
      </c>
      <c r="E42" s="11">
        <f>VLOOKUP(A42,[1]SIGEP!$B$7:$N$324,7,0)</f>
        <v>2397.6482999999998</v>
      </c>
      <c r="F42" s="11">
        <f>VLOOKUP($A42,[1]SIGEP!$B$7:$N$324,8,0)</f>
        <v>1.15299</v>
      </c>
      <c r="G42" s="11">
        <f>VLOOKUP($A42,[1]SIGEP!$B$7:$N$324,9,0)</f>
        <v>414.23899999999998</v>
      </c>
      <c r="H42" s="11">
        <f>VLOOKUP($A42,[1]SIGEP!$B$7:$N$324,10,0)</f>
        <v>11923</v>
      </c>
      <c r="I42" s="11">
        <f>VLOOKUP($A42,[1]SIGEP!$B$7:$N$324,11,0)</f>
        <v>50347.326695684991</v>
      </c>
      <c r="J42" s="11">
        <f>VLOOKUP($A42,[1]SIGEP!$B$7:$N$324,12,0)</f>
        <v>43298.700958289104</v>
      </c>
      <c r="K42" s="11">
        <f>VLOOKUP($A42,[1]SIGEP!$B$7:$N$324,13,0)</f>
        <v>93646.027653974103</v>
      </c>
      <c r="GL42"/>
    </row>
    <row r="43" spans="1:194" x14ac:dyDescent="0.25">
      <c r="A43" s="12" t="s">
        <v>411</v>
      </c>
      <c r="B43" s="13" t="s">
        <v>412</v>
      </c>
      <c r="C43" s="13" t="s">
        <v>18</v>
      </c>
      <c r="D43" s="11">
        <f>VLOOKUP(A43,[1]SIGEP!$B$7:$N$324,6,0)</f>
        <v>6.14</v>
      </c>
      <c r="E43" s="11">
        <f>VLOOKUP(A43,[1]SIGEP!$B$7:$N$324,7,0)</f>
        <v>2510.3362000000002</v>
      </c>
      <c r="F43" s="11">
        <f>VLOOKUP($A43,[1]SIGEP!$B$7:$N$324,8,0)</f>
        <v>0.73238000000000003</v>
      </c>
      <c r="G43" s="11">
        <f>VLOOKUP($A43,[1]SIGEP!$B$7:$N$324,9,0)</f>
        <v>4925.2139999999999</v>
      </c>
      <c r="H43" s="11">
        <f>VLOOKUP($A43,[1]SIGEP!$B$7:$N$324,10,0)</f>
        <v>2133051</v>
      </c>
      <c r="I43" s="11">
        <f>VLOOKUP($A43,[1]SIGEP!$B$7:$N$324,11,0)</f>
        <v>696307.34441634011</v>
      </c>
      <c r="J43" s="11">
        <f>VLOOKUP($A43,[1]SIGEP!$B$7:$N$324,12,0)</f>
        <v>158758.07452692545</v>
      </c>
      <c r="K43" s="11">
        <f>VLOOKUP($A43,[1]SIGEP!$B$7:$N$324,13,0)</f>
        <v>855065.41894326557</v>
      </c>
      <c r="GL43"/>
    </row>
    <row r="44" spans="1:194" x14ac:dyDescent="0.25">
      <c r="A44" s="12" t="s">
        <v>132</v>
      </c>
      <c r="B44" s="13" t="s">
        <v>133</v>
      </c>
      <c r="C44" s="13" t="s">
        <v>18</v>
      </c>
      <c r="D44" s="11">
        <f>VLOOKUP(A44,[1]SIGEP!$B$7:$N$324,6,0)</f>
        <v>9.3000000000000007</v>
      </c>
      <c r="E44" s="11">
        <f>VLOOKUP(A44,[1]SIGEP!$B$7:$N$324,7,0)</f>
        <v>2273.8676999999998</v>
      </c>
      <c r="F44" s="11">
        <f>VLOOKUP($A44,[1]SIGEP!$B$7:$N$324,8,0)</f>
        <v>0.62905</v>
      </c>
      <c r="G44" s="11">
        <f>VLOOKUP($A44,[1]SIGEP!$B$7:$N$324,9,0)</f>
        <v>233.98099999999999</v>
      </c>
      <c r="H44" s="11">
        <f>VLOOKUP($A44,[1]SIGEP!$B$7:$N$324,10,0)</f>
        <v>0</v>
      </c>
      <c r="I44" s="11">
        <f>VLOOKUP($A44,[1]SIGEP!$B$7:$N$324,11,0)</f>
        <v>26602.091915685</v>
      </c>
      <c r="J44" s="11">
        <f>VLOOKUP($A44,[1]SIGEP!$B$7:$N$324,12,0)</f>
        <v>22877.799047489101</v>
      </c>
      <c r="K44" s="11">
        <f>VLOOKUP($A44,[1]SIGEP!$B$7:$N$324,13,0)</f>
        <v>49479.890963174097</v>
      </c>
      <c r="GL44"/>
    </row>
    <row r="45" spans="1:194" x14ac:dyDescent="0.25">
      <c r="A45" s="12" t="s">
        <v>253</v>
      </c>
      <c r="B45" s="13" t="s">
        <v>254</v>
      </c>
      <c r="C45" s="13" t="s">
        <v>18</v>
      </c>
      <c r="D45" s="11">
        <f>VLOOKUP(A45,[1]SIGEP!$B$7:$N$324,6,0)</f>
        <v>9.3000000000000007</v>
      </c>
      <c r="E45" s="11">
        <f>VLOOKUP(A45,[1]SIGEP!$B$7:$N$324,7,0)</f>
        <v>2437.6918999999998</v>
      </c>
      <c r="F45" s="11">
        <f>VLOOKUP($A45,[1]SIGEP!$B$7:$N$324,8,0)</f>
        <v>1.4211100000000001</v>
      </c>
      <c r="G45" s="11">
        <f>VLOOKUP($A45,[1]SIGEP!$B$7:$N$324,9,0)</f>
        <v>9556.634</v>
      </c>
      <c r="H45" s="11">
        <f>VLOOKUP($A45,[1]SIGEP!$B$7:$N$324,10,0)</f>
        <v>182532</v>
      </c>
      <c r="I45" s="11">
        <f>VLOOKUP($A45,[1]SIGEP!$B$7:$N$324,11,0)</f>
        <v>1177776.3671792299</v>
      </c>
      <c r="J45" s="11">
        <f>VLOOKUP($A45,[1]SIGEP!$B$7:$N$324,12,0)</f>
        <v>1012887.675774138</v>
      </c>
      <c r="K45" s="11">
        <f>VLOOKUP($A45,[1]SIGEP!$B$7:$N$324,13,0)</f>
        <v>2190664.0429533678</v>
      </c>
      <c r="GL45"/>
    </row>
    <row r="46" spans="1:194" x14ac:dyDescent="0.25">
      <c r="A46" s="12" t="s">
        <v>174</v>
      </c>
      <c r="B46" s="13" t="s">
        <v>583</v>
      </c>
      <c r="C46" s="13" t="s">
        <v>18</v>
      </c>
      <c r="D46" s="11">
        <f>VLOOKUP(A46,[1]SIGEP!$B$7:$N$324,6,0)</f>
        <v>0</v>
      </c>
      <c r="E46" s="11">
        <f>VLOOKUP(A46,[1]SIGEP!$B$7:$N$324,7,0)</f>
        <v>0</v>
      </c>
      <c r="F46" s="11">
        <f>VLOOKUP($A46,[1]SIGEP!$B$7:$N$324,8,0)</f>
        <v>0</v>
      </c>
      <c r="G46" s="11">
        <f>VLOOKUP($A46,[1]SIGEP!$B$7:$N$324,9,0)</f>
        <v>0</v>
      </c>
      <c r="H46" s="11">
        <f>VLOOKUP($A46,[1]SIGEP!$B$7:$N$324,10,0)</f>
        <v>0</v>
      </c>
      <c r="I46" s="11">
        <f>VLOOKUP($A46,[1]SIGEP!$B$7:$N$324,11,0)</f>
        <v>0</v>
      </c>
      <c r="J46" s="11">
        <f>VLOOKUP($A46,[1]SIGEP!$B$7:$N$324,12,0)</f>
        <v>0</v>
      </c>
      <c r="K46" s="11">
        <f>VLOOKUP($A46,[1]SIGEP!$B$7:$N$324,13,0)</f>
        <v>0</v>
      </c>
      <c r="GL46"/>
    </row>
    <row r="47" spans="1:194" x14ac:dyDescent="0.25">
      <c r="A47" s="12" t="s">
        <v>103</v>
      </c>
      <c r="B47" s="13" t="s">
        <v>104</v>
      </c>
      <c r="C47" s="13" t="s">
        <v>18</v>
      </c>
      <c r="D47" s="11">
        <f>VLOOKUP(A47,[1]SIGEP!$B$7:$N$324,6,0)</f>
        <v>7.5</v>
      </c>
      <c r="E47" s="11">
        <f>VLOOKUP(A47,[1]SIGEP!$B$7:$N$324,7,0)</f>
        <v>2982.2087000000001</v>
      </c>
      <c r="F47" s="11">
        <f>VLOOKUP($A47,[1]SIGEP!$B$7:$N$324,8,0)</f>
        <v>0.46478000000000003</v>
      </c>
      <c r="G47" s="11">
        <f>VLOOKUP($A47,[1]SIGEP!$B$7:$N$324,9,0)</f>
        <v>94.942999999999998</v>
      </c>
      <c r="H47" s="11">
        <f>VLOOKUP($A47,[1]SIGEP!$B$7:$N$324,10,0)</f>
        <v>4886773</v>
      </c>
      <c r="I47" s="11">
        <f>VLOOKUP($A47,[1]SIGEP!$B$7:$N$324,11,0)</f>
        <v>127720.709777205</v>
      </c>
      <c r="J47" s="11">
        <f>VLOOKUP($A47,[1]SIGEP!$B$7:$N$324,12,0)</f>
        <v>63860.35488860248</v>
      </c>
      <c r="K47" s="11">
        <f>VLOOKUP($A47,[1]SIGEP!$B$7:$N$324,13,0)</f>
        <v>191581.06466580747</v>
      </c>
      <c r="GL47"/>
    </row>
    <row r="48" spans="1:194" x14ac:dyDescent="0.25">
      <c r="A48" s="12" t="s">
        <v>567</v>
      </c>
      <c r="B48" s="13" t="s">
        <v>105</v>
      </c>
      <c r="C48" s="13" t="s">
        <v>18</v>
      </c>
      <c r="D48" s="11">
        <f>VLOOKUP(A48,[1]SIGEP!$B$7:$N$324,6,0)</f>
        <v>7.5</v>
      </c>
      <c r="E48" s="11">
        <f>VLOOKUP(A48,[1]SIGEP!$B$7:$N$324,7,0)</f>
        <v>3220.9439000000002</v>
      </c>
      <c r="F48" s="11">
        <f>VLOOKUP($A48,[1]SIGEP!$B$7:$N$324,8,0)</f>
        <v>0.54849999999999999</v>
      </c>
      <c r="G48" s="11">
        <f>VLOOKUP($A48,[1]SIGEP!$B$7:$N$324,9,0)</f>
        <v>0</v>
      </c>
      <c r="H48" s="11">
        <f>VLOOKUP($A48,[1]SIGEP!$B$7:$N$324,10,0)</f>
        <v>4636</v>
      </c>
      <c r="I48" s="11">
        <f>VLOOKUP($A48,[1]SIGEP!$B$7:$N$324,11,0)</f>
        <v>127.14230000000001</v>
      </c>
      <c r="J48" s="11">
        <f>VLOOKUP($A48,[1]SIGEP!$B$7:$N$324,12,0)</f>
        <v>63.571149999999989</v>
      </c>
      <c r="K48" s="11">
        <f>VLOOKUP($A48,[1]SIGEP!$B$7:$N$324,13,0)</f>
        <v>190.71344999999999</v>
      </c>
      <c r="GL48"/>
    </row>
    <row r="49" spans="1:194" x14ac:dyDescent="0.25">
      <c r="A49" s="12" t="s">
        <v>413</v>
      </c>
      <c r="B49" s="13" t="s">
        <v>414</v>
      </c>
      <c r="C49" s="13" t="s">
        <v>18</v>
      </c>
      <c r="D49" s="11">
        <f>VLOOKUP(A49,[1]SIGEP!$B$7:$N$324,6,0)</f>
        <v>6.65</v>
      </c>
      <c r="E49" s="11">
        <f>VLOOKUP(A49,[1]SIGEP!$B$7:$N$324,7,0)</f>
        <v>2510.3362000000002</v>
      </c>
      <c r="F49" s="11">
        <f>VLOOKUP($A49,[1]SIGEP!$B$7:$N$324,8,0)</f>
        <v>0.91146000000000005</v>
      </c>
      <c r="G49" s="11">
        <f>VLOOKUP($A49,[1]SIGEP!$B$7:$N$324,9,0)</f>
        <v>1575.463</v>
      </c>
      <c r="H49" s="11">
        <f>VLOOKUP($A49,[1]SIGEP!$B$7:$N$324,10,0)</f>
        <v>1343806</v>
      </c>
      <c r="I49" s="11">
        <f>VLOOKUP($A49,[1]SIGEP!$B$7:$N$324,11,0)</f>
        <v>258988.36087103002</v>
      </c>
      <c r="J49" s="11">
        <f>VLOOKUP($A49,[1]SIGEP!$B$7:$N$324,12,0)</f>
        <v>85466.159087439912</v>
      </c>
      <c r="K49" s="11">
        <f>VLOOKUP($A49,[1]SIGEP!$B$7:$N$324,13,0)</f>
        <v>344454.5199584699</v>
      </c>
      <c r="GL49"/>
    </row>
    <row r="50" spans="1:194" x14ac:dyDescent="0.25">
      <c r="A50" s="12" t="s">
        <v>478</v>
      </c>
      <c r="B50" s="13" t="s">
        <v>479</v>
      </c>
      <c r="C50" s="13" t="s">
        <v>18</v>
      </c>
      <c r="D50" s="11">
        <f>VLOOKUP(A50,[1]SIGEP!$B$7:$N$324,6,0)</f>
        <v>7.5</v>
      </c>
      <c r="E50" s="11">
        <f>VLOOKUP(A50,[1]SIGEP!$B$7:$N$324,7,0)</f>
        <v>2177.3458000000001</v>
      </c>
      <c r="F50" s="11">
        <f>VLOOKUP($A50,[1]SIGEP!$B$7:$N$324,8,0)</f>
        <v>0.43046000000000001</v>
      </c>
      <c r="G50" s="11">
        <f>VLOOKUP($A50,[1]SIGEP!$B$7:$N$324,9,0)</f>
        <v>0</v>
      </c>
      <c r="H50" s="11">
        <f>VLOOKUP($A50,[1]SIGEP!$B$7:$N$324,10,0)</f>
        <v>0</v>
      </c>
      <c r="I50" s="11">
        <f>VLOOKUP($A50,[1]SIGEP!$B$7:$N$324,11,0)</f>
        <v>0</v>
      </c>
      <c r="J50" s="11">
        <f>VLOOKUP($A50,[1]SIGEP!$B$7:$N$324,12,0)</f>
        <v>0</v>
      </c>
      <c r="K50" s="11">
        <f>VLOOKUP($A50,[1]SIGEP!$B$7:$N$324,13,0)</f>
        <v>0</v>
      </c>
      <c r="GL50"/>
    </row>
    <row r="51" spans="1:194" x14ac:dyDescent="0.25">
      <c r="A51" s="12" t="s">
        <v>480</v>
      </c>
      <c r="B51" s="13" t="s">
        <v>481</v>
      </c>
      <c r="C51" s="13" t="s">
        <v>18</v>
      </c>
      <c r="D51" s="11">
        <f>VLOOKUP(A51,[1]SIGEP!$B$7:$N$324,6,0)</f>
        <v>7.5</v>
      </c>
      <c r="E51" s="11">
        <f>VLOOKUP(A51,[1]SIGEP!$B$7:$N$324,7,0)</f>
        <v>2177.3458000000001</v>
      </c>
      <c r="F51" s="11">
        <f>VLOOKUP($A51,[1]SIGEP!$B$7:$N$324,8,0)</f>
        <v>0.72201000000000004</v>
      </c>
      <c r="G51" s="11">
        <f>VLOOKUP($A51,[1]SIGEP!$B$7:$N$324,9,0)</f>
        <v>114.458</v>
      </c>
      <c r="H51" s="11">
        <f>VLOOKUP($A51,[1]SIGEP!$B$7:$N$324,10,0)</f>
        <v>6133</v>
      </c>
      <c r="I51" s="11">
        <f>VLOOKUP($A51,[1]SIGEP!$B$7:$N$324,11,0)</f>
        <v>12682.136645320003</v>
      </c>
      <c r="J51" s="11">
        <f>VLOOKUP($A51,[1]SIGEP!$B$7:$N$324,12,0)</f>
        <v>6341.0683226599995</v>
      </c>
      <c r="K51" s="11">
        <f>VLOOKUP($A51,[1]SIGEP!$B$7:$N$324,13,0)</f>
        <v>19023.204967980004</v>
      </c>
      <c r="GL51"/>
    </row>
    <row r="52" spans="1:194" x14ac:dyDescent="0.25">
      <c r="A52" s="12" t="s">
        <v>346</v>
      </c>
      <c r="B52" s="13" t="s">
        <v>347</v>
      </c>
      <c r="C52" s="13" t="s">
        <v>18</v>
      </c>
      <c r="D52" s="11">
        <f>VLOOKUP(A52,[1]SIGEP!$B$7:$N$324,6,0)</f>
        <v>9.3000000000000007</v>
      </c>
      <c r="E52" s="11">
        <f>VLOOKUP(A52,[1]SIGEP!$B$7:$N$324,7,0)</f>
        <v>2337.3424</v>
      </c>
      <c r="F52" s="11">
        <f>VLOOKUP($A52,[1]SIGEP!$B$7:$N$324,8,0)</f>
        <v>0.47539999999999999</v>
      </c>
      <c r="G52" s="11">
        <f>VLOOKUP($A52,[1]SIGEP!$B$7:$N$324,9,0)</f>
        <v>15.385</v>
      </c>
      <c r="H52" s="11">
        <f>VLOOKUP($A52,[1]SIGEP!$B$7:$N$324,10,0)</f>
        <v>213</v>
      </c>
      <c r="I52" s="11">
        <f>VLOOKUP($A52,[1]SIGEP!$B$7:$N$324,11,0)</f>
        <v>1803.0636511999999</v>
      </c>
      <c r="J52" s="11">
        <f>VLOOKUP($A52,[1]SIGEP!$B$7:$N$324,12,0)</f>
        <v>1550.6347400320001</v>
      </c>
      <c r="K52" s="11">
        <f>VLOOKUP($A52,[1]SIGEP!$B$7:$N$324,13,0)</f>
        <v>3353.6983912320002</v>
      </c>
      <c r="GL52"/>
    </row>
    <row r="53" spans="1:194" x14ac:dyDescent="0.25">
      <c r="A53" s="12" t="s">
        <v>370</v>
      </c>
      <c r="B53" s="13" t="s">
        <v>371</v>
      </c>
      <c r="C53" s="13" t="s">
        <v>18</v>
      </c>
      <c r="D53" s="11">
        <f>VLOOKUP(A53,[1]SIGEP!$B$7:$N$324,6,0)</f>
        <v>7.5</v>
      </c>
      <c r="E53" s="11">
        <f>VLOOKUP(A53,[1]SIGEP!$B$7:$N$324,7,0)</f>
        <v>2982.2087000000001</v>
      </c>
      <c r="F53" s="11">
        <f>VLOOKUP($A53,[1]SIGEP!$B$7:$N$324,8,0)</f>
        <v>0.98411000000000004</v>
      </c>
      <c r="G53" s="11">
        <f>VLOOKUP($A53,[1]SIGEP!$B$7:$N$324,9,0)</f>
        <v>411.721</v>
      </c>
      <c r="H53" s="11">
        <f>VLOOKUP($A53,[1]SIGEP!$B$7:$N$324,10,0)</f>
        <v>3622</v>
      </c>
      <c r="I53" s="11">
        <f>VLOOKUP($A53,[1]SIGEP!$B$7:$N$324,11,0)</f>
        <v>61570.119729635007</v>
      </c>
      <c r="J53" s="11">
        <f>VLOOKUP($A53,[1]SIGEP!$B$7:$N$324,12,0)</f>
        <v>30785.059864817496</v>
      </c>
      <c r="K53" s="11">
        <f>VLOOKUP($A53,[1]SIGEP!$B$7:$N$324,13,0)</f>
        <v>92355.179594452507</v>
      </c>
      <c r="GL53"/>
    </row>
    <row r="54" spans="1:194" x14ac:dyDescent="0.25">
      <c r="A54" s="12" t="s">
        <v>469</v>
      </c>
      <c r="B54" s="13" t="s">
        <v>470</v>
      </c>
      <c r="C54" s="13" t="s">
        <v>18</v>
      </c>
      <c r="D54" s="11">
        <f>VLOOKUP(A54,[1]SIGEP!$B$7:$N$324,6,0)</f>
        <v>7.5</v>
      </c>
      <c r="E54" s="11">
        <f>VLOOKUP(A54,[1]SIGEP!$B$7:$N$324,7,0)</f>
        <v>2019.3785</v>
      </c>
      <c r="F54" s="11">
        <f>VLOOKUP($A54,[1]SIGEP!$B$7:$N$324,8,0)</f>
        <v>0.32282</v>
      </c>
      <c r="G54" s="11">
        <f>VLOOKUP($A54,[1]SIGEP!$B$7:$N$324,9,0)</f>
        <v>4961.4059999999999</v>
      </c>
      <c r="H54" s="11">
        <f>VLOOKUP($A54,[1]SIGEP!$B$7:$N$324,10,0)</f>
        <v>88081</v>
      </c>
      <c r="I54" s="11">
        <f>VLOOKUP($A54,[1]SIGEP!$B$7:$N$324,11,0)</f>
        <v>502369.54572955007</v>
      </c>
      <c r="J54" s="11">
        <f>VLOOKUP($A54,[1]SIGEP!$B$7:$N$324,12,0)</f>
        <v>251184.77286477498</v>
      </c>
      <c r="K54" s="11">
        <f>VLOOKUP($A54,[1]SIGEP!$B$7:$N$324,13,0)</f>
        <v>753554.3185943251</v>
      </c>
      <c r="GL54"/>
    </row>
    <row r="55" spans="1:194" x14ac:dyDescent="0.25">
      <c r="A55" s="12" t="s">
        <v>21</v>
      </c>
      <c r="B55" s="13" t="s">
        <v>22</v>
      </c>
      <c r="C55" s="13" t="s">
        <v>18</v>
      </c>
      <c r="D55" s="11">
        <f>VLOOKUP(A55,[1]SIGEP!$B$7:$N$324,6,0)</f>
        <v>9.3000000000000007</v>
      </c>
      <c r="E55" s="11">
        <f>VLOOKUP(A55,[1]SIGEP!$B$7:$N$324,7,0)</f>
        <v>2309.6871000000001</v>
      </c>
      <c r="F55" s="11">
        <f>VLOOKUP($A55,[1]SIGEP!$B$7:$N$324,8,0)</f>
        <v>0.6431</v>
      </c>
      <c r="G55" s="11">
        <f>VLOOKUP($A55,[1]SIGEP!$B$7:$N$324,9,0)</f>
        <v>3011.9409999999998</v>
      </c>
      <c r="H55" s="11">
        <f>VLOOKUP($A55,[1]SIGEP!$B$7:$N$324,10,0)</f>
        <v>4552500</v>
      </c>
      <c r="I55" s="11">
        <f>VLOOKUP($A55,[1]SIGEP!$B$7:$N$324,11,0)</f>
        <v>494217.701183055</v>
      </c>
      <c r="J55" s="11">
        <f>VLOOKUP($A55,[1]SIGEP!$B$7:$N$324,12,0)</f>
        <v>425027.22301742737</v>
      </c>
      <c r="K55" s="11">
        <f>VLOOKUP($A55,[1]SIGEP!$B$7:$N$324,13,0)</f>
        <v>919244.92420048243</v>
      </c>
      <c r="GL55"/>
    </row>
    <row r="56" spans="1:194" x14ac:dyDescent="0.25">
      <c r="A56" s="12" t="s">
        <v>257</v>
      </c>
      <c r="B56" s="13" t="s">
        <v>258</v>
      </c>
      <c r="C56" s="13" t="s">
        <v>18</v>
      </c>
      <c r="D56" s="11">
        <f>VLOOKUP(A56,[1]SIGEP!$B$7:$N$324,6,0)</f>
        <v>7.8</v>
      </c>
      <c r="E56" s="11">
        <f>VLOOKUP(A56,[1]SIGEP!$B$7:$N$324,7,0)</f>
        <v>2437.6918999999998</v>
      </c>
      <c r="F56" s="11">
        <f>VLOOKUP($A56,[1]SIGEP!$B$7:$N$324,8,0)</f>
        <v>0.65591999999999995</v>
      </c>
      <c r="G56" s="11">
        <f>VLOOKUP($A56,[1]SIGEP!$B$7:$N$324,9,0)</f>
        <v>138.28700000000001</v>
      </c>
      <c r="H56" s="11">
        <f>VLOOKUP($A56,[1]SIGEP!$B$7:$N$324,10,0)</f>
        <v>1665179</v>
      </c>
      <c r="I56" s="11">
        <f>VLOOKUP($A56,[1]SIGEP!$B$7:$N$324,11,0)</f>
        <v>71466.265472764993</v>
      </c>
      <c r="J56" s="11">
        <f>VLOOKUP($A56,[1]SIGEP!$B$7:$N$324,12,0)</f>
        <v>40021.10866474839</v>
      </c>
      <c r="K56" s="11">
        <f>VLOOKUP($A56,[1]SIGEP!$B$7:$N$324,13,0)</f>
        <v>111487.37413751338</v>
      </c>
      <c r="GL56"/>
    </row>
    <row r="57" spans="1:194" x14ac:dyDescent="0.25">
      <c r="A57" s="12" t="s">
        <v>68</v>
      </c>
      <c r="B57" s="13" t="s">
        <v>69</v>
      </c>
      <c r="C57" s="13" t="s">
        <v>18</v>
      </c>
      <c r="D57" s="11">
        <f>VLOOKUP(A57,[1]SIGEP!$B$7:$N$324,6,0)</f>
        <v>10</v>
      </c>
      <c r="E57" s="11">
        <f>VLOOKUP(A57,[1]SIGEP!$B$7:$N$324,7,0)</f>
        <v>2144.9324999999999</v>
      </c>
      <c r="F57" s="11">
        <f>VLOOKUP($A57,[1]SIGEP!$B$7:$N$324,8,0)</f>
        <v>0.96870000000000001</v>
      </c>
      <c r="G57" s="11">
        <f>VLOOKUP($A57,[1]SIGEP!$B$7:$N$324,9,0)</f>
        <v>30575.638999999999</v>
      </c>
      <c r="H57" s="11">
        <f>VLOOKUP($A57,[1]SIGEP!$B$7:$N$324,10,0)</f>
        <v>816982</v>
      </c>
      <c r="I57" s="11">
        <f>VLOOKUP($A57,[1]SIGEP!$B$7:$N$324,11,0)</f>
        <v>3318704.6131383749</v>
      </c>
      <c r="J57" s="11">
        <f>VLOOKUP($A57,[1]SIGEP!$B$7:$N$324,12,0)</f>
        <v>3318704.6131383749</v>
      </c>
      <c r="K57" s="11">
        <f>VLOOKUP($A57,[1]SIGEP!$B$7:$N$324,13,0)</f>
        <v>6637409.2262767497</v>
      </c>
      <c r="GL57"/>
    </row>
    <row r="58" spans="1:194" x14ac:dyDescent="0.25">
      <c r="A58" s="12" t="s">
        <v>259</v>
      </c>
      <c r="B58" s="13" t="s">
        <v>260</v>
      </c>
      <c r="C58" s="13" t="s">
        <v>18</v>
      </c>
      <c r="D58" s="11">
        <f>VLOOKUP(A58,[1]SIGEP!$B$7:$N$324,6,0)</f>
        <v>5.8</v>
      </c>
      <c r="E58" s="11">
        <f>VLOOKUP(A58,[1]SIGEP!$B$7:$N$324,7,0)</f>
        <v>2730.5763000000002</v>
      </c>
      <c r="F58" s="11">
        <f>VLOOKUP($A58,[1]SIGEP!$B$7:$N$324,8,0)</f>
        <v>0.5524</v>
      </c>
      <c r="G58" s="11">
        <f>VLOOKUP($A58,[1]SIGEP!$B$7:$N$324,9,0)</f>
        <v>44.34</v>
      </c>
      <c r="H58" s="11">
        <f>VLOOKUP($A58,[1]SIGEP!$B$7:$N$324,10,0)</f>
        <v>331702</v>
      </c>
      <c r="I58" s="11">
        <f>VLOOKUP($A58,[1]SIGEP!$B$7:$N$324,11,0)</f>
        <v>15215.296897100001</v>
      </c>
      <c r="J58" s="11">
        <f>VLOOKUP($A58,[1]SIGEP!$B$7:$N$324,12,0)</f>
        <v>2434.4475035359978</v>
      </c>
      <c r="K58" s="11">
        <f>VLOOKUP($A58,[1]SIGEP!$B$7:$N$324,13,0)</f>
        <v>17649.744400635998</v>
      </c>
      <c r="GL58"/>
    </row>
    <row r="59" spans="1:194" x14ac:dyDescent="0.25">
      <c r="A59" s="12" t="s">
        <v>164</v>
      </c>
      <c r="B59" s="13" t="s">
        <v>165</v>
      </c>
      <c r="C59" s="13" t="s">
        <v>18</v>
      </c>
      <c r="D59" s="11">
        <f>VLOOKUP(A59,[1]SIGEP!$B$7:$N$324,6,0)</f>
        <v>5</v>
      </c>
      <c r="E59" s="11">
        <f>VLOOKUP(A59,[1]SIGEP!$B$7:$N$324,7,0)</f>
        <v>2472.4654999999998</v>
      </c>
      <c r="F59" s="11">
        <f>VLOOKUP($A59,[1]SIGEP!$B$7:$N$324,8,0)</f>
        <v>0.56254999999999999</v>
      </c>
      <c r="G59" s="11">
        <f>VLOOKUP($A59,[1]SIGEP!$B$7:$N$324,9,0)</f>
        <v>5.22</v>
      </c>
      <c r="H59" s="11">
        <f>VLOOKUP($A59,[1]SIGEP!$B$7:$N$324,10,0)</f>
        <v>1040</v>
      </c>
      <c r="I59" s="11">
        <f>VLOOKUP($A59,[1]SIGEP!$B$7:$N$324,11,0)</f>
        <v>674.56609549999996</v>
      </c>
      <c r="J59" s="11">
        <f>VLOOKUP($A59,[1]SIGEP!$B$7:$N$324,12,0)</f>
        <v>0</v>
      </c>
      <c r="K59" s="11">
        <f>VLOOKUP($A59,[1]SIGEP!$B$7:$N$324,13,0)</f>
        <v>674.56609549999996</v>
      </c>
      <c r="GL59"/>
    </row>
    <row r="60" spans="1:194" x14ac:dyDescent="0.25">
      <c r="A60" s="12" t="s">
        <v>181</v>
      </c>
      <c r="B60" s="13" t="s">
        <v>182</v>
      </c>
      <c r="C60" s="13" t="s">
        <v>18</v>
      </c>
      <c r="D60" s="11">
        <f>VLOOKUP(A60,[1]SIGEP!$B$7:$N$324,6,0)</f>
        <v>5</v>
      </c>
      <c r="E60" s="11">
        <f>VLOOKUP(A60,[1]SIGEP!$B$7:$N$324,7,0)</f>
        <v>2287.5392000000002</v>
      </c>
      <c r="F60" s="11">
        <f>VLOOKUP($A60,[1]SIGEP!$B$7:$N$324,8,0)</f>
        <v>2.5347300000000001</v>
      </c>
      <c r="G60" s="11">
        <f>VLOOKUP($A60,[1]SIGEP!$B$7:$N$324,9,0)</f>
        <v>1377.5070000000001</v>
      </c>
      <c r="H60" s="11">
        <f>VLOOKUP($A60,[1]SIGEP!$B$7:$N$324,10,0)</f>
        <v>683</v>
      </c>
      <c r="I60" s="11">
        <f>VLOOKUP($A60,[1]SIGEP!$B$7:$N$324,11,0)</f>
        <v>157641.62406822003</v>
      </c>
      <c r="J60" s="11">
        <f>VLOOKUP($A60,[1]SIGEP!$B$7:$N$324,12,0)</f>
        <v>0</v>
      </c>
      <c r="K60" s="11">
        <f>VLOOKUP($A60,[1]SIGEP!$B$7:$N$324,13,0)</f>
        <v>157641.62406822003</v>
      </c>
      <c r="GL60"/>
    </row>
    <row r="61" spans="1:194" x14ac:dyDescent="0.25">
      <c r="A61" s="12" t="s">
        <v>465</v>
      </c>
      <c r="B61" s="13" t="s">
        <v>466</v>
      </c>
      <c r="C61" s="13" t="s">
        <v>18</v>
      </c>
      <c r="D61" s="11">
        <f>VLOOKUP(A61,[1]SIGEP!$B$7:$N$324,6,0)</f>
        <v>7.5</v>
      </c>
      <c r="E61" s="11">
        <f>VLOOKUP(A61,[1]SIGEP!$B$7:$N$324,7,0)</f>
        <v>2982.2087000000001</v>
      </c>
      <c r="F61" s="11">
        <f>VLOOKUP($A61,[1]SIGEP!$B$7:$N$324,8,0)</f>
        <v>0.54059999999999997</v>
      </c>
      <c r="G61" s="11">
        <f>VLOOKUP($A61,[1]SIGEP!$B$7:$N$324,9,0)</f>
        <v>0</v>
      </c>
      <c r="H61" s="11">
        <f>VLOOKUP($A61,[1]SIGEP!$B$7:$N$324,10,0)</f>
        <v>225256</v>
      </c>
      <c r="I61" s="11">
        <f>VLOOKUP($A61,[1]SIGEP!$B$7:$N$324,11,0)</f>
        <v>6088.66968</v>
      </c>
      <c r="J61" s="11">
        <f>VLOOKUP($A61,[1]SIGEP!$B$7:$N$324,12,0)</f>
        <v>3044.3348399999991</v>
      </c>
      <c r="K61" s="11">
        <f>VLOOKUP($A61,[1]SIGEP!$B$7:$N$324,13,0)</f>
        <v>9133.0045199999986</v>
      </c>
      <c r="GL61"/>
    </row>
    <row r="62" spans="1:194" x14ac:dyDescent="0.25">
      <c r="A62" s="12" t="s">
        <v>467</v>
      </c>
      <c r="B62" s="13" t="s">
        <v>468</v>
      </c>
      <c r="C62" s="13" t="s">
        <v>18</v>
      </c>
      <c r="D62" s="11">
        <f>VLOOKUP(A62,[1]SIGEP!$B$7:$N$324,6,0)</f>
        <v>7.5</v>
      </c>
      <c r="E62" s="11">
        <f>VLOOKUP(A62,[1]SIGEP!$B$7:$N$324,7,0)</f>
        <v>3220.9439000000002</v>
      </c>
      <c r="F62" s="11">
        <f>VLOOKUP($A62,[1]SIGEP!$B$7:$N$324,8,0)</f>
        <v>0.54059999999999997</v>
      </c>
      <c r="G62" s="11">
        <f>VLOOKUP($A62,[1]SIGEP!$B$7:$N$324,9,0)</f>
        <v>2.468</v>
      </c>
      <c r="H62" s="11">
        <f>VLOOKUP($A62,[1]SIGEP!$B$7:$N$324,10,0)</f>
        <v>2317887</v>
      </c>
      <c r="I62" s="11">
        <f>VLOOKUP($A62,[1]SIGEP!$B$7:$N$324,11,0)</f>
        <v>63049.950087260004</v>
      </c>
      <c r="J62" s="11">
        <f>VLOOKUP($A62,[1]SIGEP!$B$7:$N$324,12,0)</f>
        <v>31524.975043629995</v>
      </c>
      <c r="K62" s="11">
        <f>VLOOKUP($A62,[1]SIGEP!$B$7:$N$324,13,0)</f>
        <v>94574.925130889998</v>
      </c>
      <c r="GL62"/>
    </row>
    <row r="63" spans="1:194" x14ac:dyDescent="0.25">
      <c r="A63" s="12" t="s">
        <v>134</v>
      </c>
      <c r="B63" s="13" t="s">
        <v>135</v>
      </c>
      <c r="C63" s="13" t="s">
        <v>18</v>
      </c>
      <c r="D63" s="11">
        <f>VLOOKUP(A63,[1]SIGEP!$B$7:$N$324,6,0)</f>
        <v>10</v>
      </c>
      <c r="E63" s="11">
        <f>VLOOKUP(A63,[1]SIGEP!$B$7:$N$324,7,0)</f>
        <v>2273.8676999999998</v>
      </c>
      <c r="F63" s="11">
        <f>VLOOKUP($A63,[1]SIGEP!$B$7:$N$324,8,0)</f>
        <v>1.02644</v>
      </c>
      <c r="G63" s="11">
        <f>VLOOKUP($A63,[1]SIGEP!$B$7:$N$324,9,0)</f>
        <v>24055.923999999999</v>
      </c>
      <c r="H63" s="11">
        <f>VLOOKUP($A63,[1]SIGEP!$B$7:$N$324,10,0)</f>
        <v>648915</v>
      </c>
      <c r="I63" s="11">
        <f>VLOOKUP($A63,[1]SIGEP!$B$7:$N$324,11,0)</f>
        <v>2768303.0444927402</v>
      </c>
      <c r="J63" s="11">
        <f>VLOOKUP($A63,[1]SIGEP!$B$7:$N$324,12,0)</f>
        <v>2768303.0444927402</v>
      </c>
      <c r="K63" s="11">
        <f>VLOOKUP($A63,[1]SIGEP!$B$7:$N$324,13,0)</f>
        <v>5536606.0889854804</v>
      </c>
      <c r="GL63"/>
    </row>
    <row r="64" spans="1:194" x14ac:dyDescent="0.25">
      <c r="A64" s="12" t="s">
        <v>348</v>
      </c>
      <c r="B64" s="13" t="s">
        <v>349</v>
      </c>
      <c r="C64" s="13" t="s">
        <v>18</v>
      </c>
      <c r="D64" s="11">
        <f>VLOOKUP(A64,[1]SIGEP!$B$7:$N$324,6,0)</f>
        <v>8.3000000000000007</v>
      </c>
      <c r="E64" s="11">
        <f>VLOOKUP(A64,[1]SIGEP!$B$7:$N$324,7,0)</f>
        <v>2337.3424</v>
      </c>
      <c r="F64" s="11">
        <f>VLOOKUP($A64,[1]SIGEP!$B$7:$N$324,8,0)</f>
        <v>0.52681</v>
      </c>
      <c r="G64" s="11">
        <f>VLOOKUP($A64,[1]SIGEP!$B$7:$N$324,9,0)</f>
        <v>3645.0279999999998</v>
      </c>
      <c r="H64" s="11">
        <f>VLOOKUP($A64,[1]SIGEP!$B$7:$N$324,10,0)</f>
        <v>67482</v>
      </c>
      <c r="I64" s="11">
        <f>VLOOKUP($A64,[1]SIGEP!$B$7:$N$324,11,0)</f>
        <v>427761.43430036004</v>
      </c>
      <c r="J64" s="11">
        <f>VLOOKUP($A64,[1]SIGEP!$B$7:$N$324,12,0)</f>
        <v>282322.5466382376</v>
      </c>
      <c r="K64" s="11">
        <f>VLOOKUP($A64,[1]SIGEP!$B$7:$N$324,13,0)</f>
        <v>710083.98093859758</v>
      </c>
      <c r="GL64"/>
    </row>
    <row r="65" spans="1:194" x14ac:dyDescent="0.25">
      <c r="A65" s="12" t="s">
        <v>136</v>
      </c>
      <c r="B65" s="13" t="s">
        <v>137</v>
      </c>
      <c r="C65" s="13" t="s">
        <v>18</v>
      </c>
      <c r="D65" s="11">
        <f>VLOOKUP(A65,[1]SIGEP!$B$7:$N$324,6,0)</f>
        <v>7.8</v>
      </c>
      <c r="E65" s="11">
        <f>VLOOKUP(A65,[1]SIGEP!$B$7:$N$324,7,0)</f>
        <v>2273.8676999999998</v>
      </c>
      <c r="F65" s="11">
        <f>VLOOKUP($A65,[1]SIGEP!$B$7:$N$324,8,0)</f>
        <v>0.64983999999999997</v>
      </c>
      <c r="G65" s="11">
        <f>VLOOKUP($A65,[1]SIGEP!$B$7:$N$324,9,0)</f>
        <v>603.73599999999999</v>
      </c>
      <c r="H65" s="11">
        <f>VLOOKUP($A65,[1]SIGEP!$B$7:$N$324,10,0)</f>
        <v>12971</v>
      </c>
      <c r="I65" s="11">
        <f>VLOOKUP($A65,[1]SIGEP!$B$7:$N$324,11,0)</f>
        <v>69062.243218359989</v>
      </c>
      <c r="J65" s="11">
        <f>VLOOKUP($A65,[1]SIGEP!$B$7:$N$324,12,0)</f>
        <v>38674.85620228159</v>
      </c>
      <c r="K65" s="11">
        <f>VLOOKUP($A65,[1]SIGEP!$B$7:$N$324,13,0)</f>
        <v>107737.09942064158</v>
      </c>
      <c r="GL65"/>
    </row>
    <row r="66" spans="1:194" x14ac:dyDescent="0.25">
      <c r="A66" s="12" t="s">
        <v>24</v>
      </c>
      <c r="B66" s="13" t="s">
        <v>25</v>
      </c>
      <c r="C66" s="13" t="s">
        <v>18</v>
      </c>
      <c r="D66" s="11">
        <f>VLOOKUP(A66,[1]SIGEP!$B$7:$N$324,6,0)</f>
        <v>9.3000000000000007</v>
      </c>
      <c r="E66" s="11">
        <f>VLOOKUP(A66,[1]SIGEP!$B$7:$N$324,7,0)</f>
        <v>2309.6871000000001</v>
      </c>
      <c r="F66" s="11">
        <f>VLOOKUP($A66,[1]SIGEP!$B$7:$N$324,8,0)</f>
        <v>0.66713</v>
      </c>
      <c r="G66" s="11">
        <f>VLOOKUP($A66,[1]SIGEP!$B$7:$N$324,9,0)</f>
        <v>1683.0889999999999</v>
      </c>
      <c r="H66" s="11">
        <f>VLOOKUP($A66,[1]SIGEP!$B$7:$N$324,10,0)</f>
        <v>1555115</v>
      </c>
      <c r="I66" s="11">
        <f>VLOOKUP($A66,[1]SIGEP!$B$7:$N$324,11,0)</f>
        <v>246243.64107009501</v>
      </c>
      <c r="J66" s="11">
        <f>VLOOKUP($A66,[1]SIGEP!$B$7:$N$324,12,0)</f>
        <v>211769.53132028173</v>
      </c>
      <c r="K66" s="11">
        <f>VLOOKUP($A66,[1]SIGEP!$B$7:$N$324,13,0)</f>
        <v>458013.17239037674</v>
      </c>
      <c r="GL66"/>
    </row>
    <row r="67" spans="1:194" x14ac:dyDescent="0.25">
      <c r="A67" s="12" t="s">
        <v>166</v>
      </c>
      <c r="B67" s="13" t="s">
        <v>167</v>
      </c>
      <c r="C67" s="13" t="s">
        <v>18</v>
      </c>
      <c r="D67" s="11">
        <f>VLOOKUP(A67,[1]SIGEP!$B$7:$N$324,6,0)</f>
        <v>5</v>
      </c>
      <c r="E67" s="11">
        <f>VLOOKUP(A67,[1]SIGEP!$B$7:$N$324,7,0)</f>
        <v>2315.1695</v>
      </c>
      <c r="F67" s="11">
        <f>VLOOKUP($A67,[1]SIGEP!$B$7:$N$324,8,0)</f>
        <v>2.5347300000000001</v>
      </c>
      <c r="G67" s="11">
        <f>VLOOKUP($A67,[1]SIGEP!$B$7:$N$324,9,0)</f>
        <v>23.03</v>
      </c>
      <c r="H67" s="11">
        <f>VLOOKUP($A67,[1]SIGEP!$B$7:$N$324,10,0)</f>
        <v>1260</v>
      </c>
      <c r="I67" s="11">
        <f>VLOOKUP($A67,[1]SIGEP!$B$7:$N$324,11,0)</f>
        <v>2825.6056692500006</v>
      </c>
      <c r="J67" s="11">
        <f>VLOOKUP($A67,[1]SIGEP!$B$7:$N$324,12,0)</f>
        <v>0</v>
      </c>
      <c r="K67" s="11">
        <f>VLOOKUP($A67,[1]SIGEP!$B$7:$N$324,13,0)</f>
        <v>2825.6056692500006</v>
      </c>
      <c r="GL67"/>
    </row>
    <row r="68" spans="1:194" x14ac:dyDescent="0.25">
      <c r="A68" s="12" t="s">
        <v>263</v>
      </c>
      <c r="B68" s="13" t="s">
        <v>264</v>
      </c>
      <c r="C68" s="13" t="s">
        <v>18</v>
      </c>
      <c r="D68" s="11">
        <f>VLOOKUP(A68,[1]SIGEP!$B$7:$N$324,6,0)</f>
        <v>9.3000000000000007</v>
      </c>
      <c r="E68" s="11">
        <f>VLOOKUP(A68,[1]SIGEP!$B$7:$N$324,7,0)</f>
        <v>2437.6918999999998</v>
      </c>
      <c r="F68" s="11">
        <f>VLOOKUP($A68,[1]SIGEP!$B$7:$N$324,8,0)</f>
        <v>1.2190099999999999</v>
      </c>
      <c r="G68" s="11">
        <f>VLOOKUP($A68,[1]SIGEP!$B$7:$N$324,9,0)</f>
        <v>1533.14</v>
      </c>
      <c r="H68" s="11">
        <f>VLOOKUP($A68,[1]SIGEP!$B$7:$N$324,10,0)</f>
        <v>31889</v>
      </c>
      <c r="I68" s="11">
        <f>VLOOKUP($A68,[1]SIGEP!$B$7:$N$324,11,0)</f>
        <v>188809.7984728</v>
      </c>
      <c r="J68" s="11">
        <f>VLOOKUP($A68,[1]SIGEP!$B$7:$N$324,12,0)</f>
        <v>162376.42668660803</v>
      </c>
      <c r="K68" s="11">
        <f>VLOOKUP($A68,[1]SIGEP!$B$7:$N$324,13,0)</f>
        <v>351186.22515940806</v>
      </c>
      <c r="GL68"/>
    </row>
    <row r="69" spans="1:194" x14ac:dyDescent="0.25">
      <c r="A69" s="12" t="s">
        <v>183</v>
      </c>
      <c r="B69" s="13" t="s">
        <v>184</v>
      </c>
      <c r="C69" s="13" t="s">
        <v>18</v>
      </c>
      <c r="D69" s="11">
        <f>VLOOKUP(A69,[1]SIGEP!$B$7:$N$324,6,0)</f>
        <v>5</v>
      </c>
      <c r="E69" s="11">
        <f>VLOOKUP(A69,[1]SIGEP!$B$7:$N$324,7,0)</f>
        <v>2398.2352000000001</v>
      </c>
      <c r="F69" s="11">
        <f>VLOOKUP($A69,[1]SIGEP!$B$7:$N$324,8,0)</f>
        <v>2.5347300000000001</v>
      </c>
      <c r="G69" s="11">
        <f>VLOOKUP($A69,[1]SIGEP!$B$7:$N$324,9,0)</f>
        <v>10.72</v>
      </c>
      <c r="H69" s="11">
        <f>VLOOKUP($A69,[1]SIGEP!$B$7:$N$324,10,0)</f>
        <v>0</v>
      </c>
      <c r="I69" s="11">
        <f>VLOOKUP($A69,[1]SIGEP!$B$7:$N$324,11,0)</f>
        <v>1285.4540672000003</v>
      </c>
      <c r="J69" s="11">
        <f>VLOOKUP($A69,[1]SIGEP!$B$7:$N$324,12,0)</f>
        <v>0</v>
      </c>
      <c r="K69" s="11">
        <f>VLOOKUP($A69,[1]SIGEP!$B$7:$N$324,13,0)</f>
        <v>1285.4540672000003</v>
      </c>
      <c r="GL69"/>
    </row>
    <row r="70" spans="1:194" x14ac:dyDescent="0.25">
      <c r="A70" s="12" t="s">
        <v>204</v>
      </c>
      <c r="B70" s="13" t="s">
        <v>205</v>
      </c>
      <c r="C70" s="13" t="s">
        <v>18</v>
      </c>
      <c r="D70" s="11">
        <f>VLOOKUP(A70,[1]SIGEP!$B$7:$N$324,6,0)</f>
        <v>7.8</v>
      </c>
      <c r="E70" s="11">
        <f>VLOOKUP(A70,[1]SIGEP!$B$7:$N$324,7,0)</f>
        <v>3220.9439000000002</v>
      </c>
      <c r="F70" s="11">
        <f>VLOOKUP($A70,[1]SIGEP!$B$7:$N$324,8,0)</f>
        <v>1.2378</v>
      </c>
      <c r="G70" s="11">
        <f>VLOOKUP($A70,[1]SIGEP!$B$7:$N$324,9,0)</f>
        <v>3.2229999999999999</v>
      </c>
      <c r="H70" s="11">
        <f>VLOOKUP($A70,[1]SIGEP!$B$7:$N$324,10,0)</f>
        <v>890837</v>
      </c>
      <c r="I70" s="11">
        <f>VLOOKUP($A70,[1]SIGEP!$B$7:$N$324,11,0)</f>
        <v>55652.957039485002</v>
      </c>
      <c r="J70" s="11">
        <f>VLOOKUP($A70,[1]SIGEP!$B$7:$N$324,12,0)</f>
        <v>31165.655942111596</v>
      </c>
      <c r="K70" s="11">
        <f>VLOOKUP($A70,[1]SIGEP!$B$7:$N$324,13,0)</f>
        <v>86818.612981596598</v>
      </c>
      <c r="GL70"/>
    </row>
    <row r="71" spans="1:194" x14ac:dyDescent="0.25">
      <c r="A71" s="12" t="s">
        <v>394</v>
      </c>
      <c r="B71" s="13" t="s">
        <v>395</v>
      </c>
      <c r="C71" s="13" t="s">
        <v>18</v>
      </c>
      <c r="D71" s="11">
        <f>VLOOKUP(A71,[1]SIGEP!$B$7:$N$324,6,0)</f>
        <v>10</v>
      </c>
      <c r="E71" s="11">
        <f>VLOOKUP(A71,[1]SIGEP!$B$7:$N$324,7,0)</f>
        <v>2397.9386</v>
      </c>
      <c r="F71" s="11">
        <f>VLOOKUP($A71,[1]SIGEP!$B$7:$N$324,8,0)</f>
        <v>2.5347300000000001</v>
      </c>
      <c r="G71" s="11">
        <f>VLOOKUP($A71,[1]SIGEP!$B$7:$N$324,9,0)</f>
        <v>62.002000000000002</v>
      </c>
      <c r="H71" s="11">
        <f>VLOOKUP($A71,[1]SIGEP!$B$7:$N$324,10,0)</f>
        <v>716</v>
      </c>
      <c r="I71" s="11">
        <f>VLOOKUP($A71,[1]SIGEP!$B$7:$N$324,11,0)</f>
        <v>7524.5927878600014</v>
      </c>
      <c r="J71" s="11">
        <f>VLOOKUP($A71,[1]SIGEP!$B$7:$N$324,12,0)</f>
        <v>7524.5927878600014</v>
      </c>
      <c r="K71" s="11">
        <f>VLOOKUP($A71,[1]SIGEP!$B$7:$N$324,13,0)</f>
        <v>15049.185575720003</v>
      </c>
      <c r="GL71"/>
    </row>
    <row r="72" spans="1:194" x14ac:dyDescent="0.25">
      <c r="A72" s="12" t="s">
        <v>372</v>
      </c>
      <c r="B72" s="13" t="s">
        <v>373</v>
      </c>
      <c r="C72" s="13" t="s">
        <v>18</v>
      </c>
      <c r="D72" s="11">
        <f>VLOOKUP(A72,[1]SIGEP!$B$7:$N$324,6,0)</f>
        <v>7.5</v>
      </c>
      <c r="E72" s="11">
        <f>VLOOKUP(A72,[1]SIGEP!$B$7:$N$324,7,0)</f>
        <v>2571.4351000000001</v>
      </c>
      <c r="F72" s="11">
        <f>VLOOKUP($A72,[1]SIGEP!$B$7:$N$324,8,0)</f>
        <v>7.1800000000000003E-2</v>
      </c>
      <c r="G72" s="11">
        <f>VLOOKUP($A72,[1]SIGEP!$B$7:$N$324,9,0)</f>
        <v>0</v>
      </c>
      <c r="H72" s="11">
        <f>VLOOKUP($A72,[1]SIGEP!$B$7:$N$324,10,0)</f>
        <v>80240</v>
      </c>
      <c r="I72" s="11">
        <f>VLOOKUP($A72,[1]SIGEP!$B$7:$N$324,11,0)</f>
        <v>288.0616</v>
      </c>
      <c r="J72" s="11">
        <f>VLOOKUP($A72,[1]SIGEP!$B$7:$N$324,12,0)</f>
        <v>144.03079999999997</v>
      </c>
      <c r="K72" s="11">
        <f>VLOOKUP($A72,[1]SIGEP!$B$7:$N$324,13,0)</f>
        <v>432.0924</v>
      </c>
      <c r="GL72"/>
    </row>
    <row r="73" spans="1:194" x14ac:dyDescent="0.25">
      <c r="A73" s="12" t="s">
        <v>482</v>
      </c>
      <c r="B73" s="13" t="s">
        <v>483</v>
      </c>
      <c r="C73" s="13" t="s">
        <v>18</v>
      </c>
      <c r="D73" s="11">
        <f>VLOOKUP(A73,[1]SIGEP!$B$7:$N$324,6,0)</f>
        <v>7.5</v>
      </c>
      <c r="E73" s="11">
        <f>VLOOKUP(A73,[1]SIGEP!$B$7:$N$324,7,0)</f>
        <v>2177.3458000000001</v>
      </c>
      <c r="F73" s="11">
        <f>VLOOKUP($A73,[1]SIGEP!$B$7:$N$324,8,0)</f>
        <v>0.49385000000000001</v>
      </c>
      <c r="G73" s="11">
        <f>VLOOKUP($A73,[1]SIGEP!$B$7:$N$324,9,0)</f>
        <v>85.625</v>
      </c>
      <c r="H73" s="11">
        <f>VLOOKUP($A73,[1]SIGEP!$B$7:$N$324,10,0)</f>
        <v>1455</v>
      </c>
      <c r="I73" s="11">
        <f>VLOOKUP($A73,[1]SIGEP!$B$7:$N$324,11,0)</f>
        <v>9357.6892937500015</v>
      </c>
      <c r="J73" s="11">
        <f>VLOOKUP($A73,[1]SIGEP!$B$7:$N$324,12,0)</f>
        <v>4678.8446468749999</v>
      </c>
      <c r="K73" s="11">
        <f>VLOOKUP($A73,[1]SIGEP!$B$7:$N$324,13,0)</f>
        <v>14036.533940625002</v>
      </c>
      <c r="GL73"/>
    </row>
    <row r="74" spans="1:194" x14ac:dyDescent="0.25">
      <c r="A74" s="12" t="s">
        <v>527</v>
      </c>
      <c r="B74" s="13" t="s">
        <v>528</v>
      </c>
      <c r="C74" s="13" t="s">
        <v>18</v>
      </c>
      <c r="D74" s="11">
        <f>VLOOKUP(A74,[1]SIGEP!$B$7:$N$324,6,0)</f>
        <v>5</v>
      </c>
      <c r="E74" s="11">
        <f>VLOOKUP(A74,[1]SIGEP!$B$7:$N$324,7,0)</f>
        <v>2145.8629000000001</v>
      </c>
      <c r="F74" s="11">
        <f>VLOOKUP($A74,[1]SIGEP!$B$7:$N$324,8,0)</f>
        <v>2.5347300000000001</v>
      </c>
      <c r="G74" s="11">
        <f>VLOOKUP($A74,[1]SIGEP!$B$7:$N$324,9,0)</f>
        <v>10</v>
      </c>
      <c r="H74" s="11">
        <f>VLOOKUP($A74,[1]SIGEP!$B$7:$N$324,10,0)</f>
        <v>102</v>
      </c>
      <c r="I74" s="11">
        <f>VLOOKUP($A74,[1]SIGEP!$B$7:$N$324,11,0)</f>
        <v>1085.8585730000002</v>
      </c>
      <c r="J74" s="11">
        <f>VLOOKUP($A74,[1]SIGEP!$B$7:$N$324,12,0)</f>
        <v>0</v>
      </c>
      <c r="K74" s="11">
        <f>VLOOKUP($A74,[1]SIGEP!$B$7:$N$324,13,0)</f>
        <v>1085.8585730000002</v>
      </c>
      <c r="GL74"/>
    </row>
    <row r="75" spans="1:194" x14ac:dyDescent="0.25">
      <c r="A75" s="12" t="s">
        <v>265</v>
      </c>
      <c r="B75" s="13" t="s">
        <v>266</v>
      </c>
      <c r="C75" s="13" t="s">
        <v>18</v>
      </c>
      <c r="D75" s="11">
        <f>VLOOKUP(A75,[1]SIGEP!$B$7:$N$324,6,0)</f>
        <v>5.8</v>
      </c>
      <c r="E75" s="11">
        <f>VLOOKUP(A75,[1]SIGEP!$B$7:$N$324,7,0)</f>
        <v>2730.5763000000002</v>
      </c>
      <c r="F75" s="11">
        <f>VLOOKUP($A75,[1]SIGEP!$B$7:$N$324,8,0)</f>
        <v>0.5524</v>
      </c>
      <c r="G75" s="11">
        <f>VLOOKUP($A75,[1]SIGEP!$B$7:$N$324,9,0)</f>
        <v>144.74199999999999</v>
      </c>
      <c r="H75" s="11">
        <f>VLOOKUP($A75,[1]SIGEP!$B$7:$N$324,10,0)</f>
        <v>1082806</v>
      </c>
      <c r="I75" s="11">
        <f>VLOOKUP($A75,[1]SIGEP!$B$7:$N$324,11,0)</f>
        <v>49668.55546073</v>
      </c>
      <c r="J75" s="11">
        <f>VLOOKUP($A75,[1]SIGEP!$B$7:$N$324,12,0)</f>
        <v>7946.9688737167926</v>
      </c>
      <c r="K75" s="11">
        <f>VLOOKUP($A75,[1]SIGEP!$B$7:$N$324,13,0)</f>
        <v>57615.524334446789</v>
      </c>
      <c r="GL75"/>
    </row>
    <row r="76" spans="1:194" x14ac:dyDescent="0.25">
      <c r="A76" s="12" t="s">
        <v>26</v>
      </c>
      <c r="B76" s="13" t="s">
        <v>27</v>
      </c>
      <c r="C76" s="13" t="s">
        <v>18</v>
      </c>
      <c r="D76" s="11">
        <f>VLOOKUP(A76,[1]SIGEP!$B$7:$N$324,6,0)</f>
        <v>8.3000000000000007</v>
      </c>
      <c r="E76" s="11">
        <f>VLOOKUP(A76,[1]SIGEP!$B$7:$N$324,7,0)</f>
        <v>2309.6871000000001</v>
      </c>
      <c r="F76" s="11">
        <f>VLOOKUP($A76,[1]SIGEP!$B$7:$N$324,8,0)</f>
        <v>1.4015599999999999</v>
      </c>
      <c r="G76" s="11">
        <f>VLOOKUP($A76,[1]SIGEP!$B$7:$N$324,9,0)</f>
        <v>2575.306</v>
      </c>
      <c r="H76" s="11">
        <f>VLOOKUP($A76,[1]SIGEP!$B$7:$N$324,10,0)</f>
        <v>106653</v>
      </c>
      <c r="I76" s="11">
        <f>VLOOKUP($A76,[1]SIGEP!$B$7:$N$324,11,0)</f>
        <v>304881.58127163001</v>
      </c>
      <c r="J76" s="11">
        <f>VLOOKUP($A76,[1]SIGEP!$B$7:$N$324,12,0)</f>
        <v>201221.84363927582</v>
      </c>
      <c r="K76" s="11">
        <f>VLOOKUP($A76,[1]SIGEP!$B$7:$N$324,13,0)</f>
        <v>506103.42491090583</v>
      </c>
      <c r="GL76"/>
    </row>
    <row r="77" spans="1:194" x14ac:dyDescent="0.25">
      <c r="A77" s="12" t="s">
        <v>70</v>
      </c>
      <c r="B77" s="13" t="s">
        <v>71</v>
      </c>
      <c r="C77" s="13" t="s">
        <v>18</v>
      </c>
      <c r="D77" s="11">
        <f>VLOOKUP(A77,[1]SIGEP!$B$7:$N$324,6,0)</f>
        <v>8.1</v>
      </c>
      <c r="E77" s="11">
        <f>VLOOKUP(A77,[1]SIGEP!$B$7:$N$324,7,0)</f>
        <v>2144.9324999999999</v>
      </c>
      <c r="F77" s="11">
        <f>VLOOKUP($A77,[1]SIGEP!$B$7:$N$324,8,0)</f>
        <v>2.5347300000000001</v>
      </c>
      <c r="G77" s="11">
        <f>VLOOKUP($A77,[1]SIGEP!$B$7:$N$324,9,0)</f>
        <v>18151.331999999999</v>
      </c>
      <c r="H77" s="11">
        <f>VLOOKUP($A77,[1]SIGEP!$B$7:$N$324,10,0)</f>
        <v>47197</v>
      </c>
      <c r="I77" s="11">
        <f>VLOOKUP($A77,[1]SIGEP!$B$7:$N$324,11,0)</f>
        <v>1952650.6788449995</v>
      </c>
      <c r="J77" s="11">
        <f>VLOOKUP($A77,[1]SIGEP!$B$7:$N$324,12,0)</f>
        <v>1210643.4208838998</v>
      </c>
      <c r="K77" s="11">
        <f>VLOOKUP($A77,[1]SIGEP!$B$7:$N$324,13,0)</f>
        <v>3163294.0997288991</v>
      </c>
      <c r="GL77"/>
    </row>
    <row r="78" spans="1:194" x14ac:dyDescent="0.25">
      <c r="A78" s="12" t="s">
        <v>471</v>
      </c>
      <c r="B78" s="13" t="s">
        <v>472</v>
      </c>
      <c r="C78" s="13" t="s">
        <v>18</v>
      </c>
      <c r="D78" s="11">
        <f>VLOOKUP(A78,[1]SIGEP!$B$7:$N$324,6,0)</f>
        <v>7.5</v>
      </c>
      <c r="E78" s="11">
        <f>VLOOKUP(A78,[1]SIGEP!$B$7:$N$324,7,0)</f>
        <v>2019.3785</v>
      </c>
      <c r="F78" s="11">
        <f>VLOOKUP($A78,[1]SIGEP!$B$7:$N$324,8,0)</f>
        <v>0.32388</v>
      </c>
      <c r="G78" s="11">
        <f>VLOOKUP($A78,[1]SIGEP!$B$7:$N$324,9,0)</f>
        <v>14238.888000000001</v>
      </c>
      <c r="H78" s="11">
        <f>VLOOKUP($A78,[1]SIGEP!$B$7:$N$324,10,0)</f>
        <v>579046</v>
      </c>
      <c r="I78" s="11">
        <f>VLOOKUP($A78,[1]SIGEP!$B$7:$N$324,11,0)</f>
        <v>1447062.2854794003</v>
      </c>
      <c r="J78" s="11">
        <f>VLOOKUP($A78,[1]SIGEP!$B$7:$N$324,12,0)</f>
        <v>723531.14273969992</v>
      </c>
      <c r="K78" s="11">
        <f>VLOOKUP($A78,[1]SIGEP!$B$7:$N$324,13,0)</f>
        <v>2170593.4282191005</v>
      </c>
      <c r="GL78"/>
    </row>
    <row r="79" spans="1:194" x14ac:dyDescent="0.25">
      <c r="A79" s="12" t="s">
        <v>269</v>
      </c>
      <c r="B79" s="13" t="s">
        <v>270</v>
      </c>
      <c r="C79" s="13" t="s">
        <v>18</v>
      </c>
      <c r="D79" s="11">
        <f>VLOOKUP(A79,[1]SIGEP!$B$7:$N$324,6,0)</f>
        <v>9.3000000000000007</v>
      </c>
      <c r="E79" s="11">
        <f>VLOOKUP(A79,[1]SIGEP!$B$7:$N$324,7,0)</f>
        <v>2437.6918999999998</v>
      </c>
      <c r="F79" s="11">
        <f>VLOOKUP($A79,[1]SIGEP!$B$7:$N$324,8,0)</f>
        <v>1.1886699999999999</v>
      </c>
      <c r="G79" s="11">
        <f>VLOOKUP($A79,[1]SIGEP!$B$7:$N$324,9,0)</f>
        <v>2274.12</v>
      </c>
      <c r="H79" s="11">
        <f>VLOOKUP($A79,[1]SIGEP!$B$7:$N$324,10,0)</f>
        <v>28881</v>
      </c>
      <c r="I79" s="11">
        <f>VLOOKUP($A79,[1]SIGEP!$B$7:$N$324,11,0)</f>
        <v>278896.69409489998</v>
      </c>
      <c r="J79" s="11">
        <f>VLOOKUP($A79,[1]SIGEP!$B$7:$N$324,12,0)</f>
        <v>239851.15692161402</v>
      </c>
      <c r="K79" s="11">
        <f>VLOOKUP($A79,[1]SIGEP!$B$7:$N$324,13,0)</f>
        <v>518747.851016514</v>
      </c>
      <c r="GL79"/>
    </row>
    <row r="80" spans="1:194" x14ac:dyDescent="0.25">
      <c r="A80" s="12" t="s">
        <v>271</v>
      </c>
      <c r="B80" s="13" t="s">
        <v>272</v>
      </c>
      <c r="C80" s="13" t="s">
        <v>18</v>
      </c>
      <c r="D80" s="11">
        <f>VLOOKUP(A80,[1]SIGEP!$B$7:$N$324,6,0)</f>
        <v>9.3000000000000007</v>
      </c>
      <c r="E80" s="11">
        <f>VLOOKUP(A80,[1]SIGEP!$B$7:$N$324,7,0)</f>
        <v>2437.6918999999998</v>
      </c>
      <c r="F80" s="11">
        <f>VLOOKUP($A80,[1]SIGEP!$B$7:$N$324,8,0)</f>
        <v>0.95950000000000002</v>
      </c>
      <c r="G80" s="11">
        <f>VLOOKUP($A80,[1]SIGEP!$B$7:$N$324,9,0)</f>
        <v>51.389000000000003</v>
      </c>
      <c r="H80" s="11">
        <f>VLOOKUP($A80,[1]SIGEP!$B$7:$N$324,10,0)</f>
        <v>6218</v>
      </c>
      <c r="I80" s="11">
        <f>VLOOKUP($A80,[1]SIGEP!$B$7:$N$324,11,0)</f>
        <v>6561.8360024550002</v>
      </c>
      <c r="J80" s="11">
        <f>VLOOKUP($A80,[1]SIGEP!$B$7:$N$324,12,0)</f>
        <v>5643.1789621113012</v>
      </c>
      <c r="K80" s="11">
        <f>VLOOKUP($A80,[1]SIGEP!$B$7:$N$324,13,0)</f>
        <v>12205.0149645663</v>
      </c>
      <c r="GL80"/>
    </row>
    <row r="81" spans="1:194" x14ac:dyDescent="0.25">
      <c r="A81" s="12" t="s">
        <v>273</v>
      </c>
      <c r="B81" s="13" t="s">
        <v>274</v>
      </c>
      <c r="C81" s="13" t="s">
        <v>18</v>
      </c>
      <c r="D81" s="11">
        <f>VLOOKUP(A81,[1]SIGEP!$B$7:$N$324,6,0)</f>
        <v>9.3000000000000007</v>
      </c>
      <c r="E81" s="11">
        <f>VLOOKUP(A81,[1]SIGEP!$B$7:$N$324,7,0)</f>
        <v>2437.6918999999998</v>
      </c>
      <c r="F81" s="11">
        <f>VLOOKUP($A81,[1]SIGEP!$B$7:$N$324,8,0)</f>
        <v>1.19773</v>
      </c>
      <c r="G81" s="11">
        <f>VLOOKUP($A81,[1]SIGEP!$B$7:$N$324,9,0)</f>
        <v>2707.0479999999998</v>
      </c>
      <c r="H81" s="11">
        <f>VLOOKUP($A81,[1]SIGEP!$B$7:$N$324,10,0)</f>
        <v>57831</v>
      </c>
      <c r="I81" s="11">
        <f>VLOOKUP($A81,[1]SIGEP!$B$7:$N$324,11,0)</f>
        <v>333410.74530705996</v>
      </c>
      <c r="J81" s="11">
        <f>VLOOKUP($A81,[1]SIGEP!$B$7:$N$324,12,0)</f>
        <v>286733.24096407165</v>
      </c>
      <c r="K81" s="11">
        <f>VLOOKUP($A81,[1]SIGEP!$B$7:$N$324,13,0)</f>
        <v>620143.98627113155</v>
      </c>
      <c r="GL81"/>
    </row>
    <row r="82" spans="1:194" x14ac:dyDescent="0.25">
      <c r="A82" s="12" t="s">
        <v>350</v>
      </c>
      <c r="B82" s="13" t="s">
        <v>351</v>
      </c>
      <c r="C82" s="13" t="s">
        <v>18</v>
      </c>
      <c r="D82" s="11">
        <f>VLOOKUP(A82,[1]SIGEP!$B$7:$N$324,6,0)</f>
        <v>9.3000000000000007</v>
      </c>
      <c r="E82" s="11">
        <f>VLOOKUP(A82,[1]SIGEP!$B$7:$N$324,7,0)</f>
        <v>2423.3773000000001</v>
      </c>
      <c r="F82" s="11">
        <f>VLOOKUP($A82,[1]SIGEP!$B$7:$N$324,8,0)</f>
        <v>0.92456000000000005</v>
      </c>
      <c r="G82" s="11">
        <f>VLOOKUP($A82,[1]SIGEP!$B$7:$N$324,9,0)</f>
        <v>695.02800000000002</v>
      </c>
      <c r="H82" s="11">
        <f>VLOOKUP($A82,[1]SIGEP!$B$7:$N$324,10,0)</f>
        <v>32192</v>
      </c>
      <c r="I82" s="11">
        <f>VLOOKUP($A82,[1]SIGEP!$B$7:$N$324,11,0)</f>
        <v>85703.925679220018</v>
      </c>
      <c r="J82" s="11">
        <f>VLOOKUP($A82,[1]SIGEP!$B$7:$N$324,12,0)</f>
        <v>73705.376084129224</v>
      </c>
      <c r="K82" s="11">
        <f>VLOOKUP($A82,[1]SIGEP!$B$7:$N$324,13,0)</f>
        <v>159409.30176334924</v>
      </c>
      <c r="GL82"/>
    </row>
    <row r="83" spans="1:194" x14ac:dyDescent="0.25">
      <c r="A83" s="12" t="s">
        <v>38</v>
      </c>
      <c r="B83" s="13" t="s">
        <v>39</v>
      </c>
      <c r="C83" s="13" t="s">
        <v>18</v>
      </c>
      <c r="D83" s="11">
        <f>VLOOKUP(A83,[1]SIGEP!$B$7:$N$324,6,0)</f>
        <v>7.8</v>
      </c>
      <c r="E83" s="11">
        <f>VLOOKUP(A83,[1]SIGEP!$B$7:$N$324,7,0)</f>
        <v>1942.866</v>
      </c>
      <c r="F83" s="11">
        <f>VLOOKUP($A83,[1]SIGEP!$B$7:$N$324,8,0)</f>
        <v>2.5347300000000001</v>
      </c>
      <c r="G83" s="11">
        <f>VLOOKUP($A83,[1]SIGEP!$B$7:$N$324,9,0)</f>
        <v>3552.3629999999998</v>
      </c>
      <c r="H83" s="11">
        <f>VLOOKUP($A83,[1]SIGEP!$B$7:$N$324,10,0)</f>
        <v>28418</v>
      </c>
      <c r="I83" s="11">
        <f>VLOOKUP($A83,[1]SIGEP!$B$7:$N$324,11,0)</f>
        <v>348689.86247489997</v>
      </c>
      <c r="J83" s="11">
        <f>VLOOKUP($A83,[1]SIGEP!$B$7:$N$324,12,0)</f>
        <v>195266.32298594396</v>
      </c>
      <c r="K83" s="11">
        <f>VLOOKUP($A83,[1]SIGEP!$B$7:$N$324,13,0)</f>
        <v>543956.18546084396</v>
      </c>
      <c r="GL83"/>
    </row>
    <row r="84" spans="1:194" x14ac:dyDescent="0.25">
      <c r="A84" s="12" t="s">
        <v>275</v>
      </c>
      <c r="B84" s="13" t="s">
        <v>276</v>
      </c>
      <c r="C84" s="13" t="s">
        <v>18</v>
      </c>
      <c r="D84" s="11">
        <f>VLOOKUP(A84,[1]SIGEP!$B$7:$N$324,6,0)</f>
        <v>9.3000000000000007</v>
      </c>
      <c r="E84" s="11">
        <f>VLOOKUP(A84,[1]SIGEP!$B$7:$N$324,7,0)</f>
        <v>2437.6918999999998</v>
      </c>
      <c r="F84" s="11">
        <f>VLOOKUP($A84,[1]SIGEP!$B$7:$N$324,8,0)</f>
        <v>1.13209</v>
      </c>
      <c r="G84" s="11">
        <f>VLOOKUP($A84,[1]SIGEP!$B$7:$N$324,9,0)</f>
        <v>548.91899999999998</v>
      </c>
      <c r="H84" s="11">
        <f>VLOOKUP($A84,[1]SIGEP!$B$7:$N$324,10,0)</f>
        <v>20275</v>
      </c>
      <c r="I84" s="11">
        <f>VLOOKUP($A84,[1]SIGEP!$B$7:$N$324,11,0)</f>
        <v>68052.426240304994</v>
      </c>
      <c r="J84" s="11">
        <f>VLOOKUP($A84,[1]SIGEP!$B$7:$N$324,12,0)</f>
        <v>58525.086566662299</v>
      </c>
      <c r="K84" s="11">
        <f>VLOOKUP($A84,[1]SIGEP!$B$7:$N$324,13,0)</f>
        <v>126577.51280696729</v>
      </c>
      <c r="GL84"/>
    </row>
    <row r="85" spans="1:194" x14ac:dyDescent="0.25">
      <c r="A85" s="12" t="s">
        <v>72</v>
      </c>
      <c r="B85" s="13" t="s">
        <v>73</v>
      </c>
      <c r="C85" s="13" t="s">
        <v>18</v>
      </c>
      <c r="D85" s="11">
        <f>VLOOKUP(A85,[1]SIGEP!$B$7:$N$324,6,0)</f>
        <v>10</v>
      </c>
      <c r="E85" s="11">
        <f>VLOOKUP(A85,[1]SIGEP!$B$7:$N$324,7,0)</f>
        <v>2144.9324999999999</v>
      </c>
      <c r="F85" s="11">
        <f>VLOOKUP($A85,[1]SIGEP!$B$7:$N$324,8,0)</f>
        <v>2.5347300000000001</v>
      </c>
      <c r="G85" s="11">
        <f>VLOOKUP($A85,[1]SIGEP!$B$7:$N$324,9,0)</f>
        <v>108.07299999999999</v>
      </c>
      <c r="H85" s="11">
        <f>VLOOKUP($A85,[1]SIGEP!$B$7:$N$324,10,0)</f>
        <v>108</v>
      </c>
      <c r="I85" s="11">
        <f>VLOOKUP($A85,[1]SIGEP!$B$7:$N$324,11,0)</f>
        <v>11604.152045625</v>
      </c>
      <c r="J85" s="11">
        <f>VLOOKUP($A85,[1]SIGEP!$B$7:$N$324,12,0)</f>
        <v>11604.152045625</v>
      </c>
      <c r="K85" s="11">
        <f>VLOOKUP($A85,[1]SIGEP!$B$7:$N$324,13,0)</f>
        <v>23208.30409125</v>
      </c>
      <c r="GL85"/>
    </row>
    <row r="86" spans="1:194" x14ac:dyDescent="0.25">
      <c r="A86" s="12" t="s">
        <v>484</v>
      </c>
      <c r="B86" s="13" t="s">
        <v>485</v>
      </c>
      <c r="C86" s="13" t="s">
        <v>18</v>
      </c>
      <c r="D86" s="11">
        <f>VLOOKUP(A86,[1]SIGEP!$B$7:$N$324,6,0)</f>
        <v>7.5</v>
      </c>
      <c r="E86" s="11">
        <f>VLOOKUP(A86,[1]SIGEP!$B$7:$N$324,7,0)</f>
        <v>2177.3458000000001</v>
      </c>
      <c r="F86" s="11">
        <f>VLOOKUP($A86,[1]SIGEP!$B$7:$N$324,8,0)</f>
        <v>0.72858000000000001</v>
      </c>
      <c r="G86" s="11">
        <f>VLOOKUP($A86,[1]SIGEP!$B$7:$N$324,9,0)</f>
        <v>792.95100000000002</v>
      </c>
      <c r="H86" s="11">
        <f>VLOOKUP($A86,[1]SIGEP!$B$7:$N$324,10,0)</f>
        <v>18245</v>
      </c>
      <c r="I86" s="11">
        <f>VLOOKUP($A86,[1]SIGEP!$B$7:$N$324,11,0)</f>
        <v>86991.073577790012</v>
      </c>
      <c r="J86" s="11">
        <f>VLOOKUP($A86,[1]SIGEP!$B$7:$N$324,12,0)</f>
        <v>43495.536788894991</v>
      </c>
      <c r="K86" s="11">
        <f>VLOOKUP($A86,[1]SIGEP!$B$7:$N$324,13,0)</f>
        <v>130486.610366685</v>
      </c>
      <c r="GL86"/>
    </row>
    <row r="87" spans="1:194" x14ac:dyDescent="0.25">
      <c r="A87" s="12" t="s">
        <v>415</v>
      </c>
      <c r="B87" s="13" t="s">
        <v>416</v>
      </c>
      <c r="C87" s="13" t="s">
        <v>18</v>
      </c>
      <c r="D87" s="11">
        <f>VLOOKUP(A87,[1]SIGEP!$B$7:$N$324,6,0)</f>
        <v>10</v>
      </c>
      <c r="E87" s="11">
        <f>VLOOKUP(A87,[1]SIGEP!$B$7:$N$324,7,0)</f>
        <v>2510.3362000000002</v>
      </c>
      <c r="F87" s="11">
        <f>VLOOKUP($A87,[1]SIGEP!$B$7:$N$324,8,0)</f>
        <v>0.91146000000000005</v>
      </c>
      <c r="G87" s="11">
        <f>VLOOKUP($A87,[1]SIGEP!$B$7:$N$324,9,0)</f>
        <v>87.494</v>
      </c>
      <c r="H87" s="11">
        <f>VLOOKUP($A87,[1]SIGEP!$B$7:$N$324,10,0)</f>
        <v>3937</v>
      </c>
      <c r="I87" s="11">
        <f>VLOOKUP($A87,[1]SIGEP!$B$7:$N$324,11,0)</f>
        <v>11161.388675140002</v>
      </c>
      <c r="J87" s="11">
        <f>VLOOKUP($A87,[1]SIGEP!$B$7:$N$324,12,0)</f>
        <v>11161.388675140002</v>
      </c>
      <c r="K87" s="11">
        <f>VLOOKUP($A87,[1]SIGEP!$B$7:$N$324,13,0)</f>
        <v>22322.777350280005</v>
      </c>
      <c r="GL87"/>
    </row>
    <row r="88" spans="1:194" x14ac:dyDescent="0.25">
      <c r="A88" s="12" t="s">
        <v>374</v>
      </c>
      <c r="B88" s="13" t="s">
        <v>375</v>
      </c>
      <c r="C88" s="13" t="s">
        <v>18</v>
      </c>
      <c r="D88" s="11">
        <f>VLOOKUP(A88,[1]SIGEP!$B$7:$N$324,6,0)</f>
        <v>7.5</v>
      </c>
      <c r="E88" s="11">
        <f>VLOOKUP(A88,[1]SIGEP!$B$7:$N$324,7,0)</f>
        <v>3220.9439000000002</v>
      </c>
      <c r="F88" s="11">
        <f>VLOOKUP($A88,[1]SIGEP!$B$7:$N$324,8,0)</f>
        <v>7.1800000000000003E-2</v>
      </c>
      <c r="G88" s="11">
        <f>VLOOKUP($A88,[1]SIGEP!$B$7:$N$324,9,0)</f>
        <v>20.276</v>
      </c>
      <c r="H88" s="11">
        <f>VLOOKUP($A88,[1]SIGEP!$B$7:$N$324,10,0)</f>
        <v>65769</v>
      </c>
      <c r="I88" s="11">
        <f>VLOOKUP($A88,[1]SIGEP!$B$7:$N$324,11,0)</f>
        <v>3501.50363582</v>
      </c>
      <c r="J88" s="11">
        <f>VLOOKUP($A88,[1]SIGEP!$B$7:$N$324,12,0)</f>
        <v>1750.7518179099995</v>
      </c>
      <c r="K88" s="11">
        <f>VLOOKUP($A88,[1]SIGEP!$B$7:$N$324,13,0)</f>
        <v>5252.2554537299993</v>
      </c>
      <c r="GL88"/>
    </row>
    <row r="89" spans="1:194" x14ac:dyDescent="0.25">
      <c r="A89" s="12" t="s">
        <v>277</v>
      </c>
      <c r="B89" s="13" t="s">
        <v>278</v>
      </c>
      <c r="C89" s="13" t="s">
        <v>18</v>
      </c>
      <c r="D89" s="11">
        <f>VLOOKUP(A89,[1]SIGEP!$B$7:$N$324,6,0)</f>
        <v>9.4</v>
      </c>
      <c r="E89" s="11">
        <f>VLOOKUP(A89,[1]SIGEP!$B$7:$N$324,7,0)</f>
        <v>2437.6918999999998</v>
      </c>
      <c r="F89" s="11">
        <f>VLOOKUP($A89,[1]SIGEP!$B$7:$N$324,8,0)</f>
        <v>0.90164</v>
      </c>
      <c r="G89" s="11">
        <f>VLOOKUP($A89,[1]SIGEP!$B$7:$N$324,9,0)</f>
        <v>2550.1779999999999</v>
      </c>
      <c r="H89" s="11">
        <f>VLOOKUP($A89,[1]SIGEP!$B$7:$N$324,10,0)</f>
        <v>279121</v>
      </c>
      <c r="I89" s="11">
        <f>VLOOKUP($A89,[1]SIGEP!$B$7:$N$324,11,0)</f>
        <v>323410.74562990997</v>
      </c>
      <c r="J89" s="11">
        <f>VLOOKUP($A89,[1]SIGEP!$B$7:$N$324,12,0)</f>
        <v>284601.45615432074</v>
      </c>
      <c r="K89" s="11">
        <f>VLOOKUP($A89,[1]SIGEP!$B$7:$N$324,13,0)</f>
        <v>608012.20178423077</v>
      </c>
      <c r="GL89"/>
    </row>
    <row r="90" spans="1:194" x14ac:dyDescent="0.25">
      <c r="A90" s="12" t="s">
        <v>417</v>
      </c>
      <c r="B90" s="13" t="s">
        <v>418</v>
      </c>
      <c r="C90" s="13" t="s">
        <v>18</v>
      </c>
      <c r="D90" s="11">
        <f>VLOOKUP(A90,[1]SIGEP!$B$7:$N$324,6,0)</f>
        <v>10</v>
      </c>
      <c r="E90" s="11">
        <f>VLOOKUP(A90,[1]SIGEP!$B$7:$N$324,7,0)</f>
        <v>2510.3362000000002</v>
      </c>
      <c r="F90" s="11">
        <f>VLOOKUP($A90,[1]SIGEP!$B$7:$N$324,8,0)</f>
        <v>0.41487000000000002</v>
      </c>
      <c r="G90" s="11">
        <f>VLOOKUP($A90,[1]SIGEP!$B$7:$N$324,9,0)</f>
        <v>298.83300000000003</v>
      </c>
      <c r="H90" s="11">
        <f>VLOOKUP($A90,[1]SIGEP!$B$7:$N$324,10,0)</f>
        <v>3215</v>
      </c>
      <c r="I90" s="11">
        <f>VLOOKUP($A90,[1]SIGEP!$B$7:$N$324,11,0)</f>
        <v>37575.255235230004</v>
      </c>
      <c r="J90" s="11">
        <f>VLOOKUP($A90,[1]SIGEP!$B$7:$N$324,12,0)</f>
        <v>37575.255235230004</v>
      </c>
      <c r="K90" s="11">
        <f>VLOOKUP($A90,[1]SIGEP!$B$7:$N$324,13,0)</f>
        <v>75150.510470460009</v>
      </c>
      <c r="GL90"/>
    </row>
    <row r="91" spans="1:194" x14ac:dyDescent="0.25">
      <c r="A91" s="12" t="s">
        <v>206</v>
      </c>
      <c r="B91" s="13" t="s">
        <v>207</v>
      </c>
      <c r="C91" s="13" t="s">
        <v>18</v>
      </c>
      <c r="D91" s="11">
        <f>VLOOKUP(A91,[1]SIGEP!$B$7:$N$324,6,0)</f>
        <v>8.4</v>
      </c>
      <c r="E91" s="11">
        <f>VLOOKUP(A91,[1]SIGEP!$B$7:$N$324,7,0)</f>
        <v>3220.9439000000002</v>
      </c>
      <c r="F91" s="11">
        <f>VLOOKUP($A91,[1]SIGEP!$B$7:$N$324,8,0)</f>
        <v>1.2378</v>
      </c>
      <c r="G91" s="11">
        <f>VLOOKUP($A91,[1]SIGEP!$B$7:$N$324,9,0)</f>
        <v>1.5409999999999999</v>
      </c>
      <c r="H91" s="11">
        <f>VLOOKUP($A91,[1]SIGEP!$B$7:$N$324,10,0)</f>
        <v>112611</v>
      </c>
      <c r="I91" s="11">
        <f>VLOOKUP($A91,[1]SIGEP!$B$7:$N$324,11,0)</f>
        <v>7217.6685174950007</v>
      </c>
      <c r="J91" s="11">
        <f>VLOOKUP($A91,[1]SIGEP!$B$7:$N$324,12,0)</f>
        <v>4908.0145918966009</v>
      </c>
      <c r="K91" s="11">
        <f>VLOOKUP($A91,[1]SIGEP!$B$7:$N$324,13,0)</f>
        <v>12125.683109391601</v>
      </c>
      <c r="GL91"/>
    </row>
    <row r="92" spans="1:194" x14ac:dyDescent="0.25">
      <c r="A92" s="12" t="s">
        <v>512</v>
      </c>
      <c r="B92" s="13" t="s">
        <v>513</v>
      </c>
      <c r="C92" s="13" t="s">
        <v>18</v>
      </c>
      <c r="D92" s="11">
        <f>VLOOKUP(A92,[1]SIGEP!$B$7:$N$324,6,0)</f>
        <v>9.3000000000000007</v>
      </c>
      <c r="E92" s="11">
        <f>VLOOKUP(A92,[1]SIGEP!$B$7:$N$324,7,0)</f>
        <v>2497.4794999999999</v>
      </c>
      <c r="F92" s="11">
        <f>VLOOKUP($A92,[1]SIGEP!$B$7:$N$324,8,0)</f>
        <v>1.14974</v>
      </c>
      <c r="G92" s="11">
        <f>VLOOKUP($A92,[1]SIGEP!$B$7:$N$324,9,0)</f>
        <v>203.55500000000001</v>
      </c>
      <c r="H92" s="11">
        <f>VLOOKUP($A92,[1]SIGEP!$B$7:$N$324,10,0)</f>
        <v>35204</v>
      </c>
      <c r="I92" s="11">
        <f>VLOOKUP($A92,[1]SIGEP!$B$7:$N$324,11,0)</f>
        <v>27442.494329124998</v>
      </c>
      <c r="J92" s="11">
        <f>VLOOKUP($A92,[1]SIGEP!$B$7:$N$324,12,0)</f>
        <v>23600.545123047505</v>
      </c>
      <c r="K92" s="11">
        <f>VLOOKUP($A92,[1]SIGEP!$B$7:$N$324,13,0)</f>
        <v>51043.039452172503</v>
      </c>
      <c r="GL92"/>
    </row>
    <row r="93" spans="1:194" x14ac:dyDescent="0.25">
      <c r="A93" s="12" t="s">
        <v>279</v>
      </c>
      <c r="B93" s="13" t="s">
        <v>280</v>
      </c>
      <c r="C93" s="13" t="s">
        <v>18</v>
      </c>
      <c r="D93" s="11">
        <f>VLOOKUP(A93,[1]SIGEP!$B$7:$N$324,6,0)</f>
        <v>9.3000000000000007</v>
      </c>
      <c r="E93" s="11">
        <f>VLOOKUP(A93,[1]SIGEP!$B$7:$N$324,7,0)</f>
        <v>2437.6918999999998</v>
      </c>
      <c r="F93" s="11">
        <f>VLOOKUP($A93,[1]SIGEP!$B$7:$N$324,8,0)</f>
        <v>0.87407999999999997</v>
      </c>
      <c r="G93" s="11">
        <f>VLOOKUP($A93,[1]SIGEP!$B$7:$N$324,9,0)</f>
        <v>353.2</v>
      </c>
      <c r="H93" s="11">
        <f>VLOOKUP($A93,[1]SIGEP!$B$7:$N$324,10,0)</f>
        <v>288715</v>
      </c>
      <c r="I93" s="11">
        <f>VLOOKUP($A93,[1]SIGEP!$B$7:$N$324,11,0)</f>
        <v>55667.639314</v>
      </c>
      <c r="J93" s="11">
        <f>VLOOKUP($A93,[1]SIGEP!$B$7:$N$324,12,0)</f>
        <v>47874.16981004001</v>
      </c>
      <c r="K93" s="11">
        <f>VLOOKUP($A93,[1]SIGEP!$B$7:$N$324,13,0)</f>
        <v>103541.80912404001</v>
      </c>
      <c r="GL93"/>
    </row>
    <row r="94" spans="1:194" x14ac:dyDescent="0.25">
      <c r="A94" s="12" t="s">
        <v>376</v>
      </c>
      <c r="B94" s="13" t="s">
        <v>377</v>
      </c>
      <c r="C94" s="13" t="s">
        <v>18</v>
      </c>
      <c r="D94" s="11">
        <f>VLOOKUP(A94,[1]SIGEP!$B$7:$N$324,6,0)</f>
        <v>9.3000000000000007</v>
      </c>
      <c r="E94" s="11">
        <f>VLOOKUP(A94,[1]SIGEP!$B$7:$N$324,7,0)</f>
        <v>2571.4351000000001</v>
      </c>
      <c r="F94" s="11">
        <f>VLOOKUP($A94,[1]SIGEP!$B$7:$N$324,8,0)</f>
        <v>0.84533999999999998</v>
      </c>
      <c r="G94" s="11">
        <f>VLOOKUP($A94,[1]SIGEP!$B$7:$N$324,9,0)</f>
        <v>0</v>
      </c>
      <c r="H94" s="11">
        <f>VLOOKUP($A94,[1]SIGEP!$B$7:$N$324,10,0)</f>
        <v>0</v>
      </c>
      <c r="I94" s="11">
        <f>VLOOKUP($A94,[1]SIGEP!$B$7:$N$324,11,0)</f>
        <v>0</v>
      </c>
      <c r="J94" s="11">
        <f>VLOOKUP($A94,[1]SIGEP!$B$7:$N$324,12,0)</f>
        <v>0</v>
      </c>
      <c r="K94" s="11">
        <f>VLOOKUP($A94,[1]SIGEP!$B$7:$N$324,13,0)</f>
        <v>0</v>
      </c>
      <c r="GL94"/>
    </row>
    <row r="95" spans="1:194" x14ac:dyDescent="0.25">
      <c r="A95" s="12" t="s">
        <v>74</v>
      </c>
      <c r="B95" s="13" t="s">
        <v>75</v>
      </c>
      <c r="C95" s="13" t="s">
        <v>18</v>
      </c>
      <c r="D95" s="11">
        <f>VLOOKUP(A95,[1]SIGEP!$B$7:$N$324,6,0)</f>
        <v>9.3000000000000007</v>
      </c>
      <c r="E95" s="11">
        <f>VLOOKUP(A95,[1]SIGEP!$B$7:$N$324,7,0)</f>
        <v>2144.9324999999999</v>
      </c>
      <c r="F95" s="11">
        <f>VLOOKUP($A95,[1]SIGEP!$B$7:$N$324,8,0)</f>
        <v>0.39673000000000003</v>
      </c>
      <c r="G95" s="11">
        <f>VLOOKUP($A95,[1]SIGEP!$B$7:$N$324,9,0)</f>
        <v>4111.0159999999996</v>
      </c>
      <c r="H95" s="11">
        <f>VLOOKUP($A95,[1]SIGEP!$B$7:$N$324,10,0)</f>
        <v>346262</v>
      </c>
      <c r="I95" s="11">
        <f>VLOOKUP($A95,[1]SIGEP!$B$7:$N$324,11,0)</f>
        <v>447761.21748399991</v>
      </c>
      <c r="J95" s="11">
        <f>VLOOKUP($A95,[1]SIGEP!$B$7:$N$324,12,0)</f>
        <v>385074.64703623997</v>
      </c>
      <c r="K95" s="11">
        <f>VLOOKUP($A95,[1]SIGEP!$B$7:$N$324,13,0)</f>
        <v>832835.86452023988</v>
      </c>
      <c r="GL95"/>
    </row>
    <row r="96" spans="1:194" x14ac:dyDescent="0.25">
      <c r="A96" s="12" t="s">
        <v>194</v>
      </c>
      <c r="B96" s="13" t="s">
        <v>195</v>
      </c>
      <c r="C96" s="13" t="s">
        <v>18</v>
      </c>
      <c r="D96" s="11">
        <f>VLOOKUP(A96,[1]SIGEP!$B$7:$N$324,6,0)</f>
        <v>5</v>
      </c>
      <c r="E96" s="11">
        <f>VLOOKUP(A96,[1]SIGEP!$B$7:$N$324,7,0)</f>
        <v>2286.5401000000002</v>
      </c>
      <c r="F96" s="11">
        <f>VLOOKUP($A96,[1]SIGEP!$B$7:$N$324,8,0)</f>
        <v>2.5347300000000001</v>
      </c>
      <c r="G96" s="11">
        <f>VLOOKUP($A96,[1]SIGEP!$B$7:$N$324,9,0)</f>
        <v>48.704999999999998</v>
      </c>
      <c r="H96" s="11">
        <f>VLOOKUP($A96,[1]SIGEP!$B$7:$N$324,10,0)</f>
        <v>2026</v>
      </c>
      <c r="I96" s="11">
        <f>VLOOKUP($A96,[1]SIGEP!$B$7:$N$324,11,0)</f>
        <v>5825.0649275250007</v>
      </c>
      <c r="J96" s="11">
        <f>VLOOKUP($A96,[1]SIGEP!$B$7:$N$324,12,0)</f>
        <v>0</v>
      </c>
      <c r="K96" s="11">
        <f>VLOOKUP($A96,[1]SIGEP!$B$7:$N$324,13,0)</f>
        <v>5825.0649275250007</v>
      </c>
      <c r="GL96"/>
    </row>
    <row r="97" spans="1:194" x14ac:dyDescent="0.25">
      <c r="A97" s="12" t="s">
        <v>473</v>
      </c>
      <c r="B97" s="13" t="s">
        <v>474</v>
      </c>
      <c r="C97" s="13" t="s">
        <v>18</v>
      </c>
      <c r="D97" s="11">
        <f>VLOOKUP(A97,[1]SIGEP!$B$7:$N$324,6,0)</f>
        <v>7.5</v>
      </c>
      <c r="E97" s="11">
        <f>VLOOKUP(A97,[1]SIGEP!$B$7:$N$324,7,0)</f>
        <v>2308.4850999999999</v>
      </c>
      <c r="F97" s="11">
        <f>VLOOKUP($A97,[1]SIGEP!$B$7:$N$324,8,0)</f>
        <v>0.53788000000000002</v>
      </c>
      <c r="G97" s="11">
        <f>VLOOKUP($A97,[1]SIGEP!$B$7:$N$324,9,0)</f>
        <v>2214.1550000000002</v>
      </c>
      <c r="H97" s="11">
        <f>VLOOKUP($A97,[1]SIGEP!$B$7:$N$324,10,0)</f>
        <v>547804</v>
      </c>
      <c r="I97" s="11">
        <f>VLOOKUP($A97,[1]SIGEP!$B$7:$N$324,11,0)</f>
        <v>270299.83210552501</v>
      </c>
      <c r="J97" s="11">
        <f>VLOOKUP($A97,[1]SIGEP!$B$7:$N$324,12,0)</f>
        <v>135149.91605276245</v>
      </c>
      <c r="K97" s="11">
        <f>VLOOKUP($A97,[1]SIGEP!$B$7:$N$324,13,0)</f>
        <v>405449.74815828749</v>
      </c>
      <c r="GL97"/>
    </row>
    <row r="98" spans="1:194" x14ac:dyDescent="0.25">
      <c r="A98" s="12" t="s">
        <v>208</v>
      </c>
      <c r="B98" s="13" t="s">
        <v>209</v>
      </c>
      <c r="C98" s="13" t="s">
        <v>18</v>
      </c>
      <c r="D98" s="11">
        <f>VLOOKUP(A98,[1]SIGEP!$B$7:$N$324,6,0)</f>
        <v>8.4</v>
      </c>
      <c r="E98" s="11">
        <f>VLOOKUP(A98,[1]SIGEP!$B$7:$N$324,7,0)</f>
        <v>3220.9439000000002</v>
      </c>
      <c r="F98" s="11">
        <f>VLOOKUP($A98,[1]SIGEP!$B$7:$N$324,8,0)</f>
        <v>1.2378</v>
      </c>
      <c r="G98" s="11">
        <f>VLOOKUP($A98,[1]SIGEP!$B$7:$N$324,9,0)</f>
        <v>10.451000000000001</v>
      </c>
      <c r="H98" s="11">
        <f>VLOOKUP($A98,[1]SIGEP!$B$7:$N$324,10,0)</f>
        <v>615091</v>
      </c>
      <c r="I98" s="11">
        <f>VLOOKUP($A98,[1]SIGEP!$B$7:$N$324,11,0)</f>
        <v>39751.086224945</v>
      </c>
      <c r="J98" s="11">
        <f>VLOOKUP($A98,[1]SIGEP!$B$7:$N$324,12,0)</f>
        <v>27030.738632962602</v>
      </c>
      <c r="K98" s="11">
        <f>VLOOKUP($A98,[1]SIGEP!$B$7:$N$324,13,0)</f>
        <v>66781.824857907603</v>
      </c>
      <c r="GL98"/>
    </row>
    <row r="99" spans="1:194" x14ac:dyDescent="0.25">
      <c r="A99" s="12" t="s">
        <v>196</v>
      </c>
      <c r="B99" s="13" t="s">
        <v>197</v>
      </c>
      <c r="C99" s="13" t="s">
        <v>18</v>
      </c>
      <c r="D99" s="11">
        <f>VLOOKUP(A99,[1]SIGEP!$B$7:$N$324,6,0)</f>
        <v>5</v>
      </c>
      <c r="E99" s="11">
        <f>VLOOKUP(A99,[1]SIGEP!$B$7:$N$324,7,0)</f>
        <v>2286.5401000000002</v>
      </c>
      <c r="F99" s="11">
        <f>VLOOKUP($A99,[1]SIGEP!$B$7:$N$324,8,0)</f>
        <v>2.5347300000000001</v>
      </c>
      <c r="G99" s="11">
        <f>VLOOKUP($A99,[1]SIGEP!$B$7:$N$324,9,0)</f>
        <v>306.34699999999998</v>
      </c>
      <c r="H99" s="11">
        <f>VLOOKUP($A99,[1]SIGEP!$B$7:$N$324,10,0)</f>
        <v>23056</v>
      </c>
      <c r="I99" s="11">
        <f>VLOOKUP($A99,[1]SIGEP!$B$7:$N$324,11,0)</f>
        <v>37945.771744735001</v>
      </c>
      <c r="J99" s="11">
        <f>VLOOKUP($A99,[1]SIGEP!$B$7:$N$324,12,0)</f>
        <v>0</v>
      </c>
      <c r="K99" s="11">
        <f>VLOOKUP($A99,[1]SIGEP!$B$7:$N$324,13,0)</f>
        <v>37945.771744735001</v>
      </c>
      <c r="GL99"/>
    </row>
    <row r="100" spans="1:194" x14ac:dyDescent="0.25">
      <c r="A100" s="12" t="s">
        <v>486</v>
      </c>
      <c r="B100" s="13" t="s">
        <v>487</v>
      </c>
      <c r="C100" s="13" t="s">
        <v>18</v>
      </c>
      <c r="D100" s="11">
        <f>VLOOKUP(A100,[1]SIGEP!$B$7:$N$324,6,0)</f>
        <v>7.5</v>
      </c>
      <c r="E100" s="11">
        <f>VLOOKUP(A100,[1]SIGEP!$B$7:$N$324,7,0)</f>
        <v>2177.3458000000001</v>
      </c>
      <c r="F100" s="11">
        <f>VLOOKUP($A100,[1]SIGEP!$B$7:$N$324,8,0)</f>
        <v>0.52359</v>
      </c>
      <c r="G100" s="11">
        <f>VLOOKUP($A100,[1]SIGEP!$B$7:$N$324,9,0)</f>
        <v>1957.9380000000001</v>
      </c>
      <c r="H100" s="11">
        <f>VLOOKUP($A100,[1]SIGEP!$B$7:$N$324,10,0)</f>
        <v>33931</v>
      </c>
      <c r="I100" s="11">
        <f>VLOOKUP($A100,[1]SIGEP!$B$7:$N$324,11,0)</f>
        <v>214043.70066252002</v>
      </c>
      <c r="J100" s="11">
        <f>VLOOKUP($A100,[1]SIGEP!$B$7:$N$324,12,0)</f>
        <v>107021.85033125998</v>
      </c>
      <c r="K100" s="11">
        <f>VLOOKUP($A100,[1]SIGEP!$B$7:$N$324,13,0)</f>
        <v>321065.55099378002</v>
      </c>
      <c r="GL100"/>
    </row>
    <row r="101" spans="1:194" x14ac:dyDescent="0.25">
      <c r="A101" s="12" t="s">
        <v>475</v>
      </c>
      <c r="B101" s="13" t="s">
        <v>476</v>
      </c>
      <c r="C101" s="13" t="s">
        <v>18</v>
      </c>
      <c r="D101" s="11">
        <f>VLOOKUP(A101,[1]SIGEP!$B$7:$N$324,6,0)</f>
        <v>7.5</v>
      </c>
      <c r="E101" s="11">
        <f>VLOOKUP(A101,[1]SIGEP!$B$7:$N$324,7,0)</f>
        <v>2453.7238000000002</v>
      </c>
      <c r="F101" s="11">
        <f>VLOOKUP($A101,[1]SIGEP!$B$7:$N$324,8,0)</f>
        <v>0.75343000000000004</v>
      </c>
      <c r="G101" s="11">
        <f>VLOOKUP($A101,[1]SIGEP!$B$7:$N$324,9,0)</f>
        <v>3772.5990000000002</v>
      </c>
      <c r="H101" s="11">
        <f>VLOOKUP($A101,[1]SIGEP!$B$7:$N$324,10,0)</f>
        <v>302206</v>
      </c>
      <c r="I101" s="11">
        <f>VLOOKUP($A101,[1]SIGEP!$B$7:$N$324,11,0)</f>
        <v>474230.35103681008</v>
      </c>
      <c r="J101" s="11">
        <f>VLOOKUP($A101,[1]SIGEP!$B$7:$N$324,12,0)</f>
        <v>237115.17551840495</v>
      </c>
      <c r="K101" s="11">
        <f>VLOOKUP($A101,[1]SIGEP!$B$7:$N$324,13,0)</f>
        <v>711345.52655521501</v>
      </c>
      <c r="GL101"/>
    </row>
    <row r="102" spans="1:194" x14ac:dyDescent="0.25">
      <c r="A102" s="12" t="s">
        <v>172</v>
      </c>
      <c r="B102" s="13" t="s">
        <v>173</v>
      </c>
      <c r="C102" s="13" t="s">
        <v>18</v>
      </c>
      <c r="D102" s="11">
        <f>VLOOKUP(A102,[1]SIGEP!$B$7:$N$324,6,0)</f>
        <v>5</v>
      </c>
      <c r="E102" s="11">
        <f>VLOOKUP(A102,[1]SIGEP!$B$7:$N$324,7,0)</f>
        <v>2523.6642999999999</v>
      </c>
      <c r="F102" s="11">
        <f>VLOOKUP($A102,[1]SIGEP!$B$7:$N$324,8,0)</f>
        <v>2.5347300000000001</v>
      </c>
      <c r="G102" s="11">
        <f>VLOOKUP($A102,[1]SIGEP!$B$7:$N$324,9,0)</f>
        <v>14.77</v>
      </c>
      <c r="H102" s="11">
        <f>VLOOKUP($A102,[1]SIGEP!$B$7:$N$324,10,0)</f>
        <v>210</v>
      </c>
      <c r="I102" s="11">
        <f>VLOOKUP($A102,[1]SIGEP!$B$7:$N$324,11,0)</f>
        <v>1890.3407505499999</v>
      </c>
      <c r="J102" s="11">
        <f>VLOOKUP($A102,[1]SIGEP!$B$7:$N$324,12,0)</f>
        <v>0</v>
      </c>
      <c r="K102" s="11">
        <f>VLOOKUP($A102,[1]SIGEP!$B$7:$N$324,13,0)</f>
        <v>1890.3407505499999</v>
      </c>
      <c r="GL102"/>
    </row>
    <row r="103" spans="1:194" x14ac:dyDescent="0.25">
      <c r="A103" s="12" t="s">
        <v>216</v>
      </c>
      <c r="B103" s="13" t="s">
        <v>217</v>
      </c>
      <c r="C103" s="13" t="s">
        <v>18</v>
      </c>
      <c r="D103" s="11">
        <f>VLOOKUP(A103,[1]SIGEP!$B$7:$N$324,6,0)</f>
        <v>9.3000000000000007</v>
      </c>
      <c r="E103" s="11">
        <f>VLOOKUP(A103,[1]SIGEP!$B$7:$N$324,7,0)</f>
        <v>2571.4351000000001</v>
      </c>
      <c r="F103" s="11">
        <f>VLOOKUP($A103,[1]SIGEP!$B$7:$N$324,8,0)</f>
        <v>0.61731999999999998</v>
      </c>
      <c r="G103" s="11">
        <f>VLOOKUP($A103,[1]SIGEP!$B$7:$N$324,9,0)</f>
        <v>2016.1130000000001</v>
      </c>
      <c r="H103" s="11">
        <f>VLOOKUP($A103,[1]SIGEP!$B$7:$N$324,10,0)</f>
        <v>15802190</v>
      </c>
      <c r="I103" s="11">
        <f>VLOOKUP($A103,[1]SIGEP!$B$7:$N$324,11,0)</f>
        <v>746965.58322831511</v>
      </c>
      <c r="J103" s="11">
        <f>VLOOKUP($A103,[1]SIGEP!$B$7:$N$324,12,0)</f>
        <v>642390.40157635114</v>
      </c>
      <c r="K103" s="11">
        <f>VLOOKUP($A103,[1]SIGEP!$B$7:$N$324,13,0)</f>
        <v>1389355.9848046661</v>
      </c>
      <c r="GL103"/>
    </row>
    <row r="104" spans="1:194" x14ac:dyDescent="0.25">
      <c r="A104" s="12" t="s">
        <v>189</v>
      </c>
      <c r="B104" s="13" t="s">
        <v>584</v>
      </c>
      <c r="C104" s="13" t="s">
        <v>18</v>
      </c>
      <c r="D104" s="11">
        <f>VLOOKUP(A104,[1]SIGEP!$B$7:$N$324,6,0)</f>
        <v>5</v>
      </c>
      <c r="E104" s="11">
        <f>VLOOKUP(A104,[1]SIGEP!$B$7:$N$324,7,0)</f>
        <v>2296.5369999999998</v>
      </c>
      <c r="F104" s="11">
        <f>VLOOKUP($A104,[1]SIGEP!$B$7:$N$324,8,0)</f>
        <v>1.2161999999999999</v>
      </c>
      <c r="G104" s="11">
        <f>VLOOKUP($A104,[1]SIGEP!$B$7:$N$324,9,0)</f>
        <v>552.51900000000001</v>
      </c>
      <c r="H104" s="11">
        <f>VLOOKUP($A104,[1]SIGEP!$B$7:$N$324,10,0)</f>
        <v>145403</v>
      </c>
      <c r="I104" s="11">
        <f>VLOOKUP($A104,[1]SIGEP!$B$7:$N$324,11,0)</f>
        <v>72285.97276515</v>
      </c>
      <c r="J104" s="11">
        <f>VLOOKUP($A104,[1]SIGEP!$B$7:$N$324,12,0)</f>
        <v>0</v>
      </c>
      <c r="K104" s="11">
        <f>VLOOKUP($A104,[1]SIGEP!$B$7:$N$324,13,0)</f>
        <v>72285.97276515</v>
      </c>
      <c r="GL104"/>
    </row>
    <row r="105" spans="1:194" x14ac:dyDescent="0.25">
      <c r="A105" s="12" t="s">
        <v>153</v>
      </c>
      <c r="B105" s="13" t="s">
        <v>154</v>
      </c>
      <c r="C105" s="13" t="s">
        <v>18</v>
      </c>
      <c r="D105" s="11">
        <f>VLOOKUP(A105,[1]SIGEP!$B$7:$N$324,6,0)</f>
        <v>10</v>
      </c>
      <c r="E105" s="11">
        <f>VLOOKUP(A105,[1]SIGEP!$B$7:$N$324,7,0)</f>
        <v>3220.9439000000002</v>
      </c>
      <c r="F105" s="11">
        <f>VLOOKUP($A105,[1]SIGEP!$B$7:$N$324,8,0)</f>
        <v>0.39018999999999998</v>
      </c>
      <c r="G105" s="11">
        <f>VLOOKUP($A105,[1]SIGEP!$B$7:$N$324,9,0)</f>
        <v>3.58</v>
      </c>
      <c r="H105" s="11">
        <f>VLOOKUP($A105,[1]SIGEP!$B$7:$N$324,10,0)</f>
        <v>3681778</v>
      </c>
      <c r="I105" s="11">
        <f>VLOOKUP($A105,[1]SIGEP!$B$7:$N$324,11,0)</f>
        <v>72406.196849099986</v>
      </c>
      <c r="J105" s="11">
        <f>VLOOKUP($A105,[1]SIGEP!$B$7:$N$324,12,0)</f>
        <v>72406.196849099986</v>
      </c>
      <c r="K105" s="11">
        <f>VLOOKUP($A105,[1]SIGEP!$B$7:$N$324,13,0)</f>
        <v>144812.39369819997</v>
      </c>
      <c r="GL105"/>
    </row>
    <row r="106" spans="1:194" x14ac:dyDescent="0.25">
      <c r="A106" s="12" t="s">
        <v>155</v>
      </c>
      <c r="B106" s="13" t="s">
        <v>156</v>
      </c>
      <c r="C106" s="13" t="s">
        <v>18</v>
      </c>
      <c r="D106" s="11">
        <f>VLOOKUP(A106,[1]SIGEP!$B$7:$N$324,6,0)</f>
        <v>10</v>
      </c>
      <c r="E106" s="11">
        <f>VLOOKUP(A106,[1]SIGEP!$B$7:$N$324,7,0)</f>
        <v>3087.9468999999999</v>
      </c>
      <c r="F106" s="11">
        <f>VLOOKUP($A106,[1]SIGEP!$B$7:$N$324,8,0)</f>
        <v>0.42570999999999998</v>
      </c>
      <c r="G106" s="11">
        <f>VLOOKUP($A106,[1]SIGEP!$B$7:$N$324,9,0)</f>
        <v>1.306</v>
      </c>
      <c r="H106" s="11">
        <f>VLOOKUP($A106,[1]SIGEP!$B$7:$N$324,10,0)</f>
        <v>290238</v>
      </c>
      <c r="I106" s="11">
        <f>VLOOKUP($A106,[1]SIGEP!$B$7:$N$324,11,0)</f>
        <v>6379.50388157</v>
      </c>
      <c r="J106" s="11">
        <f>VLOOKUP($A106,[1]SIGEP!$B$7:$N$324,12,0)</f>
        <v>6379.50388157</v>
      </c>
      <c r="K106" s="11">
        <f>VLOOKUP($A106,[1]SIGEP!$B$7:$N$324,13,0)</f>
        <v>12759.00776314</v>
      </c>
      <c r="GL106"/>
    </row>
    <row r="107" spans="1:194" x14ac:dyDescent="0.25">
      <c r="A107" s="12" t="s">
        <v>568</v>
      </c>
      <c r="B107" s="13" t="s">
        <v>157</v>
      </c>
      <c r="C107" s="13" t="s">
        <v>18</v>
      </c>
      <c r="D107" s="11">
        <f>VLOOKUP(A107,[1]SIGEP!$B$7:$N$324,6,0)</f>
        <v>10</v>
      </c>
      <c r="E107" s="11">
        <f>VLOOKUP(A107,[1]SIGEP!$B$7:$N$324,7,0)</f>
        <v>3081.0533999999998</v>
      </c>
      <c r="F107" s="11">
        <f>VLOOKUP($A107,[1]SIGEP!$B$7:$N$324,8,0)</f>
        <v>0.44755</v>
      </c>
      <c r="G107" s="11">
        <f>VLOOKUP($A107,[1]SIGEP!$B$7:$N$324,9,0)</f>
        <v>105.255</v>
      </c>
      <c r="H107" s="11">
        <f>VLOOKUP($A107,[1]SIGEP!$B$7:$N$324,10,0)</f>
        <v>20368528</v>
      </c>
      <c r="I107" s="11">
        <f>VLOOKUP($A107,[1]SIGEP!$B$7:$N$324,11,0)</f>
        <v>472011.54910085001</v>
      </c>
      <c r="J107" s="11">
        <f>VLOOKUP($A107,[1]SIGEP!$B$7:$N$324,12,0)</f>
        <v>472011.54910085001</v>
      </c>
      <c r="K107" s="11">
        <f>VLOOKUP($A107,[1]SIGEP!$B$7:$N$324,13,0)</f>
        <v>944023.09820170002</v>
      </c>
      <c r="GL107"/>
    </row>
    <row r="108" spans="1:194" x14ac:dyDescent="0.25">
      <c r="A108" s="12" t="s">
        <v>158</v>
      </c>
      <c r="B108" s="13" t="s">
        <v>159</v>
      </c>
      <c r="C108" s="13" t="s">
        <v>18</v>
      </c>
      <c r="D108" s="11">
        <f>VLOOKUP(A108,[1]SIGEP!$B$7:$N$324,6,0)</f>
        <v>10</v>
      </c>
      <c r="E108" s="11">
        <f>VLOOKUP(A108,[1]SIGEP!$B$7:$N$324,7,0)</f>
        <v>3203.5383000000002</v>
      </c>
      <c r="F108" s="11">
        <f>VLOOKUP($A108,[1]SIGEP!$B$7:$N$324,8,0)</f>
        <v>0.40769</v>
      </c>
      <c r="G108" s="11">
        <f>VLOOKUP($A108,[1]SIGEP!$B$7:$N$324,9,0)</f>
        <v>80.168000000000006</v>
      </c>
      <c r="H108" s="11">
        <f>VLOOKUP($A108,[1]SIGEP!$B$7:$N$324,10,0)</f>
        <v>7384375</v>
      </c>
      <c r="I108" s="11">
        <f>VLOOKUP($A108,[1]SIGEP!$B$7:$N$324,11,0)</f>
        <v>163367.85510922002</v>
      </c>
      <c r="J108" s="11">
        <f>VLOOKUP($A108,[1]SIGEP!$B$7:$N$324,12,0)</f>
        <v>163367.85510922002</v>
      </c>
      <c r="K108" s="11">
        <f>VLOOKUP($A108,[1]SIGEP!$B$7:$N$324,13,0)</f>
        <v>326735.71021844004</v>
      </c>
      <c r="GL108"/>
    </row>
    <row r="109" spans="1:194" x14ac:dyDescent="0.25">
      <c r="A109" s="12" t="s">
        <v>160</v>
      </c>
      <c r="B109" s="13" t="s">
        <v>161</v>
      </c>
      <c r="C109" s="13" t="s">
        <v>18</v>
      </c>
      <c r="D109" s="11">
        <f>VLOOKUP(A109,[1]SIGEP!$B$7:$N$324,6,0)</f>
        <v>10</v>
      </c>
      <c r="E109" s="11">
        <f>VLOOKUP(A109,[1]SIGEP!$B$7:$N$324,7,0)</f>
        <v>2996.3298</v>
      </c>
      <c r="F109" s="11">
        <f>VLOOKUP($A109,[1]SIGEP!$B$7:$N$324,8,0)</f>
        <v>0.48936000000000002</v>
      </c>
      <c r="G109" s="11">
        <f>VLOOKUP($A109,[1]SIGEP!$B$7:$N$324,9,0)</f>
        <v>22.134</v>
      </c>
      <c r="H109" s="11">
        <f>VLOOKUP($A109,[1]SIGEP!$B$7:$N$324,10,0)</f>
        <v>5381398</v>
      </c>
      <c r="I109" s="11">
        <f>VLOOKUP($A109,[1]SIGEP!$B$7:$N$324,11,0)</f>
        <v>134988.08445366001</v>
      </c>
      <c r="J109" s="11">
        <f>VLOOKUP($A109,[1]SIGEP!$B$7:$N$324,12,0)</f>
        <v>134988.08445366001</v>
      </c>
      <c r="K109" s="11">
        <f>VLOOKUP($A109,[1]SIGEP!$B$7:$N$324,13,0)</f>
        <v>269976.16890732001</v>
      </c>
      <c r="GL109"/>
    </row>
    <row r="110" spans="1:194" x14ac:dyDescent="0.25">
      <c r="A110" s="12" t="s">
        <v>162</v>
      </c>
      <c r="B110" s="13" t="s">
        <v>163</v>
      </c>
      <c r="C110" s="13" t="s">
        <v>18</v>
      </c>
      <c r="D110" s="11">
        <f>VLOOKUP(A110,[1]SIGEP!$B$7:$N$324,6,0)</f>
        <v>10</v>
      </c>
      <c r="E110" s="11">
        <f>VLOOKUP(A110,[1]SIGEP!$B$7:$N$324,7,0)</f>
        <v>3156.2514999999999</v>
      </c>
      <c r="F110" s="11">
        <f>VLOOKUP($A110,[1]SIGEP!$B$7:$N$324,8,0)</f>
        <v>0.37181999999999998</v>
      </c>
      <c r="G110" s="11">
        <f>VLOOKUP($A110,[1]SIGEP!$B$7:$N$324,9,0)</f>
        <v>5.2060000000000004</v>
      </c>
      <c r="H110" s="11">
        <f>VLOOKUP($A110,[1]SIGEP!$B$7:$N$324,10,0)</f>
        <v>313713</v>
      </c>
      <c r="I110" s="11">
        <f>VLOOKUP($A110,[1]SIGEP!$B$7:$N$324,11,0)</f>
        <v>6653.8106484499995</v>
      </c>
      <c r="J110" s="11">
        <f>VLOOKUP($A110,[1]SIGEP!$B$7:$N$324,12,0)</f>
        <v>6653.8106484499995</v>
      </c>
      <c r="K110" s="11">
        <f>VLOOKUP($A110,[1]SIGEP!$B$7:$N$324,13,0)</f>
        <v>13307.621296899999</v>
      </c>
      <c r="GL110"/>
    </row>
    <row r="111" spans="1:194" x14ac:dyDescent="0.25">
      <c r="A111" s="12" t="s">
        <v>352</v>
      </c>
      <c r="B111" s="13" t="s">
        <v>353</v>
      </c>
      <c r="C111" s="13" t="s">
        <v>18</v>
      </c>
      <c r="D111" s="11">
        <f>VLOOKUP(A111,[1]SIGEP!$B$7:$N$324,6,0)</f>
        <v>9.3000000000000007</v>
      </c>
      <c r="E111" s="11">
        <f>VLOOKUP(A111,[1]SIGEP!$B$7:$N$324,7,0)</f>
        <v>2337.3424</v>
      </c>
      <c r="F111" s="11">
        <f>VLOOKUP($A111,[1]SIGEP!$B$7:$N$324,8,0)</f>
        <v>0.68713999999999997</v>
      </c>
      <c r="G111" s="11">
        <f>VLOOKUP($A111,[1]SIGEP!$B$7:$N$324,9,0)</f>
        <v>633.65099999999995</v>
      </c>
      <c r="H111" s="11">
        <f>VLOOKUP($A111,[1]SIGEP!$B$7:$N$324,10,0)</f>
        <v>17249</v>
      </c>
      <c r="I111" s="11">
        <f>VLOOKUP($A111,[1]SIGEP!$B$7:$N$324,11,0)</f>
        <v>74645.591348119997</v>
      </c>
      <c r="J111" s="11">
        <f>VLOOKUP($A111,[1]SIGEP!$B$7:$N$324,12,0)</f>
        <v>64195.208559383209</v>
      </c>
      <c r="K111" s="11">
        <f>VLOOKUP($A111,[1]SIGEP!$B$7:$N$324,13,0)</f>
        <v>138840.79990750321</v>
      </c>
      <c r="GL111"/>
    </row>
    <row r="112" spans="1:194" x14ac:dyDescent="0.25">
      <c r="A112" s="12" t="s">
        <v>175</v>
      </c>
      <c r="B112" s="13" t="s">
        <v>585</v>
      </c>
      <c r="C112" s="13" t="s">
        <v>18</v>
      </c>
      <c r="D112" s="11">
        <f>VLOOKUP(A112,[1]SIGEP!$B$7:$N$324,6,0)</f>
        <v>0</v>
      </c>
      <c r="E112" s="11">
        <f>VLOOKUP(A112,[1]SIGEP!$B$7:$N$324,7,0)</f>
        <v>0</v>
      </c>
      <c r="F112" s="11">
        <f>VLOOKUP($A112,[1]SIGEP!$B$7:$N$324,8,0)</f>
        <v>0</v>
      </c>
      <c r="G112" s="11">
        <f>VLOOKUP($A112,[1]SIGEP!$B$7:$N$324,9,0)</f>
        <v>0</v>
      </c>
      <c r="H112" s="11">
        <f>VLOOKUP($A112,[1]SIGEP!$B$7:$N$324,10,0)</f>
        <v>0</v>
      </c>
      <c r="I112" s="11">
        <f>VLOOKUP($A112,[1]SIGEP!$B$7:$N$324,11,0)</f>
        <v>0</v>
      </c>
      <c r="J112" s="11">
        <f>VLOOKUP($A112,[1]SIGEP!$B$7:$N$324,12,0)</f>
        <v>0</v>
      </c>
      <c r="K112" s="11">
        <f>VLOOKUP($A112,[1]SIGEP!$B$7:$N$324,13,0)</f>
        <v>0</v>
      </c>
      <c r="GL112"/>
    </row>
    <row r="113" spans="1:194" x14ac:dyDescent="0.25">
      <c r="A113" s="12" t="s">
        <v>76</v>
      </c>
      <c r="B113" s="13" t="s">
        <v>77</v>
      </c>
      <c r="C113" s="13" t="s">
        <v>18</v>
      </c>
      <c r="D113" s="11">
        <f>VLOOKUP(A113,[1]SIGEP!$B$7:$N$324,6,0)</f>
        <v>8.5</v>
      </c>
      <c r="E113" s="11">
        <f>VLOOKUP(A113,[1]SIGEP!$B$7:$N$324,7,0)</f>
        <v>2144.9324999999999</v>
      </c>
      <c r="F113" s="11">
        <f>VLOOKUP($A113,[1]SIGEP!$B$7:$N$324,8,0)</f>
        <v>2.5347300000000001</v>
      </c>
      <c r="G113" s="11">
        <f>VLOOKUP($A113,[1]SIGEP!$B$7:$N$324,9,0)</f>
        <v>4515.4560000000001</v>
      </c>
      <c r="H113" s="11">
        <f>VLOOKUP($A113,[1]SIGEP!$B$7:$N$324,10,0)</f>
        <v>0</v>
      </c>
      <c r="I113" s="11">
        <f>VLOOKUP($A113,[1]SIGEP!$B$7:$N$324,11,0)</f>
        <v>484267.41633599997</v>
      </c>
      <c r="J113" s="11">
        <f>VLOOKUP($A113,[1]SIGEP!$B$7:$N$324,12,0)</f>
        <v>338987.19143519999</v>
      </c>
      <c r="K113" s="11">
        <f>VLOOKUP($A113,[1]SIGEP!$B$7:$N$324,13,0)</f>
        <v>823254.6077711999</v>
      </c>
      <c r="GL113"/>
    </row>
    <row r="114" spans="1:194" x14ac:dyDescent="0.25">
      <c r="A114" s="12" t="s">
        <v>28</v>
      </c>
      <c r="B114" s="13" t="s">
        <v>29</v>
      </c>
      <c r="C114" s="13" t="s">
        <v>18</v>
      </c>
      <c r="D114" s="11">
        <f>VLOOKUP(A114,[1]SIGEP!$B$7:$N$324,6,0)</f>
        <v>10</v>
      </c>
      <c r="E114" s="11">
        <f>VLOOKUP(A114,[1]SIGEP!$B$7:$N$324,7,0)</f>
        <v>2309.6871000000001</v>
      </c>
      <c r="F114" s="11">
        <f>VLOOKUP($A114,[1]SIGEP!$B$7:$N$324,8,0)</f>
        <v>1.0660499999999999</v>
      </c>
      <c r="G114" s="11">
        <f>VLOOKUP($A114,[1]SIGEP!$B$7:$N$324,9,0)</f>
        <v>126.378</v>
      </c>
      <c r="H114" s="11">
        <f>VLOOKUP($A114,[1]SIGEP!$B$7:$N$324,10,0)</f>
        <v>24982</v>
      </c>
      <c r="I114" s="11">
        <f>VLOOKUP($A114,[1]SIGEP!$B$7:$N$324,11,0)</f>
        <v>15926.284871190001</v>
      </c>
      <c r="J114" s="11">
        <f>VLOOKUP($A114,[1]SIGEP!$B$7:$N$324,12,0)</f>
        <v>15926.284871190001</v>
      </c>
      <c r="K114" s="11">
        <f>VLOOKUP($A114,[1]SIGEP!$B$7:$N$324,13,0)</f>
        <v>31852.569742380001</v>
      </c>
      <c r="GL114"/>
    </row>
    <row r="115" spans="1:194" x14ac:dyDescent="0.25">
      <c r="A115" s="12" t="s">
        <v>192</v>
      </c>
      <c r="B115" s="13" t="s">
        <v>193</v>
      </c>
      <c r="C115" s="13" t="s">
        <v>18</v>
      </c>
      <c r="D115" s="11">
        <f>VLOOKUP(A115,[1]SIGEP!$B$7:$N$324,6,0)</f>
        <v>10</v>
      </c>
      <c r="E115" s="11">
        <f>VLOOKUP(A115,[1]SIGEP!$B$7:$N$324,7,0)</f>
        <v>2133.8398000000002</v>
      </c>
      <c r="F115" s="11">
        <f>VLOOKUP($A115,[1]SIGEP!$B$7:$N$324,8,0)</f>
        <v>2.5347300000000001</v>
      </c>
      <c r="G115" s="11">
        <f>VLOOKUP($A115,[1]SIGEP!$B$7:$N$324,9,0)</f>
        <v>12</v>
      </c>
      <c r="H115" s="11">
        <f>VLOOKUP($A115,[1]SIGEP!$B$7:$N$324,10,0)</f>
        <v>100</v>
      </c>
      <c r="I115" s="11">
        <f>VLOOKUP($A115,[1]SIGEP!$B$7:$N$324,11,0)</f>
        <v>1292.9775300000003</v>
      </c>
      <c r="J115" s="11">
        <f>VLOOKUP($A115,[1]SIGEP!$B$7:$N$324,12,0)</f>
        <v>1292.9775300000003</v>
      </c>
      <c r="K115" s="11">
        <f>VLOOKUP($A115,[1]SIGEP!$B$7:$N$324,13,0)</f>
        <v>2585.9550600000007</v>
      </c>
      <c r="GL115"/>
    </row>
    <row r="116" spans="1:194" x14ac:dyDescent="0.25">
      <c r="A116" s="12" t="s">
        <v>40</v>
      </c>
      <c r="B116" s="13" t="s">
        <v>41</v>
      </c>
      <c r="C116" s="13" t="s">
        <v>18</v>
      </c>
      <c r="D116" s="11">
        <f>VLOOKUP(A116,[1]SIGEP!$B$7:$N$324,6,0)</f>
        <v>8.5</v>
      </c>
      <c r="E116" s="11">
        <f>VLOOKUP(A116,[1]SIGEP!$B$7:$N$324,7,0)</f>
        <v>1942.866</v>
      </c>
      <c r="F116" s="11">
        <f>VLOOKUP($A116,[1]SIGEP!$B$7:$N$324,8,0)</f>
        <v>2.5347300000000001</v>
      </c>
      <c r="G116" s="11">
        <f>VLOOKUP($A116,[1]SIGEP!$B$7:$N$324,9,0)</f>
        <v>87.361000000000004</v>
      </c>
      <c r="H116" s="11">
        <f>VLOOKUP($A116,[1]SIGEP!$B$7:$N$324,10,0)</f>
        <v>1058</v>
      </c>
      <c r="I116" s="11">
        <f>VLOOKUP($A116,[1]SIGEP!$B$7:$N$324,11,0)</f>
        <v>8620.6230483000018</v>
      </c>
      <c r="J116" s="11">
        <f>VLOOKUP($A116,[1]SIGEP!$B$7:$N$324,12,0)</f>
        <v>6034.4361338100007</v>
      </c>
      <c r="K116" s="11">
        <f>VLOOKUP($A116,[1]SIGEP!$B$7:$N$324,13,0)</f>
        <v>14655.059182110002</v>
      </c>
      <c r="GL116"/>
    </row>
    <row r="117" spans="1:194" x14ac:dyDescent="0.25">
      <c r="A117" s="12" t="s">
        <v>30</v>
      </c>
      <c r="B117" s="13" t="s">
        <v>31</v>
      </c>
      <c r="C117" s="13" t="s">
        <v>18</v>
      </c>
      <c r="D117" s="11">
        <f>VLOOKUP(A117,[1]SIGEP!$B$7:$N$324,6,0)</f>
        <v>6.8</v>
      </c>
      <c r="E117" s="11">
        <f>VLOOKUP(A117,[1]SIGEP!$B$7:$N$324,7,0)</f>
        <v>2309.6871000000001</v>
      </c>
      <c r="F117" s="11">
        <f>VLOOKUP($A117,[1]SIGEP!$B$7:$N$324,8,0)</f>
        <v>0.61341999999999997</v>
      </c>
      <c r="G117" s="11">
        <f>VLOOKUP($A117,[1]SIGEP!$B$7:$N$324,9,0)</f>
        <v>0</v>
      </c>
      <c r="H117" s="11">
        <f>VLOOKUP($A117,[1]SIGEP!$B$7:$N$324,10,0)</f>
        <v>124356</v>
      </c>
      <c r="I117" s="11">
        <f>VLOOKUP($A117,[1]SIGEP!$B$7:$N$324,11,0)</f>
        <v>3814.1228759999999</v>
      </c>
      <c r="J117" s="11">
        <f>VLOOKUP($A117,[1]SIGEP!$B$7:$N$324,12,0)</f>
        <v>1373.0842353600001</v>
      </c>
      <c r="K117" s="11">
        <f>VLOOKUP($A117,[1]SIGEP!$B$7:$N$324,13,0)</f>
        <v>5187.2071113599995</v>
      </c>
      <c r="GL117"/>
    </row>
    <row r="118" spans="1:194" x14ac:dyDescent="0.25">
      <c r="A118" s="12" t="s">
        <v>138</v>
      </c>
      <c r="B118" s="13" t="s">
        <v>139</v>
      </c>
      <c r="C118" s="13" t="s">
        <v>18</v>
      </c>
      <c r="D118" s="11">
        <f>VLOOKUP(A118,[1]SIGEP!$B$7:$N$324,6,0)</f>
        <v>9.3000000000000007</v>
      </c>
      <c r="E118" s="11">
        <f>VLOOKUP(A118,[1]SIGEP!$B$7:$N$324,7,0)</f>
        <v>2273.8676999999998</v>
      </c>
      <c r="F118" s="11">
        <f>VLOOKUP($A118,[1]SIGEP!$B$7:$N$324,8,0)</f>
        <v>2.1266099999999999</v>
      </c>
      <c r="G118" s="11">
        <f>VLOOKUP($A118,[1]SIGEP!$B$7:$N$324,9,0)</f>
        <v>27.753</v>
      </c>
      <c r="H118" s="11">
        <f>VLOOKUP($A118,[1]SIGEP!$B$7:$N$324,10,0)</f>
        <v>4085</v>
      </c>
      <c r="I118" s="11">
        <f>VLOOKUP($A118,[1]SIGEP!$B$7:$N$324,11,0)</f>
        <v>3589.6926064050003</v>
      </c>
      <c r="J118" s="11">
        <f>VLOOKUP($A118,[1]SIGEP!$B$7:$N$324,12,0)</f>
        <v>3087.1356415083005</v>
      </c>
      <c r="K118" s="11">
        <f>VLOOKUP($A118,[1]SIGEP!$B$7:$N$324,13,0)</f>
        <v>6676.8282479133013</v>
      </c>
      <c r="GL118"/>
    </row>
    <row r="119" spans="1:194" x14ac:dyDescent="0.25">
      <c r="A119" s="12" t="s">
        <v>477</v>
      </c>
      <c r="B119" s="13" t="s">
        <v>586</v>
      </c>
      <c r="C119" s="13" t="s">
        <v>18</v>
      </c>
      <c r="D119" s="11">
        <f>VLOOKUP(A119,[1]SIGEP!$B$7:$N$324,6,0)</f>
        <v>7.5</v>
      </c>
      <c r="E119" s="11">
        <f>VLOOKUP(A119,[1]SIGEP!$B$7:$N$324,7,0)</f>
        <v>2019.3785</v>
      </c>
      <c r="F119" s="11">
        <f>VLOOKUP($A119,[1]SIGEP!$B$7:$N$324,8,0)</f>
        <v>0.33986</v>
      </c>
      <c r="G119" s="11">
        <f>VLOOKUP($A119,[1]SIGEP!$B$7:$N$324,9,0)</f>
        <v>3942.0279999999998</v>
      </c>
      <c r="H119" s="11">
        <f>VLOOKUP($A119,[1]SIGEP!$B$7:$N$324,10,0)</f>
        <v>29003</v>
      </c>
      <c r="I119" s="11">
        <f>VLOOKUP($A119,[1]SIGEP!$B$7:$N$324,11,0)</f>
        <v>398515.17745890003</v>
      </c>
      <c r="J119" s="11">
        <f>VLOOKUP($A119,[1]SIGEP!$B$7:$N$324,12,0)</f>
        <v>199257.58872944996</v>
      </c>
      <c r="K119" s="11">
        <f>VLOOKUP($A119,[1]SIGEP!$B$7:$N$324,13,0)</f>
        <v>597772.76618835004</v>
      </c>
      <c r="GL119"/>
    </row>
    <row r="120" spans="1:194" x14ac:dyDescent="0.25">
      <c r="A120" s="12" t="s">
        <v>236</v>
      </c>
      <c r="B120" s="13" t="s">
        <v>237</v>
      </c>
      <c r="C120" s="13" t="s">
        <v>18</v>
      </c>
      <c r="D120" s="11">
        <f>VLOOKUP(A120,[1]SIGEP!$B$7:$N$324,6,0)</f>
        <v>5</v>
      </c>
      <c r="E120" s="11">
        <f>VLOOKUP(A120,[1]SIGEP!$B$7:$N$324,7,0)</f>
        <v>2438.1977000000002</v>
      </c>
      <c r="F120" s="11">
        <f>VLOOKUP($A120,[1]SIGEP!$B$7:$N$324,8,0)</f>
        <v>0.29431000000000002</v>
      </c>
      <c r="G120" s="11">
        <f>VLOOKUP($A120,[1]SIGEP!$B$7:$N$324,9,0)</f>
        <v>0</v>
      </c>
      <c r="H120" s="11">
        <f>VLOOKUP($A120,[1]SIGEP!$B$7:$N$324,10,0)</f>
        <v>774735</v>
      </c>
      <c r="I120" s="11">
        <f>VLOOKUP($A120,[1]SIGEP!$B$7:$N$324,11,0)</f>
        <v>11400.612892500001</v>
      </c>
      <c r="J120" s="11">
        <f>VLOOKUP($A120,[1]SIGEP!$B$7:$N$324,12,0)</f>
        <v>0</v>
      </c>
      <c r="K120" s="11">
        <f>VLOOKUP($A120,[1]SIGEP!$B$7:$N$324,13,0)</f>
        <v>11400.612892500001</v>
      </c>
      <c r="GL120"/>
    </row>
    <row r="121" spans="1:194" x14ac:dyDescent="0.25">
      <c r="A121" s="12" t="s">
        <v>110</v>
      </c>
      <c r="B121" s="13" t="s">
        <v>111</v>
      </c>
      <c r="C121" s="13" t="s">
        <v>18</v>
      </c>
      <c r="D121" s="11">
        <f>VLOOKUP(A121,[1]SIGEP!$B$7:$N$324,6,0)</f>
        <v>10</v>
      </c>
      <c r="E121" s="11">
        <f>VLOOKUP(A121,[1]SIGEP!$B$7:$N$324,7,0)</f>
        <v>2169.5906</v>
      </c>
      <c r="F121" s="11">
        <f>VLOOKUP($A121,[1]SIGEP!$B$7:$N$324,8,0)</f>
        <v>2.5347300000000001</v>
      </c>
      <c r="G121" s="11">
        <f>VLOOKUP($A121,[1]SIGEP!$B$7:$N$324,9,0)</f>
        <v>340.238</v>
      </c>
      <c r="H121" s="11">
        <f>VLOOKUP($A121,[1]SIGEP!$B$7:$N$324,10,0)</f>
        <v>3811</v>
      </c>
      <c r="I121" s="11">
        <f>VLOOKUP($A121,[1]SIGEP!$B$7:$N$324,11,0)</f>
        <v>37391.851129640003</v>
      </c>
      <c r="J121" s="11">
        <f>VLOOKUP($A121,[1]SIGEP!$B$7:$N$324,12,0)</f>
        <v>37391.851129640003</v>
      </c>
      <c r="K121" s="11">
        <f>VLOOKUP($A121,[1]SIGEP!$B$7:$N$324,13,0)</f>
        <v>74783.702259280006</v>
      </c>
      <c r="GL121"/>
    </row>
    <row r="122" spans="1:194" x14ac:dyDescent="0.25">
      <c r="A122" s="12" t="s">
        <v>378</v>
      </c>
      <c r="B122" s="13" t="s">
        <v>379</v>
      </c>
      <c r="C122" s="13" t="s">
        <v>18</v>
      </c>
      <c r="D122" s="11">
        <f>VLOOKUP(A122,[1]SIGEP!$B$7:$N$324,6,0)</f>
        <v>7.5</v>
      </c>
      <c r="E122" s="11">
        <f>VLOOKUP(A122,[1]SIGEP!$B$7:$N$324,7,0)</f>
        <v>2929.3926999999999</v>
      </c>
      <c r="F122" s="11">
        <f>VLOOKUP($A122,[1]SIGEP!$B$7:$N$324,8,0)</f>
        <v>2.5347300000000001</v>
      </c>
      <c r="G122" s="11">
        <f>VLOOKUP($A122,[1]SIGEP!$B$7:$N$324,9,0)</f>
        <v>27.344000000000001</v>
      </c>
      <c r="H122" s="11">
        <f>VLOOKUP($A122,[1]SIGEP!$B$7:$N$324,10,0)</f>
        <v>1509</v>
      </c>
      <c r="I122" s="11">
        <f>VLOOKUP($A122,[1]SIGEP!$B$7:$N$324,11,0)</f>
        <v>4196.3110779400004</v>
      </c>
      <c r="J122" s="11">
        <f>VLOOKUP($A122,[1]SIGEP!$B$7:$N$324,12,0)</f>
        <v>2098.1555389699993</v>
      </c>
      <c r="K122" s="11">
        <f>VLOOKUP($A122,[1]SIGEP!$B$7:$N$324,13,0)</f>
        <v>6294.4666169100001</v>
      </c>
      <c r="GL122"/>
    </row>
    <row r="123" spans="1:194" x14ac:dyDescent="0.25">
      <c r="A123" s="12" t="s">
        <v>202</v>
      </c>
      <c r="B123" s="13" t="s">
        <v>203</v>
      </c>
      <c r="C123" s="13" t="s">
        <v>18</v>
      </c>
      <c r="D123" s="11">
        <f>VLOOKUP(A123,[1]SIGEP!$B$7:$N$324,6,0)</f>
        <v>5</v>
      </c>
      <c r="E123" s="11">
        <f>VLOOKUP(A123,[1]SIGEP!$B$7:$N$324,7,0)</f>
        <v>2402.884</v>
      </c>
      <c r="F123" s="11">
        <f>VLOOKUP($A123,[1]SIGEP!$B$7:$N$324,8,0)</f>
        <v>0.77900000000000003</v>
      </c>
      <c r="G123" s="11">
        <f>VLOOKUP($A123,[1]SIGEP!$B$7:$N$324,9,0)</f>
        <v>125.67</v>
      </c>
      <c r="H123" s="11">
        <f>VLOOKUP($A123,[1]SIGEP!$B$7:$N$324,10,0)</f>
        <v>20056</v>
      </c>
      <c r="I123" s="11">
        <f>VLOOKUP($A123,[1]SIGEP!$B$7:$N$324,11,0)</f>
        <v>15879.702814000002</v>
      </c>
      <c r="J123" s="11">
        <f>VLOOKUP($A123,[1]SIGEP!$B$7:$N$324,12,0)</f>
        <v>0</v>
      </c>
      <c r="K123" s="11">
        <f>VLOOKUP($A123,[1]SIGEP!$B$7:$N$324,13,0)</f>
        <v>15879.702814000002</v>
      </c>
      <c r="GL123"/>
    </row>
    <row r="124" spans="1:194" x14ac:dyDescent="0.25">
      <c r="A124" s="12" t="s">
        <v>419</v>
      </c>
      <c r="B124" s="13" t="s">
        <v>420</v>
      </c>
      <c r="C124" s="13" t="s">
        <v>18</v>
      </c>
      <c r="D124" s="11">
        <f>VLOOKUP(A124,[1]SIGEP!$B$7:$N$324,6,0)</f>
        <v>10</v>
      </c>
      <c r="E124" s="11">
        <f>VLOOKUP(A124,[1]SIGEP!$B$7:$N$324,7,0)</f>
        <v>2510.3362000000002</v>
      </c>
      <c r="F124" s="11">
        <f>VLOOKUP($A124,[1]SIGEP!$B$7:$N$324,8,0)</f>
        <v>0.83155999999999997</v>
      </c>
      <c r="G124" s="11">
        <f>VLOOKUP($A124,[1]SIGEP!$B$7:$N$324,9,0)</f>
        <v>218.21700000000001</v>
      </c>
      <c r="H124" s="11">
        <f>VLOOKUP($A124,[1]SIGEP!$B$7:$N$324,10,0)</f>
        <v>1013</v>
      </c>
      <c r="I124" s="11">
        <f>VLOOKUP($A124,[1]SIGEP!$B$7:$N$324,11,0)</f>
        <v>27432.020241770006</v>
      </c>
      <c r="J124" s="11">
        <f>VLOOKUP($A124,[1]SIGEP!$B$7:$N$324,12,0)</f>
        <v>27432.020241770006</v>
      </c>
      <c r="K124" s="11">
        <f>VLOOKUP($A124,[1]SIGEP!$B$7:$N$324,13,0)</f>
        <v>54864.040483540011</v>
      </c>
      <c r="GL124"/>
    </row>
    <row r="125" spans="1:194" x14ac:dyDescent="0.25">
      <c r="A125" s="12" t="s">
        <v>514</v>
      </c>
      <c r="B125" s="13" t="s">
        <v>515</v>
      </c>
      <c r="C125" s="13" t="s">
        <v>18</v>
      </c>
      <c r="D125" s="11">
        <f>VLOOKUP(A125,[1]SIGEP!$B$7:$N$324,6,0)</f>
        <v>7.8</v>
      </c>
      <c r="E125" s="11">
        <f>VLOOKUP(A125,[1]SIGEP!$B$7:$N$324,7,0)</f>
        <v>2982.2087000000001</v>
      </c>
      <c r="F125" s="11">
        <f>VLOOKUP($A125,[1]SIGEP!$B$7:$N$324,8,0)</f>
        <v>0.51136000000000004</v>
      </c>
      <c r="G125" s="11">
        <f>VLOOKUP($A125,[1]SIGEP!$B$7:$N$324,9,0)</f>
        <v>0</v>
      </c>
      <c r="H125" s="11">
        <f>VLOOKUP($A125,[1]SIGEP!$B$7:$N$324,10,0)</f>
        <v>3955959</v>
      </c>
      <c r="I125" s="11">
        <f>VLOOKUP($A125,[1]SIGEP!$B$7:$N$324,11,0)</f>
        <v>101145.95971200001</v>
      </c>
      <c r="J125" s="11">
        <f>VLOOKUP($A125,[1]SIGEP!$B$7:$N$324,12,0)</f>
        <v>56641.737438719996</v>
      </c>
      <c r="K125" s="11">
        <f>VLOOKUP($A125,[1]SIGEP!$B$7:$N$324,13,0)</f>
        <v>157787.69715071999</v>
      </c>
      <c r="GL125"/>
    </row>
    <row r="126" spans="1:194" x14ac:dyDescent="0.25">
      <c r="A126" s="12" t="s">
        <v>488</v>
      </c>
      <c r="B126" s="13" t="s">
        <v>489</v>
      </c>
      <c r="C126" s="13" t="s">
        <v>18</v>
      </c>
      <c r="D126" s="11">
        <f>VLOOKUP(A126,[1]SIGEP!$B$7:$N$324,6,0)</f>
        <v>7.5</v>
      </c>
      <c r="E126" s="11">
        <f>VLOOKUP(A126,[1]SIGEP!$B$7:$N$324,7,0)</f>
        <v>2177.3458000000001</v>
      </c>
      <c r="F126" s="11">
        <f>VLOOKUP($A126,[1]SIGEP!$B$7:$N$324,8,0)</f>
        <v>2.5347300000000001</v>
      </c>
      <c r="G126" s="11">
        <f>VLOOKUP($A126,[1]SIGEP!$B$7:$N$324,9,0)</f>
        <v>2507.1109999999999</v>
      </c>
      <c r="H126" s="11">
        <f>VLOOKUP($A126,[1]SIGEP!$B$7:$N$324,10,0)</f>
        <v>45771</v>
      </c>
      <c r="I126" s="11">
        <f>VLOOKUP($A126,[1]SIGEP!$B$7:$N$324,11,0)</f>
        <v>278743.23664069007</v>
      </c>
      <c r="J126" s="11">
        <f>VLOOKUP($A126,[1]SIGEP!$B$7:$N$324,12,0)</f>
        <v>139371.61832034498</v>
      </c>
      <c r="K126" s="11">
        <f>VLOOKUP($A126,[1]SIGEP!$B$7:$N$324,13,0)</f>
        <v>418114.85496103507</v>
      </c>
      <c r="GL126"/>
    </row>
    <row r="127" spans="1:194" x14ac:dyDescent="0.25">
      <c r="A127" s="12" t="s">
        <v>421</v>
      </c>
      <c r="B127" s="13" t="s">
        <v>422</v>
      </c>
      <c r="C127" s="13" t="s">
        <v>18</v>
      </c>
      <c r="D127" s="11">
        <f>VLOOKUP(A127,[1]SIGEP!$B$7:$N$324,6,0)</f>
        <v>10</v>
      </c>
      <c r="E127" s="11">
        <f>VLOOKUP(A127,[1]SIGEP!$B$7:$N$324,7,0)</f>
        <v>2510.3362000000002</v>
      </c>
      <c r="F127" s="11">
        <f>VLOOKUP($A127,[1]SIGEP!$B$7:$N$324,8,0)</f>
        <v>0.39846999999999999</v>
      </c>
      <c r="G127" s="11">
        <f>VLOOKUP($A127,[1]SIGEP!$B$7:$N$324,9,0)</f>
        <v>1504.08</v>
      </c>
      <c r="H127" s="11">
        <f>VLOOKUP($A127,[1]SIGEP!$B$7:$N$324,10,0)</f>
        <v>154450</v>
      </c>
      <c r="I127" s="11">
        <f>VLOOKUP($A127,[1]SIGEP!$B$7:$N$324,11,0)</f>
        <v>191864.50815980003</v>
      </c>
      <c r="J127" s="11">
        <f>VLOOKUP($A127,[1]SIGEP!$B$7:$N$324,12,0)</f>
        <v>191864.50815980003</v>
      </c>
      <c r="K127" s="11">
        <f>VLOOKUP($A127,[1]SIGEP!$B$7:$N$324,13,0)</f>
        <v>383729.01631960005</v>
      </c>
      <c r="GL127"/>
    </row>
    <row r="128" spans="1:194" x14ac:dyDescent="0.25">
      <c r="A128" s="12" t="s">
        <v>380</v>
      </c>
      <c r="B128" s="13" t="s">
        <v>381</v>
      </c>
      <c r="C128" s="13" t="s">
        <v>18</v>
      </c>
      <c r="D128" s="11">
        <f>VLOOKUP(A128,[1]SIGEP!$B$7:$N$324,6,0)</f>
        <v>7.5</v>
      </c>
      <c r="E128" s="11">
        <f>VLOOKUP(A128,[1]SIGEP!$B$7:$N$324,7,0)</f>
        <v>2571.4351000000001</v>
      </c>
      <c r="F128" s="11">
        <f>VLOOKUP($A128,[1]SIGEP!$B$7:$N$324,8,0)</f>
        <v>1.3678399999999999</v>
      </c>
      <c r="G128" s="11">
        <f>VLOOKUP($A128,[1]SIGEP!$B$7:$N$324,9,0)</f>
        <v>43.225999999999999</v>
      </c>
      <c r="H128" s="11">
        <f>VLOOKUP($A128,[1]SIGEP!$B$7:$N$324,10,0)</f>
        <v>1421</v>
      </c>
      <c r="I128" s="11">
        <f>VLOOKUP($A128,[1]SIGEP!$B$7:$N$324,11,0)</f>
        <v>5654.8277136300003</v>
      </c>
      <c r="J128" s="11">
        <f>VLOOKUP($A128,[1]SIGEP!$B$7:$N$324,12,0)</f>
        <v>2827.4138568149992</v>
      </c>
      <c r="K128" s="11">
        <f>VLOOKUP($A128,[1]SIGEP!$B$7:$N$324,13,0)</f>
        <v>8482.2415704449995</v>
      </c>
      <c r="GL128"/>
    </row>
    <row r="129" spans="1:194" x14ac:dyDescent="0.25">
      <c r="A129" s="12" t="s">
        <v>116</v>
      </c>
      <c r="B129" s="13" t="s">
        <v>117</v>
      </c>
      <c r="C129" s="13" t="s">
        <v>18</v>
      </c>
      <c r="D129" s="11">
        <f>VLOOKUP(A129,[1]SIGEP!$B$7:$N$324,6,0)</f>
        <v>5</v>
      </c>
      <c r="E129" s="11">
        <f>VLOOKUP(A129,[1]SIGEP!$B$7:$N$324,7,0)</f>
        <v>2449.9929000000002</v>
      </c>
      <c r="F129" s="11">
        <f>VLOOKUP($A129,[1]SIGEP!$B$7:$N$324,8,0)</f>
        <v>0.72933000000000003</v>
      </c>
      <c r="G129" s="11">
        <f>VLOOKUP($A129,[1]SIGEP!$B$7:$N$324,9,0)</f>
        <v>0.75900000000000001</v>
      </c>
      <c r="H129" s="11">
        <f>VLOOKUP($A129,[1]SIGEP!$B$7:$N$324,10,0)</f>
        <v>5</v>
      </c>
      <c r="I129" s="11">
        <f>VLOOKUP($A129,[1]SIGEP!$B$7:$N$324,11,0)</f>
        <v>93.159563055000007</v>
      </c>
      <c r="J129" s="11">
        <f>VLOOKUP($A129,[1]SIGEP!$B$7:$N$324,12,0)</f>
        <v>0</v>
      </c>
      <c r="K129" s="11">
        <f>VLOOKUP($A129,[1]SIGEP!$B$7:$N$324,13,0)</f>
        <v>93.159563055000007</v>
      </c>
      <c r="GL129"/>
    </row>
    <row r="130" spans="1:194" x14ac:dyDescent="0.25">
      <c r="A130" s="12" t="s">
        <v>190</v>
      </c>
      <c r="B130" s="13" t="s">
        <v>191</v>
      </c>
      <c r="C130" s="13" t="s">
        <v>18</v>
      </c>
      <c r="D130" s="11">
        <f>VLOOKUP(A130,[1]SIGEP!$B$7:$N$324,6,0)</f>
        <v>5</v>
      </c>
      <c r="E130" s="11">
        <f>VLOOKUP(A130,[1]SIGEP!$B$7:$N$324,7,0)</f>
        <v>2221.9258</v>
      </c>
      <c r="F130" s="11">
        <f>VLOOKUP($A130,[1]SIGEP!$B$7:$N$324,8,0)</f>
        <v>1.28908</v>
      </c>
      <c r="G130" s="11">
        <f>VLOOKUP($A130,[1]SIGEP!$B$7:$N$324,9,0)</f>
        <v>46.451000000000001</v>
      </c>
      <c r="H130" s="11">
        <f>VLOOKUP($A130,[1]SIGEP!$B$7:$N$324,10,0)</f>
        <v>4375</v>
      </c>
      <c r="I130" s="11">
        <f>VLOOKUP($A130,[1]SIGEP!$B$7:$N$324,11,0)</f>
        <v>5442.5200167900002</v>
      </c>
      <c r="J130" s="11">
        <f>VLOOKUP($A130,[1]SIGEP!$B$7:$N$324,12,0)</f>
        <v>0</v>
      </c>
      <c r="K130" s="11">
        <f>VLOOKUP($A130,[1]SIGEP!$B$7:$N$324,13,0)</f>
        <v>5442.5200167900002</v>
      </c>
      <c r="GL130"/>
    </row>
    <row r="131" spans="1:194" x14ac:dyDescent="0.25">
      <c r="A131" s="12" t="s">
        <v>614</v>
      </c>
      <c r="B131" s="13" t="s">
        <v>615</v>
      </c>
      <c r="C131" s="13" t="s">
        <v>18</v>
      </c>
      <c r="D131" s="11">
        <f>VLOOKUP(A131,[1]SIGEP!$B$7:$N$324,6,0)</f>
        <v>10</v>
      </c>
      <c r="E131" s="11">
        <f>VLOOKUP(A131,[1]SIGEP!$B$7:$N$324,7,0)</f>
        <v>2367.8793999999998</v>
      </c>
      <c r="F131" s="11">
        <f>VLOOKUP($A131,[1]SIGEP!$B$7:$N$324,8,0)</f>
        <v>2.5347300000000001</v>
      </c>
      <c r="G131" s="11">
        <f>VLOOKUP($A131,[1]SIGEP!$B$7:$N$324,9,0)</f>
        <v>2.2799999999999998</v>
      </c>
      <c r="H131" s="11">
        <f>VLOOKUP($A131,[1]SIGEP!$B$7:$N$324,10,0)</f>
        <v>760</v>
      </c>
      <c r="I131" s="11">
        <f>VLOOKUP($A131,[1]SIGEP!$B$7:$N$324,11,0)</f>
        <v>366.25799159999997</v>
      </c>
      <c r="J131" s="11">
        <f>VLOOKUP($A131,[1]SIGEP!$B$7:$N$324,12,0)</f>
        <v>366.25799159999997</v>
      </c>
      <c r="K131" s="11">
        <f>VLOOKUP($A131,[1]SIGEP!$B$7:$N$324,13,0)</f>
        <v>732.51598319999994</v>
      </c>
      <c r="GL131"/>
    </row>
    <row r="132" spans="1:194" x14ac:dyDescent="0.25">
      <c r="A132" s="12" t="s">
        <v>42</v>
      </c>
      <c r="B132" s="13" t="s">
        <v>43</v>
      </c>
      <c r="C132" s="13" t="s">
        <v>18</v>
      </c>
      <c r="D132" s="11">
        <f>VLOOKUP(A132,[1]SIGEP!$B$7:$N$324,6,0)</f>
        <v>7.8</v>
      </c>
      <c r="E132" s="11">
        <f>VLOOKUP(A132,[1]SIGEP!$B$7:$N$324,7,0)</f>
        <v>2104.1396</v>
      </c>
      <c r="F132" s="11">
        <f>VLOOKUP($A132,[1]SIGEP!$B$7:$N$324,8,0)</f>
        <v>2.5347300000000001</v>
      </c>
      <c r="G132" s="11">
        <f>VLOOKUP($A132,[1]SIGEP!$B$7:$N$324,9,0)</f>
        <v>42.286999999999999</v>
      </c>
      <c r="H132" s="11">
        <f>VLOOKUP($A132,[1]SIGEP!$B$7:$N$324,10,0)</f>
        <v>212</v>
      </c>
      <c r="I132" s="11">
        <f>VLOOKUP($A132,[1]SIGEP!$B$7:$N$324,11,0)</f>
        <v>4475.75570126</v>
      </c>
      <c r="J132" s="11">
        <f>VLOOKUP($A132,[1]SIGEP!$B$7:$N$324,12,0)</f>
        <v>2506.4231927055998</v>
      </c>
      <c r="K132" s="11">
        <f>VLOOKUP($A132,[1]SIGEP!$B$7:$N$324,13,0)</f>
        <v>6982.1788939655999</v>
      </c>
      <c r="GL132"/>
    </row>
    <row r="133" spans="1:194" x14ac:dyDescent="0.25">
      <c r="A133" s="12" t="s">
        <v>461</v>
      </c>
      <c r="B133" s="13" t="s">
        <v>462</v>
      </c>
      <c r="C133" s="13" t="s">
        <v>18</v>
      </c>
      <c r="D133" s="11">
        <f>VLOOKUP(A133,[1]SIGEP!$B$7:$N$324,6,0)</f>
        <v>10</v>
      </c>
      <c r="E133" s="11">
        <f>VLOOKUP(A133,[1]SIGEP!$B$7:$N$324,7,0)</f>
        <v>2367.8793999999998</v>
      </c>
      <c r="F133" s="11">
        <f>VLOOKUP($A133,[1]SIGEP!$B$7:$N$324,8,0)</f>
        <v>1.5173300000000001</v>
      </c>
      <c r="G133" s="11">
        <f>VLOOKUP($A133,[1]SIGEP!$B$7:$N$324,9,0)</f>
        <v>144.10499999999999</v>
      </c>
      <c r="H133" s="11">
        <f>VLOOKUP($A133,[1]SIGEP!$B$7:$N$324,10,0)</f>
        <v>19256</v>
      </c>
      <c r="I133" s="11">
        <f>VLOOKUP($A133,[1]SIGEP!$B$7:$N$324,11,0)</f>
        <v>18522.048370849996</v>
      </c>
      <c r="J133" s="11">
        <f>VLOOKUP($A133,[1]SIGEP!$B$7:$N$324,12,0)</f>
        <v>18522.048370849996</v>
      </c>
      <c r="K133" s="11">
        <f>VLOOKUP($A133,[1]SIGEP!$B$7:$N$324,13,0)</f>
        <v>37044.096741699992</v>
      </c>
      <c r="GL133"/>
    </row>
    <row r="134" spans="1:194" x14ac:dyDescent="0.25">
      <c r="A134" s="12" t="s">
        <v>463</v>
      </c>
      <c r="B134" s="13" t="s">
        <v>464</v>
      </c>
      <c r="C134" s="13" t="s">
        <v>18</v>
      </c>
      <c r="D134" s="11">
        <f>VLOOKUP(A134,[1]SIGEP!$B$7:$N$324,6,0)</f>
        <v>10</v>
      </c>
      <c r="E134" s="11">
        <f>VLOOKUP(A134,[1]SIGEP!$B$7:$N$324,7,0)</f>
        <v>2367.8793999999998</v>
      </c>
      <c r="F134" s="11">
        <f>VLOOKUP($A134,[1]SIGEP!$B$7:$N$324,8,0)</f>
        <v>0.85872999999999999</v>
      </c>
      <c r="G134" s="11">
        <f>VLOOKUP($A134,[1]SIGEP!$B$7:$N$324,9,0)</f>
        <v>283.46699999999998</v>
      </c>
      <c r="H134" s="11">
        <f>VLOOKUP($A134,[1]SIGEP!$B$7:$N$324,10,0)</f>
        <v>21507</v>
      </c>
      <c r="I134" s="11">
        <f>VLOOKUP($A134,[1]SIGEP!$B$7:$N$324,11,0)</f>
        <v>34484.218799490001</v>
      </c>
      <c r="J134" s="11">
        <f>VLOOKUP($A134,[1]SIGEP!$B$7:$N$324,12,0)</f>
        <v>34484.218799490001</v>
      </c>
      <c r="K134" s="11">
        <f>VLOOKUP($A134,[1]SIGEP!$B$7:$N$324,13,0)</f>
        <v>68968.437598980003</v>
      </c>
      <c r="GL134"/>
    </row>
    <row r="135" spans="1:194" x14ac:dyDescent="0.25">
      <c r="A135" s="12" t="s">
        <v>121</v>
      </c>
      <c r="B135" s="13" t="s">
        <v>122</v>
      </c>
      <c r="C135" s="13" t="s">
        <v>18</v>
      </c>
      <c r="D135" s="11">
        <f>VLOOKUP(A135,[1]SIGEP!$B$7:$N$324,6,0)</f>
        <v>7.5</v>
      </c>
      <c r="E135" s="11">
        <f>VLOOKUP(A135,[1]SIGEP!$B$7:$N$324,7,0)</f>
        <v>2842.6053999999999</v>
      </c>
      <c r="F135" s="11">
        <f>VLOOKUP($A135,[1]SIGEP!$B$7:$N$324,8,0)</f>
        <v>0.83765999999999996</v>
      </c>
      <c r="G135" s="11">
        <f>VLOOKUP($A135,[1]SIGEP!$B$7:$N$324,9,0)</f>
        <v>1396.6679999999999</v>
      </c>
      <c r="H135" s="11">
        <f>VLOOKUP($A135,[1]SIGEP!$B$7:$N$324,10,0)</f>
        <v>231669</v>
      </c>
      <c r="I135" s="11">
        <f>VLOOKUP($A135,[1]SIGEP!$B$7:$N$324,11,0)</f>
        <v>208211.79266736002</v>
      </c>
      <c r="J135" s="11">
        <f>VLOOKUP($A135,[1]SIGEP!$B$7:$N$324,12,0)</f>
        <v>104105.89633367998</v>
      </c>
      <c r="K135" s="11">
        <f>VLOOKUP($A135,[1]SIGEP!$B$7:$N$324,13,0)</f>
        <v>312317.68900104001</v>
      </c>
      <c r="GL135"/>
    </row>
    <row r="136" spans="1:194" x14ac:dyDescent="0.25">
      <c r="A136" s="12" t="s">
        <v>123</v>
      </c>
      <c r="B136" s="13" t="s">
        <v>587</v>
      </c>
      <c r="C136" s="13" t="s">
        <v>18</v>
      </c>
      <c r="D136" s="11">
        <f>VLOOKUP(A136,[1]SIGEP!$B$7:$N$324,6,0)</f>
        <v>7.5</v>
      </c>
      <c r="E136" s="11">
        <f>VLOOKUP(A136,[1]SIGEP!$B$7:$N$324,7,0)</f>
        <v>2842.6053999999999</v>
      </c>
      <c r="F136" s="11">
        <f>VLOOKUP($A136,[1]SIGEP!$B$7:$N$324,8,0)</f>
        <v>0.44316</v>
      </c>
      <c r="G136" s="11">
        <f>VLOOKUP($A136,[1]SIGEP!$B$7:$N$324,9,0)</f>
        <v>120.85299999999999</v>
      </c>
      <c r="H136" s="11">
        <f>VLOOKUP($A136,[1]SIGEP!$B$7:$N$324,10,0)</f>
        <v>1571</v>
      </c>
      <c r="I136" s="11">
        <f>VLOOKUP($A136,[1]SIGEP!$B$7:$N$324,11,0)</f>
        <v>17211.679738309998</v>
      </c>
      <c r="J136" s="11">
        <f>VLOOKUP($A136,[1]SIGEP!$B$7:$N$324,12,0)</f>
        <v>8605.8398691549974</v>
      </c>
      <c r="K136" s="11">
        <f>VLOOKUP($A136,[1]SIGEP!$B$7:$N$324,13,0)</f>
        <v>25817.519607464994</v>
      </c>
      <c r="GL136"/>
    </row>
    <row r="137" spans="1:194" x14ac:dyDescent="0.25">
      <c r="A137" s="12" t="s">
        <v>490</v>
      </c>
      <c r="B137" s="13" t="s">
        <v>491</v>
      </c>
      <c r="C137" s="13" t="s">
        <v>18</v>
      </c>
      <c r="D137" s="11">
        <f>VLOOKUP(A137,[1]SIGEP!$B$7:$N$324,6,0)</f>
        <v>7.5</v>
      </c>
      <c r="E137" s="11">
        <f>VLOOKUP(A137,[1]SIGEP!$B$7:$N$324,7,0)</f>
        <v>2177.3458000000001</v>
      </c>
      <c r="F137" s="11">
        <f>VLOOKUP($A137,[1]SIGEP!$B$7:$N$324,8,0)</f>
        <v>0.76607999999999998</v>
      </c>
      <c r="G137" s="11">
        <f>VLOOKUP($A137,[1]SIGEP!$B$7:$N$324,9,0)</f>
        <v>213.261</v>
      </c>
      <c r="H137" s="11">
        <f>VLOOKUP($A137,[1]SIGEP!$B$7:$N$324,10,0)</f>
        <v>0</v>
      </c>
      <c r="I137" s="11">
        <f>VLOOKUP($A137,[1]SIGEP!$B$7:$N$324,11,0)</f>
        <v>23217.147132690003</v>
      </c>
      <c r="J137" s="11">
        <f>VLOOKUP($A137,[1]SIGEP!$B$7:$N$324,12,0)</f>
        <v>11608.573566344998</v>
      </c>
      <c r="K137" s="11">
        <f>VLOOKUP($A137,[1]SIGEP!$B$7:$N$324,13,0)</f>
        <v>34825.720699035002</v>
      </c>
      <c r="GL137"/>
    </row>
    <row r="138" spans="1:194" x14ac:dyDescent="0.25">
      <c r="A138" s="12" t="s">
        <v>285</v>
      </c>
      <c r="B138" s="13" t="s">
        <v>286</v>
      </c>
      <c r="C138" s="13" t="s">
        <v>18</v>
      </c>
      <c r="D138" s="11">
        <f>VLOOKUP(A138,[1]SIGEP!$B$7:$N$324,6,0)</f>
        <v>7.8</v>
      </c>
      <c r="E138" s="11">
        <f>VLOOKUP(A138,[1]SIGEP!$B$7:$N$324,7,0)</f>
        <v>2437.6918999999998</v>
      </c>
      <c r="F138" s="11">
        <f>VLOOKUP($A138,[1]SIGEP!$B$7:$N$324,8,0)</f>
        <v>0.67103999999999997</v>
      </c>
      <c r="G138" s="11">
        <f>VLOOKUP($A138,[1]SIGEP!$B$7:$N$324,9,0)</f>
        <v>0</v>
      </c>
      <c r="H138" s="11">
        <f>VLOOKUP($A138,[1]SIGEP!$B$7:$N$324,10,0)</f>
        <v>308816</v>
      </c>
      <c r="I138" s="11">
        <f>VLOOKUP($A138,[1]SIGEP!$B$7:$N$324,11,0)</f>
        <v>10361.394432000001</v>
      </c>
      <c r="J138" s="11">
        <f>VLOOKUP($A138,[1]SIGEP!$B$7:$N$324,12,0)</f>
        <v>5802.3808819199994</v>
      </c>
      <c r="K138" s="11">
        <f>VLOOKUP($A138,[1]SIGEP!$B$7:$N$324,13,0)</f>
        <v>16163.775313919999</v>
      </c>
      <c r="GL138"/>
    </row>
    <row r="139" spans="1:194" x14ac:dyDescent="0.25">
      <c r="A139" s="12" t="s">
        <v>287</v>
      </c>
      <c r="B139" s="13" t="s">
        <v>288</v>
      </c>
      <c r="C139" s="13" t="s">
        <v>18</v>
      </c>
      <c r="D139" s="11">
        <f>VLOOKUP(A139,[1]SIGEP!$B$7:$N$324,6,0)</f>
        <v>9.3000000000000007</v>
      </c>
      <c r="E139" s="11">
        <f>VLOOKUP(A139,[1]SIGEP!$B$7:$N$324,7,0)</f>
        <v>2437.6918999999998</v>
      </c>
      <c r="F139" s="11">
        <f>VLOOKUP($A139,[1]SIGEP!$B$7:$N$324,8,0)</f>
        <v>1.0548500000000001</v>
      </c>
      <c r="G139" s="11">
        <f>VLOOKUP($A139,[1]SIGEP!$B$7:$N$324,9,0)</f>
        <v>29.271000000000001</v>
      </c>
      <c r="H139" s="11">
        <f>VLOOKUP($A139,[1]SIGEP!$B$7:$N$324,10,0)</f>
        <v>705</v>
      </c>
      <c r="I139" s="11">
        <f>VLOOKUP($A139,[1]SIGEP!$B$7:$N$324,11,0)</f>
        <v>3604.8674427450005</v>
      </c>
      <c r="J139" s="11">
        <f>VLOOKUP($A139,[1]SIGEP!$B$7:$N$324,12,0)</f>
        <v>3100.1860007607011</v>
      </c>
      <c r="K139" s="11">
        <f>VLOOKUP($A139,[1]SIGEP!$B$7:$N$324,13,0)</f>
        <v>6705.0534435057016</v>
      </c>
      <c r="GL139"/>
    </row>
    <row r="140" spans="1:194" x14ac:dyDescent="0.25">
      <c r="A140" s="12" t="s">
        <v>423</v>
      </c>
      <c r="B140" s="13" t="s">
        <v>424</v>
      </c>
      <c r="C140" s="13" t="s">
        <v>18</v>
      </c>
      <c r="D140" s="11">
        <f>VLOOKUP(A140,[1]SIGEP!$B$7:$N$324,6,0)</f>
        <v>5.98</v>
      </c>
      <c r="E140" s="11">
        <f>VLOOKUP(A140,[1]SIGEP!$B$7:$N$324,7,0)</f>
        <v>2510.3362000000002</v>
      </c>
      <c r="F140" s="11">
        <f>VLOOKUP($A140,[1]SIGEP!$B$7:$N$324,8,0)</f>
        <v>0.9778</v>
      </c>
      <c r="G140" s="11">
        <f>VLOOKUP($A140,[1]SIGEP!$B$7:$N$324,9,0)</f>
        <v>1945.47</v>
      </c>
      <c r="H140" s="11">
        <f>VLOOKUP($A140,[1]SIGEP!$B$7:$N$324,10,0)</f>
        <v>830253</v>
      </c>
      <c r="I140" s="11">
        <f>VLOOKUP($A140,[1]SIGEP!$B$7:$N$324,11,0)</f>
        <v>284780.25752070005</v>
      </c>
      <c r="J140" s="11">
        <f>VLOOKUP($A140,[1]SIGEP!$B$7:$N$324,12,0)</f>
        <v>55816.930474057219</v>
      </c>
      <c r="K140" s="11">
        <f>VLOOKUP($A140,[1]SIGEP!$B$7:$N$324,13,0)</f>
        <v>340597.18799475726</v>
      </c>
      <c r="GL140"/>
    </row>
    <row r="141" spans="1:194" x14ac:dyDescent="0.25">
      <c r="A141" s="12" t="s">
        <v>289</v>
      </c>
      <c r="B141" s="13" t="s">
        <v>290</v>
      </c>
      <c r="C141" s="13" t="s">
        <v>18</v>
      </c>
      <c r="D141" s="11">
        <f>VLOOKUP(A141,[1]SIGEP!$B$7:$N$324,6,0)</f>
        <v>10</v>
      </c>
      <c r="E141" s="11">
        <f>VLOOKUP(A141,[1]SIGEP!$B$7:$N$324,7,0)</f>
        <v>2730.5763000000002</v>
      </c>
      <c r="F141" s="11">
        <f>VLOOKUP($A141,[1]SIGEP!$B$7:$N$324,8,0)</f>
        <v>0.80632000000000004</v>
      </c>
      <c r="G141" s="11">
        <f>VLOOKUP($A141,[1]SIGEP!$B$7:$N$324,9,0)</f>
        <v>24727.365000000002</v>
      </c>
      <c r="H141" s="11">
        <f>VLOOKUP($A141,[1]SIGEP!$B$7:$N$324,10,0)</f>
        <v>74165076</v>
      </c>
      <c r="I141" s="11">
        <f>VLOOKUP($A141,[1]SIGEP!$B$7:$N$324,11,0)</f>
        <v>6366037.0455384757</v>
      </c>
      <c r="J141" s="11">
        <f>VLOOKUP($A141,[1]SIGEP!$B$7:$N$324,12,0)</f>
        <v>6366037.0455384757</v>
      </c>
      <c r="K141" s="11">
        <f>VLOOKUP($A141,[1]SIGEP!$B$7:$N$324,13,0)</f>
        <v>12732074.091076951</v>
      </c>
      <c r="GL141"/>
    </row>
    <row r="142" spans="1:194" x14ac:dyDescent="0.25">
      <c r="A142" s="12" t="s">
        <v>425</v>
      </c>
      <c r="B142" s="13" t="s">
        <v>426</v>
      </c>
      <c r="C142" s="13" t="s">
        <v>18</v>
      </c>
      <c r="D142" s="11">
        <f>VLOOKUP(A142,[1]SIGEP!$B$7:$N$324,6,0)</f>
        <v>6.86</v>
      </c>
      <c r="E142" s="11">
        <f>VLOOKUP(A142,[1]SIGEP!$B$7:$N$324,7,0)</f>
        <v>2510.3362000000002</v>
      </c>
      <c r="F142" s="11">
        <f>VLOOKUP($A142,[1]SIGEP!$B$7:$N$324,8,0)</f>
        <v>0.91146000000000005</v>
      </c>
      <c r="G142" s="11">
        <f>VLOOKUP($A142,[1]SIGEP!$B$7:$N$324,9,0)</f>
        <v>2723.0129999999999</v>
      </c>
      <c r="H142" s="11">
        <f>VLOOKUP($A142,[1]SIGEP!$B$7:$N$324,10,0)</f>
        <v>1670151</v>
      </c>
      <c r="I142" s="11">
        <f>VLOOKUP($A142,[1]SIGEP!$B$7:$N$324,11,0)</f>
        <v>417897.69687153003</v>
      </c>
      <c r="J142" s="11">
        <f>VLOOKUP($A142,[1]SIGEP!$B$7:$N$324,12,0)</f>
        <v>155457.94323620919</v>
      </c>
      <c r="K142" s="11">
        <f>VLOOKUP($A142,[1]SIGEP!$B$7:$N$324,13,0)</f>
        <v>573355.64010773925</v>
      </c>
      <c r="GL142"/>
    </row>
    <row r="143" spans="1:194" x14ac:dyDescent="0.25">
      <c r="A143" s="12" t="s">
        <v>427</v>
      </c>
      <c r="B143" s="13" t="s">
        <v>428</v>
      </c>
      <c r="C143" s="13" t="s">
        <v>18</v>
      </c>
      <c r="D143" s="11">
        <f>VLOOKUP(A143,[1]SIGEP!$B$7:$N$324,6,0)</f>
        <v>5.96</v>
      </c>
      <c r="E143" s="11">
        <f>VLOOKUP(A143,[1]SIGEP!$B$7:$N$324,7,0)</f>
        <v>2510.3362000000002</v>
      </c>
      <c r="F143" s="11">
        <f>VLOOKUP($A143,[1]SIGEP!$B$7:$N$324,8,0)</f>
        <v>0.79718999999999995</v>
      </c>
      <c r="G143" s="11">
        <f>VLOOKUP($A143,[1]SIGEP!$B$7:$N$324,9,0)</f>
        <v>6394.7529999999997</v>
      </c>
      <c r="H143" s="11">
        <f>VLOOKUP($A143,[1]SIGEP!$B$7:$N$324,10,0)</f>
        <v>7276052</v>
      </c>
      <c r="I143" s="11">
        <f>VLOOKUP($A143,[1]SIGEP!$B$7:$N$324,11,0)</f>
        <v>1092668.7919919302</v>
      </c>
      <c r="J143" s="11">
        <f>VLOOKUP($A143,[1]SIGEP!$B$7:$N$324,12,0)</f>
        <v>209792.40806245053</v>
      </c>
      <c r="K143" s="11">
        <f>VLOOKUP($A143,[1]SIGEP!$B$7:$N$324,13,0)</f>
        <v>1302461.2000543808</v>
      </c>
      <c r="GL143"/>
    </row>
    <row r="144" spans="1:194" x14ac:dyDescent="0.25">
      <c r="A144" s="12" t="s">
        <v>429</v>
      </c>
      <c r="B144" s="13" t="s">
        <v>430</v>
      </c>
      <c r="C144" s="13" t="s">
        <v>18</v>
      </c>
      <c r="D144" s="11">
        <f>VLOOKUP(A144,[1]SIGEP!$B$7:$N$324,6,0)</f>
        <v>10</v>
      </c>
      <c r="E144" s="11">
        <f>VLOOKUP(A144,[1]SIGEP!$B$7:$N$324,7,0)</f>
        <v>2510.3362000000002</v>
      </c>
      <c r="F144" s="11">
        <f>VLOOKUP($A144,[1]SIGEP!$B$7:$N$324,8,0)</f>
        <v>0.52524999999999999</v>
      </c>
      <c r="G144" s="11">
        <f>VLOOKUP($A144,[1]SIGEP!$B$7:$N$324,9,0)</f>
        <v>24.981999999999999</v>
      </c>
      <c r="H144" s="11">
        <f>VLOOKUP($A144,[1]SIGEP!$B$7:$N$324,10,0)</f>
        <v>576</v>
      </c>
      <c r="I144" s="11">
        <f>VLOOKUP($A144,[1]SIGEP!$B$7:$N$324,11,0)</f>
        <v>3150.7881474200003</v>
      </c>
      <c r="J144" s="11">
        <f>VLOOKUP($A144,[1]SIGEP!$B$7:$N$324,12,0)</f>
        <v>3150.7881474200003</v>
      </c>
      <c r="K144" s="11">
        <f>VLOOKUP($A144,[1]SIGEP!$B$7:$N$324,13,0)</f>
        <v>6301.5762948400006</v>
      </c>
      <c r="GL144"/>
    </row>
    <row r="145" spans="1:194" x14ac:dyDescent="0.25">
      <c r="A145" s="12" t="s">
        <v>44</v>
      </c>
      <c r="B145" s="13" t="s">
        <v>45</v>
      </c>
      <c r="C145" s="13" t="s">
        <v>18</v>
      </c>
      <c r="D145" s="11">
        <f>VLOOKUP(A145,[1]SIGEP!$B$7:$N$324,6,0)</f>
        <v>8.23</v>
      </c>
      <c r="E145" s="11">
        <f>VLOOKUP(A145,[1]SIGEP!$B$7:$N$324,7,0)</f>
        <v>2283.1089999999999</v>
      </c>
      <c r="F145" s="11">
        <f>VLOOKUP($A145,[1]SIGEP!$B$7:$N$324,8,0)</f>
        <v>8.6349999999999996E-2</v>
      </c>
      <c r="G145" s="11">
        <f>VLOOKUP($A145,[1]SIGEP!$B$7:$N$324,9,0)</f>
        <v>15187.196</v>
      </c>
      <c r="H145" s="11">
        <f>VLOOKUP($A145,[1]SIGEP!$B$7:$N$324,10,0)</f>
        <v>511193</v>
      </c>
      <c r="I145" s="11">
        <f>VLOOKUP($A145,[1]SIGEP!$B$7:$N$324,11,0)</f>
        <v>1735908.2693957002</v>
      </c>
      <c r="J145" s="11">
        <f>VLOOKUP($A145,[1]SIGEP!$B$7:$N$324,12,0)</f>
        <v>1121396.7420296222</v>
      </c>
      <c r="K145" s="11">
        <f>VLOOKUP($A145,[1]SIGEP!$B$7:$N$324,13,0)</f>
        <v>2857305.0114253224</v>
      </c>
      <c r="GL145"/>
    </row>
    <row r="146" spans="1:194" x14ac:dyDescent="0.25">
      <c r="A146" s="12" t="s">
        <v>569</v>
      </c>
      <c r="B146" s="13" t="s">
        <v>106</v>
      </c>
      <c r="C146" s="13" t="s">
        <v>18</v>
      </c>
      <c r="D146" s="11">
        <f>VLOOKUP(A146,[1]SIGEP!$B$7:$N$324,6,0)</f>
        <v>7.5</v>
      </c>
      <c r="E146" s="11">
        <f>VLOOKUP(A146,[1]SIGEP!$B$7:$N$324,7,0)</f>
        <v>2982.2087000000001</v>
      </c>
      <c r="F146" s="11">
        <f>VLOOKUP($A146,[1]SIGEP!$B$7:$N$324,8,0)</f>
        <v>1.11443</v>
      </c>
      <c r="G146" s="11">
        <f>VLOOKUP($A146,[1]SIGEP!$B$7:$N$324,9,0)</f>
        <v>0</v>
      </c>
      <c r="H146" s="11">
        <f>VLOOKUP($A146,[1]SIGEP!$B$7:$N$324,10,0)</f>
        <v>0</v>
      </c>
      <c r="I146" s="11">
        <f>VLOOKUP($A146,[1]SIGEP!$B$7:$N$324,11,0)</f>
        <v>0</v>
      </c>
      <c r="J146" s="11">
        <f>VLOOKUP($A146,[1]SIGEP!$B$7:$N$324,12,0)</f>
        <v>0</v>
      </c>
      <c r="K146" s="11">
        <f>VLOOKUP($A146,[1]SIGEP!$B$7:$N$324,13,0)</f>
        <v>0</v>
      </c>
      <c r="GL146"/>
    </row>
    <row r="147" spans="1:194" x14ac:dyDescent="0.25">
      <c r="A147" s="12" t="s">
        <v>291</v>
      </c>
      <c r="B147" s="13" t="s">
        <v>292</v>
      </c>
      <c r="C147" s="13" t="s">
        <v>18</v>
      </c>
      <c r="D147" s="11">
        <f>VLOOKUP(A147,[1]SIGEP!$B$7:$N$324,6,0)</f>
        <v>9.3000000000000007</v>
      </c>
      <c r="E147" s="11">
        <f>VLOOKUP(A147,[1]SIGEP!$B$7:$N$324,7,0)</f>
        <v>2437.6918999999998</v>
      </c>
      <c r="F147" s="11">
        <f>VLOOKUP($A147,[1]SIGEP!$B$7:$N$324,8,0)</f>
        <v>0.98565000000000003</v>
      </c>
      <c r="G147" s="11">
        <f>VLOOKUP($A147,[1]SIGEP!$B$7:$N$324,9,0)</f>
        <v>1368.9179999999999</v>
      </c>
      <c r="H147" s="11">
        <f>VLOOKUP($A147,[1]SIGEP!$B$7:$N$324,10,0)</f>
        <v>27241</v>
      </c>
      <c r="I147" s="11">
        <f>VLOOKUP($A147,[1]SIGEP!$B$7:$N$324,11,0)</f>
        <v>168192.52060070998</v>
      </c>
      <c r="J147" s="11">
        <f>VLOOKUP($A147,[1]SIGEP!$B$7:$N$324,12,0)</f>
        <v>144645.56771661062</v>
      </c>
      <c r="K147" s="11">
        <f>VLOOKUP($A147,[1]SIGEP!$B$7:$N$324,13,0)</f>
        <v>312838.08831732057</v>
      </c>
      <c r="GL147"/>
    </row>
    <row r="148" spans="1:194" x14ac:dyDescent="0.25">
      <c r="A148" s="12" t="s">
        <v>301</v>
      </c>
      <c r="B148" s="13" t="s">
        <v>302</v>
      </c>
      <c r="C148" s="13" t="s">
        <v>18</v>
      </c>
      <c r="D148" s="11">
        <f>VLOOKUP(A148,[1]SIGEP!$B$7:$N$324,6,0)</f>
        <v>9.3000000000000007</v>
      </c>
      <c r="E148" s="11">
        <f>VLOOKUP(A148,[1]SIGEP!$B$7:$N$324,7,0)</f>
        <v>2437.6918999999998</v>
      </c>
      <c r="F148" s="11">
        <f>VLOOKUP($A148,[1]SIGEP!$B$7:$N$324,8,0)</f>
        <v>0.65058000000000005</v>
      </c>
      <c r="G148" s="11">
        <f>VLOOKUP($A148,[1]SIGEP!$B$7:$N$324,9,0)</f>
        <v>1196.415</v>
      </c>
      <c r="H148" s="11">
        <f>VLOOKUP($A148,[1]SIGEP!$B$7:$N$324,10,0)</f>
        <v>1347947</v>
      </c>
      <c r="I148" s="11">
        <f>VLOOKUP($A148,[1]SIGEP!$B$7:$N$324,11,0)</f>
        <v>189671.92568992497</v>
      </c>
      <c r="J148" s="11">
        <f>VLOOKUP($A148,[1]SIGEP!$B$7:$N$324,12,0)</f>
        <v>163117.85609333552</v>
      </c>
      <c r="K148" s="11">
        <f>VLOOKUP($A148,[1]SIGEP!$B$7:$N$324,13,0)</f>
        <v>352789.78178326052</v>
      </c>
      <c r="GL148"/>
    </row>
    <row r="149" spans="1:194" x14ac:dyDescent="0.25">
      <c r="A149" s="12" t="s">
        <v>32</v>
      </c>
      <c r="B149" s="13" t="s">
        <v>33</v>
      </c>
      <c r="C149" s="13" t="s">
        <v>18</v>
      </c>
      <c r="D149" s="11">
        <f>VLOOKUP(A149,[1]SIGEP!$B$7:$N$324,6,0)</f>
        <v>9.3000000000000007</v>
      </c>
      <c r="E149" s="11">
        <f>VLOOKUP(A149,[1]SIGEP!$B$7:$N$324,7,0)</f>
        <v>2309.6871000000001</v>
      </c>
      <c r="F149" s="11">
        <f>VLOOKUP($A149,[1]SIGEP!$B$7:$N$324,8,0)</f>
        <v>0.69798000000000004</v>
      </c>
      <c r="G149" s="11">
        <f>VLOOKUP($A149,[1]SIGEP!$B$7:$N$324,9,0)</f>
        <v>0</v>
      </c>
      <c r="H149" s="11">
        <f>VLOOKUP($A149,[1]SIGEP!$B$7:$N$324,10,0)</f>
        <v>41009</v>
      </c>
      <c r="I149" s="11">
        <f>VLOOKUP($A149,[1]SIGEP!$B$7:$N$324,11,0)</f>
        <v>1431.1730910000001</v>
      </c>
      <c r="J149" s="11">
        <f>VLOOKUP($A149,[1]SIGEP!$B$7:$N$324,12,0)</f>
        <v>1230.8088582600003</v>
      </c>
      <c r="K149" s="11">
        <f>VLOOKUP($A149,[1]SIGEP!$B$7:$N$324,13,0)</f>
        <v>2661.9819492600004</v>
      </c>
      <c r="GL149"/>
    </row>
    <row r="150" spans="1:194" x14ac:dyDescent="0.25">
      <c r="A150" s="12" t="s">
        <v>354</v>
      </c>
      <c r="B150" s="13" t="s">
        <v>355</v>
      </c>
      <c r="C150" s="13" t="s">
        <v>18</v>
      </c>
      <c r="D150" s="11">
        <f>VLOOKUP(A150,[1]SIGEP!$B$7:$N$324,6,0)</f>
        <v>9.3000000000000007</v>
      </c>
      <c r="E150" s="11">
        <f>VLOOKUP(A150,[1]SIGEP!$B$7:$N$324,7,0)</f>
        <v>2423.3773000000001</v>
      </c>
      <c r="F150" s="11">
        <f>VLOOKUP($A150,[1]SIGEP!$B$7:$N$324,8,0)</f>
        <v>0.53241000000000005</v>
      </c>
      <c r="G150" s="11">
        <f>VLOOKUP($A150,[1]SIGEP!$B$7:$N$324,9,0)</f>
        <v>2007.268</v>
      </c>
      <c r="H150" s="11">
        <f>VLOOKUP($A150,[1]SIGEP!$B$7:$N$324,10,0)</f>
        <v>129715</v>
      </c>
      <c r="I150" s="11">
        <f>VLOOKUP($A150,[1]SIGEP!$B$7:$N$324,11,0)</f>
        <v>246671.46346832003</v>
      </c>
      <c r="J150" s="11">
        <f>VLOOKUP($A150,[1]SIGEP!$B$7:$N$324,12,0)</f>
        <v>212137.45858275527</v>
      </c>
      <c r="K150" s="11">
        <f>VLOOKUP($A150,[1]SIGEP!$B$7:$N$324,13,0)</f>
        <v>458808.92205107526</v>
      </c>
      <c r="GL150"/>
    </row>
    <row r="151" spans="1:194" x14ac:dyDescent="0.25">
      <c r="A151" s="12" t="s">
        <v>140</v>
      </c>
      <c r="B151" s="13" t="s">
        <v>141</v>
      </c>
      <c r="C151" s="13" t="s">
        <v>18</v>
      </c>
      <c r="D151" s="11">
        <f>VLOOKUP(A151,[1]SIGEP!$B$7:$N$324,6,0)</f>
        <v>9.42</v>
      </c>
      <c r="E151" s="11">
        <f>VLOOKUP(A151,[1]SIGEP!$B$7:$N$324,7,0)</f>
        <v>2273.8676999999998</v>
      </c>
      <c r="F151" s="11">
        <f>VLOOKUP($A151,[1]SIGEP!$B$7:$N$324,8,0)</f>
        <v>0.50785000000000002</v>
      </c>
      <c r="G151" s="11">
        <f>VLOOKUP($A151,[1]SIGEP!$B$7:$N$324,9,0)</f>
        <v>2773.25</v>
      </c>
      <c r="H151" s="11">
        <f>VLOOKUP($A151,[1]SIGEP!$B$7:$N$324,10,0)</f>
        <v>47111</v>
      </c>
      <c r="I151" s="11">
        <f>VLOOKUP($A151,[1]SIGEP!$B$7:$N$324,11,0)</f>
        <v>316496.44601874996</v>
      </c>
      <c r="J151" s="11">
        <f>VLOOKUP($A151,[1]SIGEP!$B$7:$N$324,12,0)</f>
        <v>279782.85828057496</v>
      </c>
      <c r="K151" s="11">
        <f>VLOOKUP($A151,[1]SIGEP!$B$7:$N$324,13,0)</f>
        <v>596279.30429932498</v>
      </c>
      <c r="GL151"/>
    </row>
    <row r="152" spans="1:194" x14ac:dyDescent="0.25">
      <c r="A152" s="12" t="s">
        <v>516</v>
      </c>
      <c r="B152" s="13" t="s">
        <v>517</v>
      </c>
      <c r="C152" s="13" t="s">
        <v>18</v>
      </c>
      <c r="D152" s="11">
        <f>VLOOKUP(A152,[1]SIGEP!$B$7:$N$324,6,0)</f>
        <v>6.8</v>
      </c>
      <c r="E152" s="11">
        <f>VLOOKUP(A152,[1]SIGEP!$B$7:$N$324,7,0)</f>
        <v>2497.4794999999999</v>
      </c>
      <c r="F152" s="11">
        <f>VLOOKUP($A152,[1]SIGEP!$B$7:$N$324,8,0)</f>
        <v>0.68262</v>
      </c>
      <c r="G152" s="11">
        <f>VLOOKUP($A152,[1]SIGEP!$B$7:$N$324,9,0)</f>
        <v>7430.4759999999997</v>
      </c>
      <c r="H152" s="11">
        <f>VLOOKUP($A152,[1]SIGEP!$B$7:$N$324,10,0)</f>
        <v>17411791</v>
      </c>
      <c r="I152" s="11">
        <f>VLOOKUP($A152,[1]SIGEP!$B$7:$N$324,11,0)</f>
        <v>1522154.9128831001</v>
      </c>
      <c r="J152" s="11">
        <f>VLOOKUP($A152,[1]SIGEP!$B$7:$N$324,12,0)</f>
        <v>547975.76863791607</v>
      </c>
      <c r="K152" s="11">
        <f>VLOOKUP($A152,[1]SIGEP!$B$7:$N$324,13,0)</f>
        <v>2070130.6815210162</v>
      </c>
      <c r="GL152"/>
    </row>
    <row r="153" spans="1:194" x14ac:dyDescent="0.25">
      <c r="A153" s="12" t="s">
        <v>518</v>
      </c>
      <c r="B153" s="13" t="s">
        <v>519</v>
      </c>
      <c r="C153" s="13" t="s">
        <v>18</v>
      </c>
      <c r="D153" s="11">
        <f>VLOOKUP(A153,[1]SIGEP!$B$7:$N$324,6,0)</f>
        <v>9.3000000000000007</v>
      </c>
      <c r="E153" s="11">
        <f>VLOOKUP(A153,[1]SIGEP!$B$7:$N$324,7,0)</f>
        <v>2497.4794999999999</v>
      </c>
      <c r="F153" s="11">
        <f>VLOOKUP($A153,[1]SIGEP!$B$7:$N$324,8,0)</f>
        <v>0.71896000000000004</v>
      </c>
      <c r="G153" s="11">
        <f>VLOOKUP($A153,[1]SIGEP!$B$7:$N$324,9,0)</f>
        <v>397.96600000000001</v>
      </c>
      <c r="H153" s="11">
        <f>VLOOKUP($A153,[1]SIGEP!$B$7:$N$324,10,0)</f>
        <v>392109</v>
      </c>
      <c r="I153" s="11">
        <f>VLOOKUP($A153,[1]SIGEP!$B$7:$N$324,11,0)</f>
        <v>63791.130666849996</v>
      </c>
      <c r="J153" s="11">
        <f>VLOOKUP($A153,[1]SIGEP!$B$7:$N$324,12,0)</f>
        <v>54860.372373491009</v>
      </c>
      <c r="K153" s="11">
        <f>VLOOKUP($A153,[1]SIGEP!$B$7:$N$324,13,0)</f>
        <v>118651.50304034101</v>
      </c>
      <c r="GL153"/>
    </row>
    <row r="154" spans="1:194" x14ac:dyDescent="0.25">
      <c r="A154" s="12" t="s">
        <v>78</v>
      </c>
      <c r="B154" s="13" t="s">
        <v>79</v>
      </c>
      <c r="C154" s="13" t="s">
        <v>18</v>
      </c>
      <c r="D154" s="11">
        <f>VLOOKUP(A154,[1]SIGEP!$B$7:$N$324,6,0)</f>
        <v>7.77</v>
      </c>
      <c r="E154" s="11">
        <f>VLOOKUP(A154,[1]SIGEP!$B$7:$N$324,7,0)</f>
        <v>2144.9324999999999</v>
      </c>
      <c r="F154" s="11">
        <f>VLOOKUP($A154,[1]SIGEP!$B$7:$N$324,8,0)</f>
        <v>0.29871999999999999</v>
      </c>
      <c r="G154" s="11">
        <f>VLOOKUP($A154,[1]SIGEP!$B$7:$N$324,9,0)</f>
        <v>2775.9369999999999</v>
      </c>
      <c r="H154" s="11">
        <f>VLOOKUP($A154,[1]SIGEP!$B$7:$N$324,10,0)</f>
        <v>23699</v>
      </c>
      <c r="I154" s="11">
        <f>VLOOKUP($A154,[1]SIGEP!$B$7:$N$324,11,0)</f>
        <v>298063.84272662498</v>
      </c>
      <c r="J154" s="11">
        <f>VLOOKUP($A154,[1]SIGEP!$B$7:$N$324,12,0)</f>
        <v>165127.36887055016</v>
      </c>
      <c r="K154" s="11">
        <f>VLOOKUP($A154,[1]SIGEP!$B$7:$N$324,13,0)</f>
        <v>463191.2115971751</v>
      </c>
      <c r="GL154"/>
    </row>
    <row r="155" spans="1:194" x14ac:dyDescent="0.25">
      <c r="A155" s="12" t="s">
        <v>221</v>
      </c>
      <c r="B155" s="13" t="s">
        <v>588</v>
      </c>
      <c r="C155" s="13" t="s">
        <v>18</v>
      </c>
      <c r="D155" s="11">
        <f>VLOOKUP(A155,[1]SIGEP!$B$7:$N$324,6,0)</f>
        <v>5</v>
      </c>
      <c r="E155" s="11">
        <f>VLOOKUP(A155,[1]SIGEP!$B$7:$N$324,7,0)</f>
        <v>1075.796</v>
      </c>
      <c r="F155" s="11">
        <f>VLOOKUP($A155,[1]SIGEP!$B$7:$N$324,8,0)</f>
        <v>0.48180000000000001</v>
      </c>
      <c r="G155" s="11">
        <f>VLOOKUP($A155,[1]SIGEP!$B$7:$N$324,9,0)</f>
        <v>0</v>
      </c>
      <c r="H155" s="11">
        <f>VLOOKUP($A155,[1]SIGEP!$B$7:$N$324,10,0)</f>
        <v>0</v>
      </c>
      <c r="I155" s="11">
        <f>VLOOKUP($A155,[1]SIGEP!$B$7:$N$324,11,0)</f>
        <v>0</v>
      </c>
      <c r="J155" s="11">
        <f>VLOOKUP($A155,[1]SIGEP!$B$7:$N$324,12,0)</f>
        <v>0</v>
      </c>
      <c r="K155" s="11">
        <f>VLOOKUP($A155,[1]SIGEP!$B$7:$N$324,13,0)</f>
        <v>0</v>
      </c>
      <c r="GL155"/>
    </row>
    <row r="156" spans="1:194" x14ac:dyDescent="0.25">
      <c r="A156" s="12" t="s">
        <v>80</v>
      </c>
      <c r="B156" s="13" t="s">
        <v>81</v>
      </c>
      <c r="C156" s="13" t="s">
        <v>18</v>
      </c>
      <c r="D156" s="11">
        <f>VLOOKUP(A156,[1]SIGEP!$B$7:$N$324,6,0)</f>
        <v>9.74</v>
      </c>
      <c r="E156" s="11">
        <f>VLOOKUP(A156,[1]SIGEP!$B$7:$N$324,7,0)</f>
        <v>2144.9324999999999</v>
      </c>
      <c r="F156" s="11">
        <f>VLOOKUP($A156,[1]SIGEP!$B$7:$N$324,8,0)</f>
        <v>2.5347300000000001</v>
      </c>
      <c r="G156" s="11">
        <f>VLOOKUP($A156,[1]SIGEP!$B$7:$N$324,9,0)</f>
        <v>934.38400000000001</v>
      </c>
      <c r="H156" s="11">
        <f>VLOOKUP($A156,[1]SIGEP!$B$7:$N$324,10,0)</f>
        <v>17689</v>
      </c>
      <c r="I156" s="11">
        <f>VLOOKUP($A156,[1]SIGEP!$B$7:$N$324,11,0)</f>
        <v>102451.3724025</v>
      </c>
      <c r="J156" s="11">
        <f>VLOOKUP($A156,[1]SIGEP!$B$7:$N$324,12,0)</f>
        <v>97123.901037569987</v>
      </c>
      <c r="K156" s="11">
        <f>VLOOKUP($A156,[1]SIGEP!$B$7:$N$324,13,0)</f>
        <v>199575.27344006998</v>
      </c>
      <c r="GL156"/>
    </row>
    <row r="157" spans="1:194" x14ac:dyDescent="0.25">
      <c r="A157" s="12" t="s">
        <v>570</v>
      </c>
      <c r="B157" s="13" t="s">
        <v>589</v>
      </c>
      <c r="C157" s="13" t="s">
        <v>18</v>
      </c>
      <c r="D157" s="11">
        <f>VLOOKUP(A157,[1]SIGEP!$B$7:$N$324,6,0)</f>
        <v>10</v>
      </c>
      <c r="E157" s="11">
        <f>VLOOKUP(A157,[1]SIGEP!$B$7:$N$324,7,0)</f>
        <v>2713.5329000000002</v>
      </c>
      <c r="F157" s="11">
        <f>VLOOKUP($A157,[1]SIGEP!$B$7:$N$324,8,0)</f>
        <v>2.5347300000000001</v>
      </c>
      <c r="G157" s="11">
        <f>VLOOKUP($A157,[1]SIGEP!$B$7:$N$324,9,0)</f>
        <v>19.215</v>
      </c>
      <c r="H157" s="11">
        <f>VLOOKUP($A157,[1]SIGEP!$B$7:$N$324,10,0)</f>
        <v>384</v>
      </c>
      <c r="I157" s="11">
        <f>VLOOKUP($A157,[1]SIGEP!$B$7:$N$324,11,0)</f>
        <v>2655.6935496750007</v>
      </c>
      <c r="J157" s="11">
        <f>VLOOKUP($A157,[1]SIGEP!$B$7:$N$324,12,0)</f>
        <v>2655.6935496750007</v>
      </c>
      <c r="K157" s="11">
        <f>VLOOKUP($A157,[1]SIGEP!$B$7:$N$324,13,0)</f>
        <v>5311.3870993500013</v>
      </c>
      <c r="GL157"/>
    </row>
    <row r="158" spans="1:194" x14ac:dyDescent="0.25">
      <c r="A158" s="12" t="s">
        <v>107</v>
      </c>
      <c r="B158" s="13" t="s">
        <v>108</v>
      </c>
      <c r="C158" s="13" t="s">
        <v>18</v>
      </c>
      <c r="D158" s="11">
        <f>VLOOKUP(A158,[1]SIGEP!$B$7:$N$324,6,0)</f>
        <v>7.5</v>
      </c>
      <c r="E158" s="11">
        <f>VLOOKUP(A158,[1]SIGEP!$B$7:$N$324,7,0)</f>
        <v>2982.2087000000001</v>
      </c>
      <c r="F158" s="11">
        <f>VLOOKUP($A158,[1]SIGEP!$B$7:$N$324,8,0)</f>
        <v>0.75548999999999999</v>
      </c>
      <c r="G158" s="11">
        <f>VLOOKUP($A158,[1]SIGEP!$B$7:$N$324,9,0)</f>
        <v>35.238999999999997</v>
      </c>
      <c r="H158" s="11">
        <f>VLOOKUP($A158,[1]SIGEP!$B$7:$N$324,10,0)</f>
        <v>374674</v>
      </c>
      <c r="I158" s="11">
        <f>VLOOKUP($A158,[1]SIGEP!$B$7:$N$324,11,0)</f>
        <v>19407.625631965002</v>
      </c>
      <c r="J158" s="11">
        <f>VLOOKUP($A158,[1]SIGEP!$B$7:$N$324,12,0)</f>
        <v>9703.8128159824992</v>
      </c>
      <c r="K158" s="11">
        <f>VLOOKUP($A158,[1]SIGEP!$B$7:$N$324,13,0)</f>
        <v>29111.438447947501</v>
      </c>
      <c r="GL158"/>
    </row>
    <row r="159" spans="1:194" x14ac:dyDescent="0.25">
      <c r="A159" s="12" t="s">
        <v>356</v>
      </c>
      <c r="B159" s="13" t="s">
        <v>357</v>
      </c>
      <c r="C159" s="13" t="s">
        <v>18</v>
      </c>
      <c r="D159" s="11">
        <f>VLOOKUP(A159,[1]SIGEP!$B$7:$N$324,6,0)</f>
        <v>9.3000000000000007</v>
      </c>
      <c r="E159" s="11">
        <f>VLOOKUP(A159,[1]SIGEP!$B$7:$N$324,7,0)</f>
        <v>2337.3424</v>
      </c>
      <c r="F159" s="11">
        <f>VLOOKUP($A159,[1]SIGEP!$B$7:$N$324,8,0)</f>
        <v>0.58725000000000005</v>
      </c>
      <c r="G159" s="11">
        <f>VLOOKUP($A159,[1]SIGEP!$B$7:$N$324,9,0)</f>
        <v>1151.6949999999999</v>
      </c>
      <c r="H159" s="11">
        <f>VLOOKUP($A159,[1]SIGEP!$B$7:$N$324,10,0)</f>
        <v>1128197</v>
      </c>
      <c r="I159" s="11">
        <f>VLOOKUP($A159,[1]SIGEP!$B$7:$N$324,11,0)</f>
        <v>167721.96218090001</v>
      </c>
      <c r="J159" s="11">
        <f>VLOOKUP($A159,[1]SIGEP!$B$7:$N$324,12,0)</f>
        <v>144240.88747557404</v>
      </c>
      <c r="K159" s="11">
        <f>VLOOKUP($A159,[1]SIGEP!$B$7:$N$324,13,0)</f>
        <v>311962.84965647408</v>
      </c>
      <c r="GL159"/>
    </row>
    <row r="160" spans="1:194" x14ac:dyDescent="0.25">
      <c r="A160" s="12" t="s">
        <v>431</v>
      </c>
      <c r="B160" s="13" t="s">
        <v>590</v>
      </c>
      <c r="C160" s="13" t="s">
        <v>18</v>
      </c>
      <c r="D160" s="11">
        <f>VLOOKUP(A160,[1]SIGEP!$B$7:$N$324,6,0)</f>
        <v>0</v>
      </c>
      <c r="E160" s="11">
        <f>VLOOKUP(A160,[1]SIGEP!$B$7:$N$324,7,0)</f>
        <v>0</v>
      </c>
      <c r="F160" s="11">
        <f>VLOOKUP($A160,[1]SIGEP!$B$7:$N$324,8,0)</f>
        <v>0</v>
      </c>
      <c r="G160" s="11">
        <f>VLOOKUP($A160,[1]SIGEP!$B$7:$N$324,9,0)</f>
        <v>0</v>
      </c>
      <c r="H160" s="11">
        <f>VLOOKUP($A160,[1]SIGEP!$B$7:$N$324,10,0)</f>
        <v>0</v>
      </c>
      <c r="I160" s="11">
        <f>VLOOKUP($A160,[1]SIGEP!$B$7:$N$324,11,0)</f>
        <v>0</v>
      </c>
      <c r="J160" s="11">
        <f>VLOOKUP($A160,[1]SIGEP!$B$7:$N$324,12,0)</f>
        <v>0</v>
      </c>
      <c r="K160" s="11">
        <f>VLOOKUP($A160,[1]SIGEP!$B$7:$N$324,13,0)</f>
        <v>0</v>
      </c>
      <c r="GL160"/>
    </row>
    <row r="161" spans="1:194" x14ac:dyDescent="0.25">
      <c r="A161" s="12" t="s">
        <v>432</v>
      </c>
      <c r="B161" s="13" t="s">
        <v>433</v>
      </c>
      <c r="C161" s="13" t="s">
        <v>18</v>
      </c>
      <c r="D161" s="11">
        <f>VLOOKUP(A161,[1]SIGEP!$B$7:$N$324,6,0)</f>
        <v>10</v>
      </c>
      <c r="E161" s="11">
        <f>VLOOKUP(A161,[1]SIGEP!$B$7:$N$324,7,0)</f>
        <v>2510.3362000000002</v>
      </c>
      <c r="F161" s="11">
        <f>VLOOKUP($A161,[1]SIGEP!$B$7:$N$324,8,0)</f>
        <v>0.41487000000000002</v>
      </c>
      <c r="G161" s="11">
        <f>VLOOKUP($A161,[1]SIGEP!$B$7:$N$324,9,0)</f>
        <v>333.57499999999999</v>
      </c>
      <c r="H161" s="11">
        <f>VLOOKUP($A161,[1]SIGEP!$B$7:$N$324,10,0)</f>
        <v>2668</v>
      </c>
      <c r="I161" s="11">
        <f>VLOOKUP($A161,[1]SIGEP!$B$7:$N$324,11,0)</f>
        <v>41924.613553750001</v>
      </c>
      <c r="J161" s="11">
        <f>VLOOKUP($A161,[1]SIGEP!$B$7:$N$324,12,0)</f>
        <v>41924.613553750001</v>
      </c>
      <c r="K161" s="11">
        <f>VLOOKUP($A161,[1]SIGEP!$B$7:$N$324,13,0)</f>
        <v>83849.227107500003</v>
      </c>
      <c r="GL161"/>
    </row>
    <row r="162" spans="1:194" x14ac:dyDescent="0.25">
      <c r="A162" s="12" t="s">
        <v>505</v>
      </c>
      <c r="B162" s="13" t="s">
        <v>591</v>
      </c>
      <c r="C162" s="13" t="s">
        <v>18</v>
      </c>
      <c r="D162" s="11">
        <f>VLOOKUP(A162,[1]SIGEP!$B$7:$N$324,6,0)</f>
        <v>10</v>
      </c>
      <c r="E162" s="11">
        <f>VLOOKUP(A162,[1]SIGEP!$B$7:$N$324,7,0)</f>
        <v>2392.3189000000002</v>
      </c>
      <c r="F162" s="11">
        <f>VLOOKUP($A162,[1]SIGEP!$B$7:$N$324,8,0)</f>
        <v>2.5347300000000001</v>
      </c>
      <c r="G162" s="11">
        <f>VLOOKUP($A162,[1]SIGEP!$B$7:$N$324,9,0)</f>
        <v>4.5</v>
      </c>
      <c r="H162" s="11">
        <f>VLOOKUP($A162,[1]SIGEP!$B$7:$N$324,10,0)</f>
        <v>0</v>
      </c>
      <c r="I162" s="11">
        <f>VLOOKUP($A162,[1]SIGEP!$B$7:$N$324,11,0)</f>
        <v>538.27175250000005</v>
      </c>
      <c r="J162" s="11">
        <f>VLOOKUP($A162,[1]SIGEP!$B$7:$N$324,12,0)</f>
        <v>538.27175250000005</v>
      </c>
      <c r="K162" s="11">
        <f>VLOOKUP($A162,[1]SIGEP!$B$7:$N$324,13,0)</f>
        <v>1076.5435050000001</v>
      </c>
      <c r="GL162"/>
    </row>
    <row r="163" spans="1:194" x14ac:dyDescent="0.25">
      <c r="A163" s="12" t="s">
        <v>434</v>
      </c>
      <c r="B163" s="13" t="s">
        <v>592</v>
      </c>
      <c r="C163" s="13" t="s">
        <v>18</v>
      </c>
      <c r="D163" s="11">
        <f>VLOOKUP(A163,[1]SIGEP!$B$7:$N$324,6,0)</f>
        <v>10</v>
      </c>
      <c r="E163" s="11">
        <f>VLOOKUP(A163,[1]SIGEP!$B$7:$N$324,7,0)</f>
        <v>2510.3362000000002</v>
      </c>
      <c r="F163" s="11">
        <f>VLOOKUP($A163,[1]SIGEP!$B$7:$N$324,8,0)</f>
        <v>0.79718999999999995</v>
      </c>
      <c r="G163" s="11">
        <f>VLOOKUP($A163,[1]SIGEP!$B$7:$N$324,9,0)</f>
        <v>68.742000000000004</v>
      </c>
      <c r="H163" s="11">
        <f>VLOOKUP($A163,[1]SIGEP!$B$7:$N$324,10,0)</f>
        <v>76978</v>
      </c>
      <c r="I163" s="11">
        <f>VLOOKUP($A163,[1]SIGEP!$B$7:$N$324,11,0)</f>
        <v>11696.581144020001</v>
      </c>
      <c r="J163" s="11">
        <f>VLOOKUP($A163,[1]SIGEP!$B$7:$N$324,12,0)</f>
        <v>11696.581144020001</v>
      </c>
      <c r="K163" s="11">
        <f>VLOOKUP($A163,[1]SIGEP!$B$7:$N$324,13,0)</f>
        <v>23393.162288040003</v>
      </c>
      <c r="GL163"/>
    </row>
    <row r="164" spans="1:194" x14ac:dyDescent="0.25">
      <c r="A164" s="12" t="s">
        <v>435</v>
      </c>
      <c r="B164" s="13" t="s">
        <v>436</v>
      </c>
      <c r="C164" s="13" t="s">
        <v>18</v>
      </c>
      <c r="D164" s="11">
        <f>VLOOKUP(A164,[1]SIGEP!$B$7:$N$324,6,0)</f>
        <v>10</v>
      </c>
      <c r="E164" s="11">
        <f>VLOOKUP(A164,[1]SIGEP!$B$7:$N$324,7,0)</f>
        <v>2510.3362000000002</v>
      </c>
      <c r="F164" s="11">
        <f>VLOOKUP($A164,[1]SIGEP!$B$7:$N$324,8,0)</f>
        <v>0.9778</v>
      </c>
      <c r="G164" s="11">
        <f>VLOOKUP($A164,[1]SIGEP!$B$7:$N$324,9,0)</f>
        <v>375.142</v>
      </c>
      <c r="H164" s="11">
        <f>VLOOKUP($A164,[1]SIGEP!$B$7:$N$324,10,0)</f>
        <v>4129</v>
      </c>
      <c r="I164" s="11">
        <f>VLOOKUP($A164,[1]SIGEP!$B$7:$N$324,11,0)</f>
        <v>47288.493947020004</v>
      </c>
      <c r="J164" s="11">
        <f>VLOOKUP($A164,[1]SIGEP!$B$7:$N$324,12,0)</f>
        <v>47288.493947020004</v>
      </c>
      <c r="K164" s="11">
        <f>VLOOKUP($A164,[1]SIGEP!$B$7:$N$324,13,0)</f>
        <v>94576.987894040009</v>
      </c>
      <c r="GL164"/>
    </row>
    <row r="165" spans="1:194" x14ac:dyDescent="0.25">
      <c r="A165" s="12" t="s">
        <v>437</v>
      </c>
      <c r="B165" s="13" t="s">
        <v>438</v>
      </c>
      <c r="C165" s="13" t="s">
        <v>18</v>
      </c>
      <c r="D165" s="11">
        <f>VLOOKUP(A165,[1]SIGEP!$B$7:$N$324,6,0)</f>
        <v>10</v>
      </c>
      <c r="E165" s="11">
        <f>VLOOKUP(A165,[1]SIGEP!$B$7:$N$324,7,0)</f>
        <v>2510.3362000000002</v>
      </c>
      <c r="F165" s="11">
        <f>VLOOKUP($A165,[1]SIGEP!$B$7:$N$324,8,0)</f>
        <v>0.52524999999999999</v>
      </c>
      <c r="G165" s="11">
        <f>VLOOKUP($A165,[1]SIGEP!$B$7:$N$324,9,0)</f>
        <v>860.43799999999999</v>
      </c>
      <c r="H165" s="11">
        <f>VLOOKUP($A165,[1]SIGEP!$B$7:$N$324,10,0)</f>
        <v>5937</v>
      </c>
      <c r="I165" s="11">
        <f>VLOOKUP($A165,[1]SIGEP!$B$7:$N$324,11,0)</f>
        <v>108155.35342528002</v>
      </c>
      <c r="J165" s="11">
        <f>VLOOKUP($A165,[1]SIGEP!$B$7:$N$324,12,0)</f>
        <v>108155.35342528002</v>
      </c>
      <c r="K165" s="11">
        <f>VLOOKUP($A165,[1]SIGEP!$B$7:$N$324,13,0)</f>
        <v>216310.70685056003</v>
      </c>
      <c r="GL165"/>
    </row>
    <row r="166" spans="1:194" x14ac:dyDescent="0.25">
      <c r="A166" s="12" t="s">
        <v>82</v>
      </c>
      <c r="B166" s="13" t="s">
        <v>83</v>
      </c>
      <c r="C166" s="13" t="s">
        <v>18</v>
      </c>
      <c r="D166" s="11">
        <f>VLOOKUP(A166,[1]SIGEP!$B$7:$N$324,6,0)</f>
        <v>10</v>
      </c>
      <c r="E166" s="11">
        <f>VLOOKUP(A166,[1]SIGEP!$B$7:$N$324,7,0)</f>
        <v>2144.9324999999999</v>
      </c>
      <c r="F166" s="11">
        <f>VLOOKUP($A166,[1]SIGEP!$B$7:$N$324,8,0)</f>
        <v>1.2388300000000001</v>
      </c>
      <c r="G166" s="11">
        <f>VLOOKUP($A166,[1]SIGEP!$B$7:$N$324,9,0)</f>
        <v>0</v>
      </c>
      <c r="H166" s="11">
        <f>VLOOKUP($A166,[1]SIGEP!$B$7:$N$324,10,0)</f>
        <v>0</v>
      </c>
      <c r="I166" s="11">
        <f>VLOOKUP($A166,[1]SIGEP!$B$7:$N$324,11,0)</f>
        <v>0</v>
      </c>
      <c r="J166" s="11">
        <f>VLOOKUP($A166,[1]SIGEP!$B$7:$N$324,12,0)</f>
        <v>0</v>
      </c>
      <c r="K166" s="11">
        <f>VLOOKUP($A166,[1]SIGEP!$B$7:$N$324,13,0)</f>
        <v>0</v>
      </c>
      <c r="GL166"/>
    </row>
    <row r="167" spans="1:194" x14ac:dyDescent="0.25">
      <c r="A167" s="12" t="s">
        <v>97</v>
      </c>
      <c r="B167" s="13" t="s">
        <v>98</v>
      </c>
      <c r="C167" s="13" t="s">
        <v>18</v>
      </c>
      <c r="D167" s="11">
        <f>VLOOKUP(A167,[1]SIGEP!$B$7:$N$324,6,0)</f>
        <v>8.8000000000000007</v>
      </c>
      <c r="E167" s="11">
        <f>VLOOKUP(A167,[1]SIGEP!$B$7:$N$324,7,0)</f>
        <v>2397.6482999999998</v>
      </c>
      <c r="F167" s="11">
        <f>VLOOKUP($A167,[1]SIGEP!$B$7:$N$324,8,0)</f>
        <v>0.98933000000000004</v>
      </c>
      <c r="G167" s="11">
        <f>VLOOKUP($A167,[1]SIGEP!$B$7:$N$324,9,0)</f>
        <v>103.91200000000001</v>
      </c>
      <c r="H167" s="11">
        <f>VLOOKUP($A167,[1]SIGEP!$B$7:$N$324,10,0)</f>
        <v>7100</v>
      </c>
      <c r="I167" s="11">
        <f>VLOOKUP($A167,[1]SIGEP!$B$7:$N$324,11,0)</f>
        <v>12808.43365748</v>
      </c>
      <c r="J167" s="11">
        <f>VLOOKUP($A167,[1]SIGEP!$B$7:$N$324,12,0)</f>
        <v>9734.4095796848014</v>
      </c>
      <c r="K167" s="11">
        <f>VLOOKUP($A167,[1]SIGEP!$B$7:$N$324,13,0)</f>
        <v>22542.843237164801</v>
      </c>
      <c r="GL167"/>
    </row>
    <row r="168" spans="1:194" x14ac:dyDescent="0.25">
      <c r="A168" s="12" t="s">
        <v>396</v>
      </c>
      <c r="B168" s="13" t="s">
        <v>397</v>
      </c>
      <c r="C168" s="13" t="s">
        <v>18</v>
      </c>
      <c r="D168" s="11">
        <f>VLOOKUP(A168,[1]SIGEP!$B$7:$N$324,6,0)</f>
        <v>10</v>
      </c>
      <c r="E168" s="11">
        <f>VLOOKUP(A168,[1]SIGEP!$B$7:$N$324,7,0)</f>
        <v>2334.6417999999999</v>
      </c>
      <c r="F168" s="11">
        <f>VLOOKUP($A168,[1]SIGEP!$B$7:$N$324,8,0)</f>
        <v>0.37209999999999999</v>
      </c>
      <c r="G168" s="11">
        <f>VLOOKUP($A168,[1]SIGEP!$B$7:$N$324,9,0)</f>
        <v>16.364000000000001</v>
      </c>
      <c r="H168" s="11">
        <f>VLOOKUP($A168,[1]SIGEP!$B$7:$N$324,10,0)</f>
        <v>622</v>
      </c>
      <c r="I168" s="11">
        <f>VLOOKUP($A168,[1]SIGEP!$B$7:$N$324,11,0)</f>
        <v>1921.7762307599999</v>
      </c>
      <c r="J168" s="11">
        <f>VLOOKUP($A168,[1]SIGEP!$B$7:$N$324,12,0)</f>
        <v>1921.7762307599999</v>
      </c>
      <c r="K168" s="11">
        <f>VLOOKUP($A168,[1]SIGEP!$B$7:$N$324,13,0)</f>
        <v>3843.5524615199997</v>
      </c>
      <c r="GL168"/>
    </row>
    <row r="169" spans="1:194" x14ac:dyDescent="0.25">
      <c r="A169" s="12" t="s">
        <v>571</v>
      </c>
      <c r="B169" s="13" t="s">
        <v>398</v>
      </c>
      <c r="C169" s="13" t="s">
        <v>18</v>
      </c>
      <c r="D169" s="11">
        <f>VLOOKUP(A169,[1]SIGEP!$B$7:$N$324,6,0)</f>
        <v>10</v>
      </c>
      <c r="E169" s="11">
        <f>VLOOKUP(A169,[1]SIGEP!$B$7:$N$324,7,0)</f>
        <v>2333.6583999999998</v>
      </c>
      <c r="F169" s="11">
        <f>VLOOKUP($A169,[1]SIGEP!$B$7:$N$324,8,0)</f>
        <v>0.37774000000000002</v>
      </c>
      <c r="G169" s="11">
        <f>VLOOKUP($A169,[1]SIGEP!$B$7:$N$324,9,0)</f>
        <v>13.266</v>
      </c>
      <c r="H169" s="11">
        <f>VLOOKUP($A169,[1]SIGEP!$B$7:$N$324,10,0)</f>
        <v>476</v>
      </c>
      <c r="I169" s="11">
        <f>VLOOKUP($A169,[1]SIGEP!$B$7:$N$324,11,0)</f>
        <v>1556.90582872</v>
      </c>
      <c r="J169" s="11">
        <f>VLOOKUP($A169,[1]SIGEP!$B$7:$N$324,12,0)</f>
        <v>1556.90582872</v>
      </c>
      <c r="K169" s="11">
        <f>VLOOKUP($A169,[1]SIGEP!$B$7:$N$324,13,0)</f>
        <v>3113.8116574400001</v>
      </c>
      <c r="GL169"/>
    </row>
    <row r="170" spans="1:194" x14ac:dyDescent="0.25">
      <c r="A170" s="12" t="s">
        <v>399</v>
      </c>
      <c r="B170" s="13" t="s">
        <v>400</v>
      </c>
      <c r="C170" s="13" t="s">
        <v>18</v>
      </c>
      <c r="D170" s="11">
        <f>VLOOKUP(A170,[1]SIGEP!$B$7:$N$324,6,0)</f>
        <v>10</v>
      </c>
      <c r="E170" s="11">
        <f>VLOOKUP(A170,[1]SIGEP!$B$7:$N$324,7,0)</f>
        <v>0</v>
      </c>
      <c r="F170" s="11">
        <f>VLOOKUP($A170,[1]SIGEP!$B$7:$N$324,8,0)</f>
        <v>0</v>
      </c>
      <c r="G170" s="11">
        <f>VLOOKUP($A170,[1]SIGEP!$B$7:$N$324,9,0)</f>
        <v>0</v>
      </c>
      <c r="H170" s="11">
        <f>VLOOKUP($A170,[1]SIGEP!$B$7:$N$324,10,0)</f>
        <v>0</v>
      </c>
      <c r="I170" s="11">
        <f>VLOOKUP($A170,[1]SIGEP!$B$7:$N$324,11,0)</f>
        <v>0</v>
      </c>
      <c r="J170" s="11">
        <f>VLOOKUP($A170,[1]SIGEP!$B$7:$N$324,12,0)</f>
        <v>0</v>
      </c>
      <c r="K170" s="11">
        <f>VLOOKUP($A170,[1]SIGEP!$B$7:$N$324,13,0)</f>
        <v>0</v>
      </c>
      <c r="GL170"/>
    </row>
    <row r="171" spans="1:194" x14ac:dyDescent="0.25">
      <c r="A171" s="12" t="s">
        <v>219</v>
      </c>
      <c r="B171" s="13" t="s">
        <v>220</v>
      </c>
      <c r="C171" s="13" t="s">
        <v>18</v>
      </c>
      <c r="D171" s="11">
        <f>VLOOKUP(A171,[1]SIGEP!$B$7:$N$324,6,0)</f>
        <v>7.48</v>
      </c>
      <c r="E171" s="11">
        <f>VLOOKUP(A171,[1]SIGEP!$B$7:$N$324,7,0)</f>
        <v>2571.4351000000001</v>
      </c>
      <c r="F171" s="11">
        <f>VLOOKUP($A171,[1]SIGEP!$B$7:$N$324,8,0)</f>
        <v>0.77266000000000001</v>
      </c>
      <c r="G171" s="11">
        <f>VLOOKUP($A171,[1]SIGEP!$B$7:$N$324,9,0)</f>
        <v>6975.9989999999998</v>
      </c>
      <c r="H171" s="11">
        <f>VLOOKUP($A171,[1]SIGEP!$B$7:$N$324,10,0)</f>
        <v>12675200</v>
      </c>
      <c r="I171" s="11">
        <f>VLOOKUP($A171,[1]SIGEP!$B$7:$N$324,11,0)</f>
        <v>1386597.4359082449</v>
      </c>
      <c r="J171" s="11">
        <f>VLOOKUP($A171,[1]SIGEP!$B$7:$N$324,12,0)</f>
        <v>687752.32821048959</v>
      </c>
      <c r="K171" s="11">
        <f>VLOOKUP($A171,[1]SIGEP!$B$7:$N$324,13,0)</f>
        <v>2074349.7641187345</v>
      </c>
      <c r="GL171"/>
    </row>
    <row r="172" spans="1:194" x14ac:dyDescent="0.25">
      <c r="A172" s="12" t="s">
        <v>84</v>
      </c>
      <c r="B172" s="13" t="s">
        <v>593</v>
      </c>
      <c r="C172" s="13" t="s">
        <v>18</v>
      </c>
      <c r="D172" s="11">
        <f>VLOOKUP(A172,[1]SIGEP!$B$7:$N$324,6,0)</f>
        <v>10</v>
      </c>
      <c r="E172" s="11">
        <f>VLOOKUP(A172,[1]SIGEP!$B$7:$N$324,7,0)</f>
        <v>2144.9324999999999</v>
      </c>
      <c r="F172" s="11">
        <f>VLOOKUP($A172,[1]SIGEP!$B$7:$N$324,8,0)</f>
        <v>2.5347300000000001</v>
      </c>
      <c r="G172" s="11">
        <f>VLOOKUP($A172,[1]SIGEP!$B$7:$N$324,9,0)</f>
        <v>346.97899999999998</v>
      </c>
      <c r="H172" s="11">
        <f>VLOOKUP($A172,[1]SIGEP!$B$7:$N$324,10,0)</f>
        <v>4750</v>
      </c>
      <c r="I172" s="11">
        <f>VLOOKUP($A172,[1]SIGEP!$B$7:$N$324,11,0)</f>
        <v>37814.325070874998</v>
      </c>
      <c r="J172" s="11">
        <f>VLOOKUP($A172,[1]SIGEP!$B$7:$N$324,12,0)</f>
        <v>37814.325070874998</v>
      </c>
      <c r="K172" s="11">
        <f>VLOOKUP($A172,[1]SIGEP!$B$7:$N$324,13,0)</f>
        <v>75628.650141749997</v>
      </c>
      <c r="GL172"/>
    </row>
    <row r="173" spans="1:194" x14ac:dyDescent="0.25">
      <c r="A173" s="12" t="s">
        <v>85</v>
      </c>
      <c r="B173" s="13" t="s">
        <v>86</v>
      </c>
      <c r="C173" s="13" t="s">
        <v>18</v>
      </c>
      <c r="D173" s="11">
        <f>VLOOKUP(A173,[1]SIGEP!$B$7:$N$324,6,0)</f>
        <v>5.72</v>
      </c>
      <c r="E173" s="11">
        <f>VLOOKUP(A173,[1]SIGEP!$B$7:$N$324,7,0)</f>
        <v>2144.9324999999999</v>
      </c>
      <c r="F173" s="11">
        <f>VLOOKUP($A173,[1]SIGEP!$B$7:$N$324,8,0)</f>
        <v>2.5347300000000001</v>
      </c>
      <c r="G173" s="11">
        <f>VLOOKUP($A173,[1]SIGEP!$B$7:$N$324,9,0)</f>
        <v>365.35899999999998</v>
      </c>
      <c r="H173" s="11">
        <f>VLOOKUP($A173,[1]SIGEP!$B$7:$N$324,10,0)</f>
        <v>364</v>
      </c>
      <c r="I173" s="11">
        <f>VLOOKUP($A173,[1]SIGEP!$B$7:$N$324,11,0)</f>
        <v>39229.651749374993</v>
      </c>
      <c r="J173" s="11">
        <f>VLOOKUP($A173,[1]SIGEP!$B$7:$N$324,12,0)</f>
        <v>5649.0698519099969</v>
      </c>
      <c r="K173" s="11">
        <f>VLOOKUP($A173,[1]SIGEP!$B$7:$N$324,13,0)</f>
        <v>44878.721601284989</v>
      </c>
      <c r="GL173"/>
    </row>
    <row r="174" spans="1:194" x14ac:dyDescent="0.25">
      <c r="A174" s="12" t="s">
        <v>16</v>
      </c>
      <c r="B174" s="13" t="s">
        <v>17</v>
      </c>
      <c r="C174" s="13" t="s">
        <v>18</v>
      </c>
      <c r="D174" s="11">
        <f>VLOOKUP(A174,[1]SIGEP!$B$7:$N$324,6,0)</f>
        <v>10</v>
      </c>
      <c r="E174" s="11">
        <f>VLOOKUP(A174,[1]SIGEP!$B$7:$N$324,7,0)</f>
        <v>2139.9497000000001</v>
      </c>
      <c r="F174" s="11">
        <f>VLOOKUP($A174,[1]SIGEP!$B$7:$N$324,8,0)</f>
        <v>1.25865</v>
      </c>
      <c r="G174" s="11">
        <f>VLOOKUP($A174,[1]SIGEP!$B$7:$N$324,9,0)</f>
        <v>1232.403</v>
      </c>
      <c r="H174" s="11">
        <f>VLOOKUP($A174,[1]SIGEP!$B$7:$N$324,10,0)</f>
        <v>17176</v>
      </c>
      <c r="I174" s="11">
        <f>VLOOKUP($A174,[1]SIGEP!$B$7:$N$324,11,0)</f>
        <v>132944.95012645502</v>
      </c>
      <c r="J174" s="11">
        <f>VLOOKUP($A174,[1]SIGEP!$B$7:$N$324,12,0)</f>
        <v>132944.95012645502</v>
      </c>
      <c r="K174" s="11">
        <f>VLOOKUP($A174,[1]SIGEP!$B$7:$N$324,13,0)</f>
        <v>265889.90025291004</v>
      </c>
      <c r="GL174"/>
    </row>
    <row r="175" spans="1:194" x14ac:dyDescent="0.25">
      <c r="A175" s="12" t="s">
        <v>46</v>
      </c>
      <c r="B175" s="13" t="s">
        <v>47</v>
      </c>
      <c r="C175" s="13" t="s">
        <v>18</v>
      </c>
      <c r="D175" s="11">
        <f>VLOOKUP(A175,[1]SIGEP!$B$7:$N$324,6,0)</f>
        <v>7.8</v>
      </c>
      <c r="E175" s="11">
        <f>VLOOKUP(A175,[1]SIGEP!$B$7:$N$324,7,0)</f>
        <v>2104.1396</v>
      </c>
      <c r="F175" s="11">
        <f>VLOOKUP($A175,[1]SIGEP!$B$7:$N$324,8,0)</f>
        <v>2.5347300000000001</v>
      </c>
      <c r="G175" s="11">
        <f>VLOOKUP($A175,[1]SIGEP!$B$7:$N$324,9,0)</f>
        <v>75.141999999999996</v>
      </c>
      <c r="H175" s="11">
        <f>VLOOKUP($A175,[1]SIGEP!$B$7:$N$324,10,0)</f>
        <v>318</v>
      </c>
      <c r="I175" s="11">
        <f>VLOOKUP($A175,[1]SIGEP!$B$7:$N$324,11,0)</f>
        <v>7945.7650981600009</v>
      </c>
      <c r="J175" s="11">
        <f>VLOOKUP($A175,[1]SIGEP!$B$7:$N$324,12,0)</f>
        <v>4449.6284549696002</v>
      </c>
      <c r="K175" s="11">
        <f>VLOOKUP($A175,[1]SIGEP!$B$7:$N$324,13,0)</f>
        <v>12395.393553129601</v>
      </c>
      <c r="GL175"/>
    </row>
    <row r="176" spans="1:194" x14ac:dyDescent="0.25">
      <c r="A176" s="12" t="s">
        <v>210</v>
      </c>
      <c r="B176" s="13" t="s">
        <v>211</v>
      </c>
      <c r="C176" s="13" t="s">
        <v>18</v>
      </c>
      <c r="D176" s="11">
        <f>VLOOKUP(A176,[1]SIGEP!$B$7:$N$324,6,0)</f>
        <v>8.4</v>
      </c>
      <c r="E176" s="11">
        <f>VLOOKUP(A176,[1]SIGEP!$B$7:$N$324,7,0)</f>
        <v>3220.9439000000002</v>
      </c>
      <c r="F176" s="11">
        <f>VLOOKUP($A176,[1]SIGEP!$B$7:$N$324,8,0)</f>
        <v>1.2378</v>
      </c>
      <c r="G176" s="11">
        <f>VLOOKUP($A176,[1]SIGEP!$B$7:$N$324,9,0)</f>
        <v>0.36599999999999999</v>
      </c>
      <c r="H176" s="11">
        <f>VLOOKUP($A176,[1]SIGEP!$B$7:$N$324,10,0)</f>
        <v>53049</v>
      </c>
      <c r="I176" s="11">
        <f>VLOOKUP($A176,[1]SIGEP!$B$7:$N$324,11,0)</f>
        <v>3342.1458833700003</v>
      </c>
      <c r="J176" s="11">
        <f>VLOOKUP($A176,[1]SIGEP!$B$7:$N$324,12,0)</f>
        <v>2272.6592006916003</v>
      </c>
      <c r="K176" s="11">
        <f>VLOOKUP($A176,[1]SIGEP!$B$7:$N$324,13,0)</f>
        <v>5614.8050840616006</v>
      </c>
      <c r="GL176"/>
    </row>
    <row r="177" spans="1:194" x14ac:dyDescent="0.25">
      <c r="A177" s="12" t="s">
        <v>344</v>
      </c>
      <c r="B177" s="13" t="s">
        <v>345</v>
      </c>
      <c r="C177" s="13" t="s">
        <v>18</v>
      </c>
      <c r="D177" s="11">
        <f>VLOOKUP(A177,[1]SIGEP!$B$7:$N$324,6,0)</f>
        <v>5</v>
      </c>
      <c r="E177" s="11">
        <f>VLOOKUP(A177,[1]SIGEP!$B$7:$N$324,7,0)</f>
        <v>2451.8474000000001</v>
      </c>
      <c r="F177" s="11">
        <f>VLOOKUP($A177,[1]SIGEP!$B$7:$N$324,8,0)</f>
        <v>0.99153999999999998</v>
      </c>
      <c r="G177" s="11">
        <f>VLOOKUP($A177,[1]SIGEP!$B$7:$N$324,9,0)</f>
        <v>777.33</v>
      </c>
      <c r="H177" s="11">
        <f>VLOOKUP($A177,[1]SIGEP!$B$7:$N$324,10,0)</f>
        <v>72122</v>
      </c>
      <c r="I177" s="11">
        <f>VLOOKUP($A177,[1]SIGEP!$B$7:$N$324,11,0)</f>
        <v>98870.319366100011</v>
      </c>
      <c r="J177" s="11">
        <f>VLOOKUP($A177,[1]SIGEP!$B$7:$N$324,12,0)</f>
        <v>0</v>
      </c>
      <c r="K177" s="11">
        <f>VLOOKUP($A177,[1]SIGEP!$B$7:$N$324,13,0)</f>
        <v>98870.319366100011</v>
      </c>
      <c r="GL177"/>
    </row>
    <row r="178" spans="1:194" x14ac:dyDescent="0.25">
      <c r="A178" s="12" t="s">
        <v>19</v>
      </c>
      <c r="B178" s="13" t="s">
        <v>20</v>
      </c>
      <c r="C178" s="13" t="s">
        <v>18</v>
      </c>
      <c r="D178" s="11">
        <f>VLOOKUP(A178,[1]SIGEP!$B$7:$N$324,6,0)</f>
        <v>7.8</v>
      </c>
      <c r="E178" s="11">
        <f>VLOOKUP(A178,[1]SIGEP!$B$7:$N$324,7,0)</f>
        <v>2043.9554000000001</v>
      </c>
      <c r="F178" s="11">
        <f>VLOOKUP($A178,[1]SIGEP!$B$7:$N$324,8,0)</f>
        <v>2.5347300000000001</v>
      </c>
      <c r="G178" s="11">
        <f>VLOOKUP($A178,[1]SIGEP!$B$7:$N$324,9,0)</f>
        <v>1203.376</v>
      </c>
      <c r="H178" s="11">
        <f>VLOOKUP($A178,[1]SIGEP!$B$7:$N$324,10,0)</f>
        <v>1207</v>
      </c>
      <c r="I178" s="11">
        <f>VLOOKUP($A178,[1]SIGEP!$B$7:$N$324,11,0)</f>
        <v>123135.31462702002</v>
      </c>
      <c r="J178" s="11">
        <f>VLOOKUP($A178,[1]SIGEP!$B$7:$N$324,12,0)</f>
        <v>68955.776191131197</v>
      </c>
      <c r="K178" s="11">
        <f>VLOOKUP($A178,[1]SIGEP!$B$7:$N$324,13,0)</f>
        <v>192091.09081815122</v>
      </c>
      <c r="GL178"/>
    </row>
    <row r="179" spans="1:194" x14ac:dyDescent="0.25">
      <c r="A179" s="12" t="s">
        <v>358</v>
      </c>
      <c r="B179" s="13" t="s">
        <v>359</v>
      </c>
      <c r="C179" s="13" t="s">
        <v>18</v>
      </c>
      <c r="D179" s="11">
        <f>VLOOKUP(A179,[1]SIGEP!$B$7:$N$324,6,0)</f>
        <v>9.3000000000000007</v>
      </c>
      <c r="E179" s="11">
        <f>VLOOKUP(A179,[1]SIGEP!$B$7:$N$324,7,0)</f>
        <v>2423.3773000000001</v>
      </c>
      <c r="F179" s="11">
        <f>VLOOKUP($A179,[1]SIGEP!$B$7:$N$324,8,0)</f>
        <v>0.58530000000000004</v>
      </c>
      <c r="G179" s="11">
        <f>VLOOKUP($A179,[1]SIGEP!$B$7:$N$324,9,0)</f>
        <v>1801.2929999999999</v>
      </c>
      <c r="H179" s="11">
        <f>VLOOKUP($A179,[1]SIGEP!$B$7:$N$324,10,0)</f>
        <v>813442</v>
      </c>
      <c r="I179" s="11">
        <f>VLOOKUP($A179,[1]SIGEP!$B$7:$N$324,11,0)</f>
        <v>242066.00847244501</v>
      </c>
      <c r="J179" s="11">
        <f>VLOOKUP($A179,[1]SIGEP!$B$7:$N$324,12,0)</f>
        <v>208176.76728630275</v>
      </c>
      <c r="K179" s="11">
        <f>VLOOKUP($A179,[1]SIGEP!$B$7:$N$324,13,0)</f>
        <v>450242.77575874777</v>
      </c>
      <c r="GL179"/>
    </row>
    <row r="180" spans="1:194" x14ac:dyDescent="0.25">
      <c r="A180" s="12" t="s">
        <v>439</v>
      </c>
      <c r="B180" s="13" t="s">
        <v>440</v>
      </c>
      <c r="C180" s="13" t="s">
        <v>18</v>
      </c>
      <c r="D180" s="11">
        <f>VLOOKUP(A180,[1]SIGEP!$B$7:$N$324,6,0)</f>
        <v>6.72</v>
      </c>
      <c r="E180" s="11">
        <f>VLOOKUP(A180,[1]SIGEP!$B$7:$N$324,7,0)</f>
        <v>2510.3362000000002</v>
      </c>
      <c r="F180" s="11">
        <f>VLOOKUP($A180,[1]SIGEP!$B$7:$N$324,8,0)</f>
        <v>0.95252999999999999</v>
      </c>
      <c r="G180" s="11">
        <f>VLOOKUP($A180,[1]SIGEP!$B$7:$N$324,9,0)</f>
        <v>5394.1329999999998</v>
      </c>
      <c r="H180" s="11">
        <f>VLOOKUP($A180,[1]SIGEP!$B$7:$N$324,10,0)</f>
        <v>3066793</v>
      </c>
      <c r="I180" s="11">
        <f>VLOOKUP($A180,[1]SIGEP!$B$7:$N$324,11,0)</f>
        <v>823114.98369023006</v>
      </c>
      <c r="J180" s="11">
        <f>VLOOKUP($A180,[1]SIGEP!$B$7:$N$324,12,0)</f>
        <v>283151.554389439</v>
      </c>
      <c r="K180" s="11">
        <f>VLOOKUP($A180,[1]SIGEP!$B$7:$N$324,13,0)</f>
        <v>1106266.538079669</v>
      </c>
      <c r="GL180"/>
    </row>
    <row r="181" spans="1:194" x14ac:dyDescent="0.25">
      <c r="A181" s="12" t="s">
        <v>308</v>
      </c>
      <c r="B181" s="13" t="s">
        <v>309</v>
      </c>
      <c r="C181" s="13" t="s">
        <v>18</v>
      </c>
      <c r="D181" s="11">
        <f>VLOOKUP(A181,[1]SIGEP!$B$7:$N$324,6,0)</f>
        <v>9.3000000000000007</v>
      </c>
      <c r="E181" s="11">
        <f>VLOOKUP(A181,[1]SIGEP!$B$7:$N$324,7,0)</f>
        <v>2437.6918999999998</v>
      </c>
      <c r="F181" s="11">
        <f>VLOOKUP($A181,[1]SIGEP!$B$7:$N$324,8,0)</f>
        <v>1.70641</v>
      </c>
      <c r="G181" s="11">
        <f>VLOOKUP($A181,[1]SIGEP!$B$7:$N$324,9,0)</f>
        <v>319.565</v>
      </c>
      <c r="H181" s="11">
        <f>VLOOKUP($A181,[1]SIGEP!$B$7:$N$324,10,0)</f>
        <v>3355</v>
      </c>
      <c r="I181" s="11">
        <f>VLOOKUP($A181,[1]SIGEP!$B$7:$N$324,11,0)</f>
        <v>39236.300878675</v>
      </c>
      <c r="J181" s="11">
        <f>VLOOKUP($A181,[1]SIGEP!$B$7:$N$324,12,0)</f>
        <v>33743.218755660506</v>
      </c>
      <c r="K181" s="11">
        <f>VLOOKUP($A181,[1]SIGEP!$B$7:$N$324,13,0)</f>
        <v>72979.519634335506</v>
      </c>
      <c r="GL181"/>
    </row>
    <row r="182" spans="1:194" x14ac:dyDescent="0.25">
      <c r="A182" s="12" t="s">
        <v>520</v>
      </c>
      <c r="B182" s="13" t="s">
        <v>521</v>
      </c>
      <c r="C182" s="13" t="s">
        <v>18</v>
      </c>
      <c r="D182" s="11">
        <f>VLOOKUP(A182,[1]SIGEP!$B$7:$N$324,6,0)</f>
        <v>9.3000000000000007</v>
      </c>
      <c r="E182" s="11">
        <f>VLOOKUP(A182,[1]SIGEP!$B$7:$N$324,7,0)</f>
        <v>2982.2087000000001</v>
      </c>
      <c r="F182" s="11">
        <f>VLOOKUP($A182,[1]SIGEP!$B$7:$N$324,8,0)</f>
        <v>0.74509999999999998</v>
      </c>
      <c r="G182" s="11">
        <f>VLOOKUP($A182,[1]SIGEP!$B$7:$N$324,9,0)</f>
        <v>0</v>
      </c>
      <c r="H182" s="11">
        <f>VLOOKUP($A182,[1]SIGEP!$B$7:$N$324,10,0)</f>
        <v>790136</v>
      </c>
      <c r="I182" s="11">
        <f>VLOOKUP($A182,[1]SIGEP!$B$7:$N$324,11,0)</f>
        <v>29436.516680000001</v>
      </c>
      <c r="J182" s="11">
        <f>VLOOKUP($A182,[1]SIGEP!$B$7:$N$324,12,0)</f>
        <v>25315.404344800008</v>
      </c>
      <c r="K182" s="11">
        <f>VLOOKUP($A182,[1]SIGEP!$B$7:$N$324,13,0)</f>
        <v>54751.921024800009</v>
      </c>
      <c r="GL182"/>
    </row>
    <row r="183" spans="1:194" x14ac:dyDescent="0.25">
      <c r="A183" s="12" t="s">
        <v>142</v>
      </c>
      <c r="B183" s="13" t="s">
        <v>143</v>
      </c>
      <c r="C183" s="13" t="s">
        <v>18</v>
      </c>
      <c r="D183" s="11">
        <f>VLOOKUP(A183,[1]SIGEP!$B$7:$N$324,6,0)</f>
        <v>9.3000000000000007</v>
      </c>
      <c r="E183" s="11">
        <f>VLOOKUP(A183,[1]SIGEP!$B$7:$N$324,7,0)</f>
        <v>2273.8676999999998</v>
      </c>
      <c r="F183" s="11">
        <f>VLOOKUP($A183,[1]SIGEP!$B$7:$N$324,8,0)</f>
        <v>0.86258999999999997</v>
      </c>
      <c r="G183" s="11">
        <f>VLOOKUP($A183,[1]SIGEP!$B$7:$N$324,9,0)</f>
        <v>5552.7640000000001</v>
      </c>
      <c r="H183" s="11">
        <f>VLOOKUP($A183,[1]SIGEP!$B$7:$N$324,10,0)</f>
        <v>210353</v>
      </c>
      <c r="I183" s="11">
        <f>VLOOKUP($A183,[1]SIGEP!$B$7:$N$324,11,0)</f>
        <v>640384.95497963997</v>
      </c>
      <c r="J183" s="11">
        <f>VLOOKUP($A183,[1]SIGEP!$B$7:$N$324,12,0)</f>
        <v>550731.06128249038</v>
      </c>
      <c r="K183" s="11">
        <f>VLOOKUP($A183,[1]SIGEP!$B$7:$N$324,13,0)</f>
        <v>1191116.0162621303</v>
      </c>
      <c r="GL183"/>
    </row>
    <row r="184" spans="1:194" x14ac:dyDescent="0.25">
      <c r="A184" s="12" t="s">
        <v>310</v>
      </c>
      <c r="B184" s="13" t="s">
        <v>311</v>
      </c>
      <c r="C184" s="13" t="s">
        <v>18</v>
      </c>
      <c r="D184" s="11">
        <f>VLOOKUP(A184,[1]SIGEP!$B$7:$N$324,6,0)</f>
        <v>9.3000000000000007</v>
      </c>
      <c r="E184" s="11">
        <f>VLOOKUP(A184,[1]SIGEP!$B$7:$N$324,7,0)</f>
        <v>2437.6918999999998</v>
      </c>
      <c r="F184" s="11">
        <f>VLOOKUP($A184,[1]SIGEP!$B$7:$N$324,8,0)</f>
        <v>1.4979100000000001</v>
      </c>
      <c r="G184" s="11">
        <f>VLOOKUP($A184,[1]SIGEP!$B$7:$N$324,9,0)</f>
        <v>479.74599999999998</v>
      </c>
      <c r="H184" s="11">
        <f>VLOOKUP($A184,[1]SIGEP!$B$7:$N$324,10,0)</f>
        <v>15018</v>
      </c>
      <c r="I184" s="11">
        <f>VLOOKUP($A184,[1]SIGEP!$B$7:$N$324,11,0)</f>
        <v>59598.427531870002</v>
      </c>
      <c r="J184" s="11">
        <f>VLOOKUP($A184,[1]SIGEP!$B$7:$N$324,12,0)</f>
        <v>51254.647677408211</v>
      </c>
      <c r="K184" s="11">
        <f>VLOOKUP($A184,[1]SIGEP!$B$7:$N$324,13,0)</f>
        <v>110853.07520927821</v>
      </c>
      <c r="GL184"/>
    </row>
    <row r="185" spans="1:194" x14ac:dyDescent="0.25">
      <c r="A185" s="12" t="s">
        <v>401</v>
      </c>
      <c r="B185" s="13" t="s">
        <v>402</v>
      </c>
      <c r="C185" s="13" t="s">
        <v>18</v>
      </c>
      <c r="D185" s="11">
        <f>VLOOKUP(A185,[1]SIGEP!$B$7:$N$324,6,0)</f>
        <v>5</v>
      </c>
      <c r="E185" s="11">
        <f>VLOOKUP(A185,[1]SIGEP!$B$7:$N$324,7,0)</f>
        <v>2550.7170000000001</v>
      </c>
      <c r="F185" s="11">
        <f>VLOOKUP($A185,[1]SIGEP!$B$7:$N$324,8,0)</f>
        <v>2.5347300000000001</v>
      </c>
      <c r="G185" s="11">
        <f>VLOOKUP($A185,[1]SIGEP!$B$7:$N$324,9,0)</f>
        <v>10.224</v>
      </c>
      <c r="H185" s="11">
        <f>VLOOKUP($A185,[1]SIGEP!$B$7:$N$324,10,0)</f>
        <v>48</v>
      </c>
      <c r="I185" s="11">
        <f>VLOOKUP($A185,[1]SIGEP!$B$7:$N$324,11,0)</f>
        <v>1310.0098824000002</v>
      </c>
      <c r="J185" s="11">
        <f>VLOOKUP($A185,[1]SIGEP!$B$7:$N$324,12,0)</f>
        <v>0</v>
      </c>
      <c r="K185" s="11">
        <f>VLOOKUP($A185,[1]SIGEP!$B$7:$N$324,13,0)</f>
        <v>1310.0098824000002</v>
      </c>
      <c r="GL185"/>
    </row>
    <row r="186" spans="1:194" x14ac:dyDescent="0.25">
      <c r="A186" s="12" t="s">
        <v>360</v>
      </c>
      <c r="B186" s="13" t="s">
        <v>361</v>
      </c>
      <c r="C186" s="13" t="s">
        <v>18</v>
      </c>
      <c r="D186" s="11">
        <f>VLOOKUP(A186,[1]SIGEP!$B$7:$N$324,6,0)</f>
        <v>9.3000000000000007</v>
      </c>
      <c r="E186" s="11">
        <f>VLOOKUP(A186,[1]SIGEP!$B$7:$N$324,7,0)</f>
        <v>2423.3773000000001</v>
      </c>
      <c r="F186" s="11">
        <f>VLOOKUP($A186,[1]SIGEP!$B$7:$N$324,8,0)</f>
        <v>1.1489400000000001</v>
      </c>
      <c r="G186" s="11">
        <f>VLOOKUP($A186,[1]SIGEP!$B$7:$N$324,9,0)</f>
        <v>423.25200000000001</v>
      </c>
      <c r="H186" s="11">
        <f>VLOOKUP($A186,[1]SIGEP!$B$7:$N$324,10,0)</f>
        <v>68767</v>
      </c>
      <c r="I186" s="11">
        <f>VLOOKUP($A186,[1]SIGEP!$B$7:$N$324,11,0)</f>
        <v>55235.422297980011</v>
      </c>
      <c r="J186" s="11">
        <f>VLOOKUP($A186,[1]SIGEP!$B$7:$N$324,12,0)</f>
        <v>47502.46317626282</v>
      </c>
      <c r="K186" s="11">
        <f>VLOOKUP($A186,[1]SIGEP!$B$7:$N$324,13,0)</f>
        <v>102737.88547424282</v>
      </c>
      <c r="GL186"/>
    </row>
    <row r="187" spans="1:194" x14ac:dyDescent="0.25">
      <c r="A187" s="12" t="s">
        <v>176</v>
      </c>
      <c r="B187" s="13" t="s">
        <v>177</v>
      </c>
      <c r="C187" s="13" t="s">
        <v>18</v>
      </c>
      <c r="D187" s="11">
        <f>VLOOKUP(A187,[1]SIGEP!$B$7:$N$324,6,0)</f>
        <v>5</v>
      </c>
      <c r="E187" s="11">
        <f>VLOOKUP(A187,[1]SIGEP!$B$7:$N$324,7,0)</f>
        <v>2842.6053999999999</v>
      </c>
      <c r="F187" s="11">
        <f>VLOOKUP($A187,[1]SIGEP!$B$7:$N$324,8,0)</f>
        <v>0.77990999999999999</v>
      </c>
      <c r="G187" s="11">
        <f>VLOOKUP($A187,[1]SIGEP!$B$7:$N$324,9,0)</f>
        <v>622.17700000000002</v>
      </c>
      <c r="H187" s="11">
        <f>VLOOKUP($A187,[1]SIGEP!$B$7:$N$324,10,0)</f>
        <v>218970</v>
      </c>
      <c r="I187" s="11">
        <f>VLOOKUP($A187,[1]SIGEP!$B$7:$N$324,11,0)</f>
        <v>96969.029632790014</v>
      </c>
      <c r="J187" s="11">
        <f>VLOOKUP($A187,[1]SIGEP!$B$7:$N$324,12,0)</f>
        <v>0</v>
      </c>
      <c r="K187" s="11">
        <f>VLOOKUP($A187,[1]SIGEP!$B$7:$N$324,13,0)</f>
        <v>96969.029632790014</v>
      </c>
      <c r="GL187"/>
    </row>
    <row r="188" spans="1:194" x14ac:dyDescent="0.25">
      <c r="A188" s="12" t="s">
        <v>312</v>
      </c>
      <c r="B188" s="13" t="s">
        <v>313</v>
      </c>
      <c r="C188" s="13" t="s">
        <v>18</v>
      </c>
      <c r="D188" s="11">
        <f>VLOOKUP(A188,[1]SIGEP!$B$7:$N$324,6,0)</f>
        <v>9.3000000000000007</v>
      </c>
      <c r="E188" s="11">
        <f>VLOOKUP(A188,[1]SIGEP!$B$7:$N$324,7,0)</f>
        <v>2437.6918999999998</v>
      </c>
      <c r="F188" s="11">
        <f>VLOOKUP($A188,[1]SIGEP!$B$7:$N$324,8,0)</f>
        <v>1.7252400000000001</v>
      </c>
      <c r="G188" s="11">
        <f>VLOOKUP($A188,[1]SIGEP!$B$7:$N$324,9,0)</f>
        <v>1285.932</v>
      </c>
      <c r="H188" s="11">
        <f>VLOOKUP($A188,[1]SIGEP!$B$7:$N$324,10,0)</f>
        <v>18775</v>
      </c>
      <c r="I188" s="11">
        <f>VLOOKUP($A188,[1]SIGEP!$B$7:$N$324,11,0)</f>
        <v>158354.87006754</v>
      </c>
      <c r="J188" s="11">
        <f>VLOOKUP($A188,[1]SIGEP!$B$7:$N$324,12,0)</f>
        <v>136185.18825808444</v>
      </c>
      <c r="K188" s="11">
        <f>VLOOKUP($A188,[1]SIGEP!$B$7:$N$324,13,0)</f>
        <v>294540.05832562444</v>
      </c>
      <c r="GL188"/>
    </row>
    <row r="189" spans="1:194" x14ac:dyDescent="0.25">
      <c r="A189" s="12" t="s">
        <v>492</v>
      </c>
      <c r="B189" s="13" t="s">
        <v>493</v>
      </c>
      <c r="C189" s="13" t="s">
        <v>18</v>
      </c>
      <c r="D189" s="11">
        <f>VLOOKUP(A189,[1]SIGEP!$B$7:$N$324,6,0)</f>
        <v>7.5</v>
      </c>
      <c r="E189" s="11">
        <f>VLOOKUP(A189,[1]SIGEP!$B$7:$N$324,7,0)</f>
        <v>2177.3458000000001</v>
      </c>
      <c r="F189" s="11">
        <f>VLOOKUP($A189,[1]SIGEP!$B$7:$N$324,8,0)</f>
        <v>0.42764000000000002</v>
      </c>
      <c r="G189" s="11">
        <f>VLOOKUP($A189,[1]SIGEP!$B$7:$N$324,9,0)</f>
        <v>213.929</v>
      </c>
      <c r="H189" s="11">
        <f>VLOOKUP($A189,[1]SIGEP!$B$7:$N$324,10,0)</f>
        <v>6026</v>
      </c>
      <c r="I189" s="11">
        <f>VLOOKUP($A189,[1]SIGEP!$B$7:$N$324,11,0)</f>
        <v>23418.718414410003</v>
      </c>
      <c r="J189" s="11">
        <f>VLOOKUP($A189,[1]SIGEP!$B$7:$N$324,12,0)</f>
        <v>11709.359207205</v>
      </c>
      <c r="K189" s="11">
        <f>VLOOKUP($A189,[1]SIGEP!$B$7:$N$324,13,0)</f>
        <v>35128.077621615004</v>
      </c>
      <c r="GL189"/>
    </row>
    <row r="190" spans="1:194" x14ac:dyDescent="0.25">
      <c r="A190" s="12" t="s">
        <v>572</v>
      </c>
      <c r="B190" s="13" t="s">
        <v>185</v>
      </c>
      <c r="C190" s="13" t="s">
        <v>18</v>
      </c>
      <c r="D190" s="11">
        <f>VLOOKUP(A190,[1]SIGEP!$B$7:$N$324,6,0)</f>
        <v>5</v>
      </c>
      <c r="E190" s="11">
        <f>VLOOKUP(A190,[1]SIGEP!$B$7:$N$324,7,0)</f>
        <v>2299.2968999999998</v>
      </c>
      <c r="F190" s="11">
        <f>VLOOKUP($A190,[1]SIGEP!$B$7:$N$324,8,0)</f>
        <v>0.57462999999999997</v>
      </c>
      <c r="G190" s="11">
        <f>VLOOKUP($A190,[1]SIGEP!$B$7:$N$324,9,0)</f>
        <v>106.99299999999999</v>
      </c>
      <c r="H190" s="11">
        <f>VLOOKUP($A190,[1]SIGEP!$B$7:$N$324,10,0)</f>
        <v>2390</v>
      </c>
      <c r="I190" s="11">
        <f>VLOOKUP($A190,[1]SIGEP!$B$7:$N$324,11,0)</f>
        <v>12369.101946085</v>
      </c>
      <c r="J190" s="11">
        <f>VLOOKUP($A190,[1]SIGEP!$B$7:$N$324,12,0)</f>
        <v>0</v>
      </c>
      <c r="K190" s="11">
        <f>VLOOKUP($A190,[1]SIGEP!$B$7:$N$324,13,0)</f>
        <v>12369.101946085</v>
      </c>
      <c r="GL190"/>
    </row>
    <row r="191" spans="1:194" x14ac:dyDescent="0.25">
      <c r="A191" s="12" t="s">
        <v>441</v>
      </c>
      <c r="B191" s="13" t="s">
        <v>442</v>
      </c>
      <c r="C191" s="13" t="s">
        <v>18</v>
      </c>
      <c r="D191" s="11">
        <f>VLOOKUP(A191,[1]SIGEP!$B$7:$N$324,6,0)</f>
        <v>6.97</v>
      </c>
      <c r="E191" s="11">
        <f>VLOOKUP(A191,[1]SIGEP!$B$7:$N$324,7,0)</f>
        <v>2510.3362000000002</v>
      </c>
      <c r="F191" s="11">
        <f>VLOOKUP($A191,[1]SIGEP!$B$7:$N$324,8,0)</f>
        <v>1.9807300000000001</v>
      </c>
      <c r="G191" s="11">
        <f>VLOOKUP($A191,[1]SIGEP!$B$7:$N$324,9,0)</f>
        <v>201.47499999999999</v>
      </c>
      <c r="H191" s="11">
        <f>VLOOKUP($A191,[1]SIGEP!$B$7:$N$324,10,0)</f>
        <v>6834</v>
      </c>
      <c r="I191" s="11">
        <f>VLOOKUP($A191,[1]SIGEP!$B$7:$N$324,11,0)</f>
        <v>25965.314735750002</v>
      </c>
      <c r="J191" s="11">
        <f>VLOOKUP($A191,[1]SIGEP!$B$7:$N$324,12,0)</f>
        <v>10230.334005885497</v>
      </c>
      <c r="K191" s="11">
        <f>VLOOKUP($A191,[1]SIGEP!$B$7:$N$324,13,0)</f>
        <v>36195.648741635501</v>
      </c>
      <c r="GL191"/>
    </row>
    <row r="192" spans="1:194" x14ac:dyDescent="0.25">
      <c r="A192" s="12" t="s">
        <v>362</v>
      </c>
      <c r="B192" s="13" t="s">
        <v>363</v>
      </c>
      <c r="C192" s="13" t="s">
        <v>18</v>
      </c>
      <c r="D192" s="11">
        <f>VLOOKUP(A192,[1]SIGEP!$B$7:$N$324,6,0)</f>
        <v>9.3000000000000007</v>
      </c>
      <c r="E192" s="11">
        <f>VLOOKUP(A192,[1]SIGEP!$B$7:$N$324,7,0)</f>
        <v>2423.3773000000001</v>
      </c>
      <c r="F192" s="11">
        <f>VLOOKUP($A192,[1]SIGEP!$B$7:$N$324,8,0)</f>
        <v>1.42197</v>
      </c>
      <c r="G192" s="11">
        <f>VLOOKUP($A192,[1]SIGEP!$B$7:$N$324,9,0)</f>
        <v>16.274999999999999</v>
      </c>
      <c r="H192" s="11">
        <f>VLOOKUP($A192,[1]SIGEP!$B$7:$N$324,10,0)</f>
        <v>4181</v>
      </c>
      <c r="I192" s="11">
        <f>VLOOKUP($A192,[1]SIGEP!$B$7:$N$324,11,0)</f>
        <v>2269.2861063750001</v>
      </c>
      <c r="J192" s="11">
        <f>VLOOKUP($A192,[1]SIGEP!$B$7:$N$324,12,0)</f>
        <v>1951.5860514825004</v>
      </c>
      <c r="K192" s="11">
        <f>VLOOKUP($A192,[1]SIGEP!$B$7:$N$324,13,0)</f>
        <v>4220.8721578575005</v>
      </c>
      <c r="GL192"/>
    </row>
    <row r="193" spans="1:194" x14ac:dyDescent="0.25">
      <c r="A193" s="12" t="s">
        <v>314</v>
      </c>
      <c r="B193" s="13" t="s">
        <v>315</v>
      </c>
      <c r="C193" s="13" t="s">
        <v>18</v>
      </c>
      <c r="D193" s="11">
        <f>VLOOKUP(A193,[1]SIGEP!$B$7:$N$324,6,0)</f>
        <v>10</v>
      </c>
      <c r="E193" s="11">
        <f>VLOOKUP(A193,[1]SIGEP!$B$7:$N$324,7,0)</f>
        <v>2730.5763000000002</v>
      </c>
      <c r="F193" s="11">
        <f>VLOOKUP($A193,[1]SIGEP!$B$7:$N$324,8,0)</f>
        <v>0.76893999999999996</v>
      </c>
      <c r="G193" s="11">
        <f>VLOOKUP($A193,[1]SIGEP!$B$7:$N$324,9,0)</f>
        <v>16303.647999999999</v>
      </c>
      <c r="H193" s="11">
        <f>VLOOKUP($A193,[1]SIGEP!$B$7:$N$324,10,0)</f>
        <v>94038908</v>
      </c>
      <c r="I193" s="11">
        <f>VLOOKUP($A193,[1]SIGEP!$B$7:$N$324,11,0)</f>
        <v>5841431.6374931205</v>
      </c>
      <c r="J193" s="11">
        <f>VLOOKUP($A193,[1]SIGEP!$B$7:$N$324,12,0)</f>
        <v>5841431.6374931205</v>
      </c>
      <c r="K193" s="11">
        <f>VLOOKUP($A193,[1]SIGEP!$B$7:$N$324,13,0)</f>
        <v>11682863.274986241</v>
      </c>
      <c r="GL193"/>
    </row>
    <row r="194" spans="1:194" x14ac:dyDescent="0.25">
      <c r="A194" s="12" t="s">
        <v>443</v>
      </c>
      <c r="B194" s="13" t="s">
        <v>444</v>
      </c>
      <c r="C194" s="13" t="s">
        <v>18</v>
      </c>
      <c r="D194" s="11">
        <f>VLOOKUP(A194,[1]SIGEP!$B$7:$N$324,6,0)</f>
        <v>8.8000000000000007</v>
      </c>
      <c r="E194" s="11">
        <f>VLOOKUP(A194,[1]SIGEP!$B$7:$N$324,7,0)</f>
        <v>2510.3362000000002</v>
      </c>
      <c r="F194" s="11">
        <f>VLOOKUP($A194,[1]SIGEP!$B$7:$N$324,8,0)</f>
        <v>0.37903999999999999</v>
      </c>
      <c r="G194" s="11">
        <f>VLOOKUP($A194,[1]SIGEP!$B$7:$N$324,9,0)</f>
        <v>2497.88</v>
      </c>
      <c r="H194" s="11">
        <f>VLOOKUP($A194,[1]SIGEP!$B$7:$N$324,10,0)</f>
        <v>463562</v>
      </c>
      <c r="I194" s="11">
        <f>VLOOKUP($A194,[1]SIGEP!$B$7:$N$324,11,0)</f>
        <v>322311.35638680006</v>
      </c>
      <c r="J194" s="11">
        <f>VLOOKUP($A194,[1]SIGEP!$B$7:$N$324,12,0)</f>
        <v>244956.63085396806</v>
      </c>
      <c r="K194" s="11">
        <f>VLOOKUP($A194,[1]SIGEP!$B$7:$N$324,13,0)</f>
        <v>567267.98724076815</v>
      </c>
      <c r="GL194"/>
    </row>
    <row r="195" spans="1:194" x14ac:dyDescent="0.25">
      <c r="A195" s="12" t="s">
        <v>445</v>
      </c>
      <c r="B195" s="13" t="s">
        <v>446</v>
      </c>
      <c r="C195" s="13" t="s">
        <v>18</v>
      </c>
      <c r="D195" s="11">
        <f>VLOOKUP(A195,[1]SIGEP!$B$7:$N$324,6,0)</f>
        <v>10</v>
      </c>
      <c r="E195" s="11">
        <f>VLOOKUP(A195,[1]SIGEP!$B$7:$N$324,7,0)</f>
        <v>2264.7199999999998</v>
      </c>
      <c r="F195" s="11">
        <f>VLOOKUP($A195,[1]SIGEP!$B$7:$N$324,8,0)</f>
        <v>0.39278000000000002</v>
      </c>
      <c r="G195" s="11">
        <f>VLOOKUP($A195,[1]SIGEP!$B$7:$N$324,9,0)</f>
        <v>7736.402</v>
      </c>
      <c r="H195" s="11">
        <f>VLOOKUP($A195,[1]SIGEP!$B$7:$N$324,10,0)</f>
        <v>2442511</v>
      </c>
      <c r="I195" s="11">
        <f>VLOOKUP($A195,[1]SIGEP!$B$7:$N$324,11,0)</f>
        <v>924007.69040099997</v>
      </c>
      <c r="J195" s="11">
        <f>VLOOKUP($A195,[1]SIGEP!$B$7:$N$324,12,0)</f>
        <v>924007.69040099997</v>
      </c>
      <c r="K195" s="11">
        <f>VLOOKUP($A195,[1]SIGEP!$B$7:$N$324,13,0)</f>
        <v>1848015.3808019999</v>
      </c>
      <c r="GL195"/>
    </row>
    <row r="196" spans="1:194" x14ac:dyDescent="0.25">
      <c r="A196" s="12" t="s">
        <v>447</v>
      </c>
      <c r="B196" s="13" t="s">
        <v>448</v>
      </c>
      <c r="C196" s="13" t="s">
        <v>18</v>
      </c>
      <c r="D196" s="11">
        <f>VLOOKUP(A196,[1]SIGEP!$B$7:$N$324,6,0)</f>
        <v>10</v>
      </c>
      <c r="E196" s="11">
        <f>VLOOKUP(A196,[1]SIGEP!$B$7:$N$324,7,0)</f>
        <v>2285.1320999999998</v>
      </c>
      <c r="F196" s="11">
        <f>VLOOKUP($A196,[1]SIGEP!$B$7:$N$324,8,0)</f>
        <v>0.40971999999999997</v>
      </c>
      <c r="G196" s="11">
        <f>VLOOKUP($A196,[1]SIGEP!$B$7:$N$324,9,0)</f>
        <v>4028.2730000000001</v>
      </c>
      <c r="H196" s="11">
        <f>VLOOKUP($A196,[1]SIGEP!$B$7:$N$324,10,0)</f>
        <v>312702</v>
      </c>
      <c r="I196" s="11">
        <f>VLOOKUP($A196,[1]SIGEP!$B$7:$N$324,11,0)</f>
        <v>466662.81016516499</v>
      </c>
      <c r="J196" s="11">
        <f>VLOOKUP($A196,[1]SIGEP!$B$7:$N$324,12,0)</f>
        <v>466662.81016516499</v>
      </c>
      <c r="K196" s="11">
        <f>VLOOKUP($A196,[1]SIGEP!$B$7:$N$324,13,0)</f>
        <v>933325.62033032998</v>
      </c>
      <c r="GL196"/>
    </row>
    <row r="197" spans="1:194" x14ac:dyDescent="0.25">
      <c r="A197" s="12" t="s">
        <v>48</v>
      </c>
      <c r="B197" s="13" t="s">
        <v>49</v>
      </c>
      <c r="C197" s="13" t="s">
        <v>18</v>
      </c>
      <c r="D197" s="11">
        <f>VLOOKUP(A197,[1]SIGEP!$B$7:$N$324,6,0)</f>
        <v>7.42</v>
      </c>
      <c r="E197" s="11">
        <f>VLOOKUP(A197,[1]SIGEP!$B$7:$N$324,7,0)</f>
        <v>2104.1396</v>
      </c>
      <c r="F197" s="11">
        <f>VLOOKUP($A197,[1]SIGEP!$B$7:$N$324,8,0)</f>
        <v>8.6319999999999994E-2</v>
      </c>
      <c r="G197" s="11">
        <f>VLOOKUP($A197,[1]SIGEP!$B$7:$N$324,9,0)</f>
        <v>11891.749</v>
      </c>
      <c r="H197" s="11">
        <f>VLOOKUP($A197,[1]SIGEP!$B$7:$N$324,10,0)</f>
        <v>2826300</v>
      </c>
      <c r="I197" s="11">
        <f>VLOOKUP($A197,[1]SIGEP!$B$7:$N$324,11,0)</f>
        <v>1263293.3100080201</v>
      </c>
      <c r="J197" s="11">
        <f>VLOOKUP($A197,[1]SIGEP!$B$7:$N$324,12,0)</f>
        <v>611433.96204388165</v>
      </c>
      <c r="K197" s="11">
        <f>VLOOKUP($A197,[1]SIGEP!$B$7:$N$324,13,0)</f>
        <v>1874727.2720519018</v>
      </c>
      <c r="GL197"/>
    </row>
    <row r="198" spans="1:194" x14ac:dyDescent="0.25">
      <c r="A198" s="12" t="s">
        <v>50</v>
      </c>
      <c r="B198" s="13" t="s">
        <v>51</v>
      </c>
      <c r="C198" s="13" t="s">
        <v>18</v>
      </c>
      <c r="D198" s="11">
        <f>VLOOKUP(A198,[1]SIGEP!$B$7:$N$324,6,0)</f>
        <v>10</v>
      </c>
      <c r="E198" s="11">
        <f>VLOOKUP(A198,[1]SIGEP!$B$7:$N$324,7,0)</f>
        <v>2783.5639999999999</v>
      </c>
      <c r="F198" s="11">
        <f>VLOOKUP($A198,[1]SIGEP!$B$7:$N$324,8,0)</f>
        <v>0.10201</v>
      </c>
      <c r="G198" s="11">
        <f>VLOOKUP($A198,[1]SIGEP!$B$7:$N$324,9,0)</f>
        <v>558.66800000000001</v>
      </c>
      <c r="H198" s="11">
        <f>VLOOKUP($A198,[1]SIGEP!$B$7:$N$324,10,0)</f>
        <v>3254410</v>
      </c>
      <c r="I198" s="11">
        <f>VLOOKUP($A198,[1]SIGEP!$B$7:$N$324,11,0)</f>
        <v>94353.524842599989</v>
      </c>
      <c r="J198" s="11">
        <f>VLOOKUP($A198,[1]SIGEP!$B$7:$N$324,12,0)</f>
        <v>94353.524842599989</v>
      </c>
      <c r="K198" s="11">
        <f>VLOOKUP($A198,[1]SIGEP!$B$7:$N$324,13,0)</f>
        <v>188707.04968519998</v>
      </c>
      <c r="GL198"/>
    </row>
    <row r="199" spans="1:194" x14ac:dyDescent="0.25">
      <c r="A199" s="12" t="s">
        <v>148</v>
      </c>
      <c r="B199" s="13" t="s">
        <v>149</v>
      </c>
      <c r="C199" s="13" t="s">
        <v>18</v>
      </c>
      <c r="D199" s="11">
        <f>VLOOKUP(A199,[1]SIGEP!$B$7:$N$324,6,0)</f>
        <v>5</v>
      </c>
      <c r="E199" s="11">
        <f>VLOOKUP(A199,[1]SIGEP!$B$7:$N$324,7,0)</f>
        <v>2501.2103999999999</v>
      </c>
      <c r="F199" s="11">
        <f>VLOOKUP($A199,[1]SIGEP!$B$7:$N$324,8,0)</f>
        <v>0.93359000000000003</v>
      </c>
      <c r="G199" s="11">
        <f>VLOOKUP($A199,[1]SIGEP!$B$7:$N$324,9,0)</f>
        <v>112.264</v>
      </c>
      <c r="H199" s="11">
        <f>VLOOKUP($A199,[1]SIGEP!$B$7:$N$324,10,0)</f>
        <v>23215</v>
      </c>
      <c r="I199" s="11">
        <f>VLOOKUP($A199,[1]SIGEP!$B$7:$N$324,11,0)</f>
        <v>15123.458809779999</v>
      </c>
      <c r="J199" s="11">
        <f>VLOOKUP($A199,[1]SIGEP!$B$7:$N$324,12,0)</f>
        <v>0</v>
      </c>
      <c r="K199" s="11">
        <f>VLOOKUP($A199,[1]SIGEP!$B$7:$N$324,13,0)</f>
        <v>15123.458809779999</v>
      </c>
      <c r="GL199"/>
    </row>
    <row r="200" spans="1:194" x14ac:dyDescent="0.25">
      <c r="A200" s="12" t="s">
        <v>573</v>
      </c>
      <c r="B200" s="13" t="s">
        <v>594</v>
      </c>
      <c r="C200" s="13" t="s">
        <v>18</v>
      </c>
      <c r="D200" s="11">
        <f>VLOOKUP(A200,[1]SIGEP!$B$7:$N$324,6,0)</f>
        <v>9.3000000000000007</v>
      </c>
      <c r="E200" s="11">
        <f>VLOOKUP(A200,[1]SIGEP!$B$7:$N$324,7,0)</f>
        <v>2309.6871000000001</v>
      </c>
      <c r="F200" s="11">
        <f>VLOOKUP($A200,[1]SIGEP!$B$7:$N$324,8,0)</f>
        <v>1.5866400000000001</v>
      </c>
      <c r="G200" s="11">
        <f>VLOOKUP($A200,[1]SIGEP!$B$7:$N$324,9,0)</f>
        <v>154.352</v>
      </c>
      <c r="H200" s="11">
        <f>VLOOKUP($A200,[1]SIGEP!$B$7:$N$324,10,0)</f>
        <v>1235</v>
      </c>
      <c r="I200" s="11">
        <f>VLOOKUP($A200,[1]SIGEP!$B$7:$N$324,11,0)</f>
        <v>17923.216182960005</v>
      </c>
      <c r="J200" s="11">
        <f>VLOOKUP($A200,[1]SIGEP!$B$7:$N$324,12,0)</f>
        <v>15413.965917345606</v>
      </c>
      <c r="K200" s="11">
        <f>VLOOKUP($A200,[1]SIGEP!$B$7:$N$324,13,0)</f>
        <v>33337.18210030561</v>
      </c>
      <c r="GL200"/>
    </row>
    <row r="201" spans="1:194" x14ac:dyDescent="0.25">
      <c r="A201" s="12" t="s">
        <v>392</v>
      </c>
      <c r="B201" s="13" t="s">
        <v>393</v>
      </c>
      <c r="C201" s="13" t="s">
        <v>18</v>
      </c>
      <c r="D201" s="11">
        <f>VLOOKUP(A201,[1]SIGEP!$B$7:$N$324,6,0)</f>
        <v>5</v>
      </c>
      <c r="E201" s="11">
        <f>VLOOKUP(A201,[1]SIGEP!$B$7:$N$324,7,0)</f>
        <v>2510.9513000000002</v>
      </c>
      <c r="F201" s="11">
        <f>VLOOKUP($A201,[1]SIGEP!$B$7:$N$324,8,0)</f>
        <v>2.5347300000000001</v>
      </c>
      <c r="G201" s="11">
        <f>VLOOKUP($A201,[1]SIGEP!$B$7:$N$324,9,0)</f>
        <v>76.790000000000006</v>
      </c>
      <c r="H201" s="11">
        <f>VLOOKUP($A201,[1]SIGEP!$B$7:$N$324,10,0)</f>
        <v>6240</v>
      </c>
      <c r="I201" s="11">
        <f>VLOOKUP($A201,[1]SIGEP!$B$7:$N$324,11,0)</f>
        <v>10431.633276350003</v>
      </c>
      <c r="J201" s="11">
        <f>VLOOKUP($A201,[1]SIGEP!$B$7:$N$324,12,0)</f>
        <v>0</v>
      </c>
      <c r="K201" s="11">
        <f>VLOOKUP($A201,[1]SIGEP!$B$7:$N$324,13,0)</f>
        <v>10431.633276350003</v>
      </c>
      <c r="GL201"/>
    </row>
    <row r="202" spans="1:194" x14ac:dyDescent="0.25">
      <c r="A202" s="12" t="s">
        <v>494</v>
      </c>
      <c r="B202" s="13" t="s">
        <v>595</v>
      </c>
      <c r="C202" s="13" t="s">
        <v>18</v>
      </c>
      <c r="D202" s="11">
        <f>VLOOKUP(A202,[1]SIGEP!$B$7:$N$324,6,0)</f>
        <v>7.5</v>
      </c>
      <c r="E202" s="11">
        <f>VLOOKUP(A202,[1]SIGEP!$B$7:$N$324,7,0)</f>
        <v>2177.3458000000001</v>
      </c>
      <c r="F202" s="11">
        <f>VLOOKUP($A202,[1]SIGEP!$B$7:$N$324,8,0)</f>
        <v>0.58689999999999998</v>
      </c>
      <c r="G202" s="11">
        <f>VLOOKUP($A202,[1]SIGEP!$B$7:$N$324,9,0)</f>
        <v>1248.7429999999999</v>
      </c>
      <c r="H202" s="11">
        <f>VLOOKUP($A202,[1]SIGEP!$B$7:$N$324,10,0)</f>
        <v>2452489</v>
      </c>
      <c r="I202" s="11">
        <f>VLOOKUP($A202,[1]SIGEP!$B$7:$N$324,11,0)</f>
        <v>207915.55602146999</v>
      </c>
      <c r="J202" s="11">
        <f>VLOOKUP($A202,[1]SIGEP!$B$7:$N$324,12,0)</f>
        <v>103957.77801073497</v>
      </c>
      <c r="K202" s="11">
        <f>VLOOKUP($A202,[1]SIGEP!$B$7:$N$324,13,0)</f>
        <v>311873.33403220493</v>
      </c>
      <c r="GL202"/>
    </row>
    <row r="203" spans="1:194" x14ac:dyDescent="0.25">
      <c r="A203" s="12" t="s">
        <v>364</v>
      </c>
      <c r="B203" s="13" t="s">
        <v>365</v>
      </c>
      <c r="C203" s="13" t="s">
        <v>18</v>
      </c>
      <c r="D203" s="11">
        <f>VLOOKUP(A203,[1]SIGEP!$B$7:$N$324,6,0)</f>
        <v>9.3000000000000007</v>
      </c>
      <c r="E203" s="11">
        <f>VLOOKUP(A203,[1]SIGEP!$B$7:$N$324,7,0)</f>
        <v>2423.3773000000001</v>
      </c>
      <c r="F203" s="11">
        <f>VLOOKUP($A203,[1]SIGEP!$B$7:$N$324,8,0)</f>
        <v>0.76551999999999998</v>
      </c>
      <c r="G203" s="11">
        <f>VLOOKUP($A203,[1]SIGEP!$B$7:$N$324,9,0)</f>
        <v>60.963000000000001</v>
      </c>
      <c r="H203" s="11">
        <f>VLOOKUP($A203,[1]SIGEP!$B$7:$N$324,10,0)</f>
        <v>21105</v>
      </c>
      <c r="I203" s="11">
        <f>VLOOKUP($A203,[1]SIGEP!$B$7:$N$324,11,0)</f>
        <v>8194.6324969950001</v>
      </c>
      <c r="J203" s="11">
        <f>VLOOKUP($A203,[1]SIGEP!$B$7:$N$324,12,0)</f>
        <v>7047.3839474157021</v>
      </c>
      <c r="K203" s="11">
        <f>VLOOKUP($A203,[1]SIGEP!$B$7:$N$324,13,0)</f>
        <v>15242.016444410703</v>
      </c>
      <c r="GL203"/>
    </row>
    <row r="204" spans="1:194" x14ac:dyDescent="0.25">
      <c r="A204" s="12" t="s">
        <v>198</v>
      </c>
      <c r="B204" s="13" t="s">
        <v>199</v>
      </c>
      <c r="C204" s="13" t="s">
        <v>18</v>
      </c>
      <c r="D204" s="11">
        <f>VLOOKUP(A204,[1]SIGEP!$B$7:$N$324,6,0)</f>
        <v>5</v>
      </c>
      <c r="E204" s="11">
        <f>VLOOKUP(A204,[1]SIGEP!$B$7:$N$324,7,0)</f>
        <v>2286.5401000000002</v>
      </c>
      <c r="F204" s="11">
        <f>VLOOKUP($A204,[1]SIGEP!$B$7:$N$324,8,0)</f>
        <v>2.5347300000000001</v>
      </c>
      <c r="G204" s="11">
        <f>VLOOKUP($A204,[1]SIGEP!$B$7:$N$324,9,0)</f>
        <v>50.04</v>
      </c>
      <c r="H204" s="11">
        <f>VLOOKUP($A204,[1]SIGEP!$B$7:$N$324,10,0)</f>
        <v>144</v>
      </c>
      <c r="I204" s="11">
        <f>VLOOKUP($A204,[1]SIGEP!$B$7:$N$324,11,0)</f>
        <v>5739.1733862000001</v>
      </c>
      <c r="J204" s="11">
        <f>VLOOKUP($A204,[1]SIGEP!$B$7:$N$324,12,0)</f>
        <v>0</v>
      </c>
      <c r="K204" s="11">
        <f>VLOOKUP($A204,[1]SIGEP!$B$7:$N$324,13,0)</f>
        <v>5739.1733862000001</v>
      </c>
      <c r="GL204"/>
    </row>
    <row r="205" spans="1:194" x14ac:dyDescent="0.25">
      <c r="A205" s="12" t="s">
        <v>87</v>
      </c>
      <c r="B205" s="13" t="s">
        <v>88</v>
      </c>
      <c r="C205" s="13" t="s">
        <v>18</v>
      </c>
      <c r="D205" s="11">
        <f>VLOOKUP(A205,[1]SIGEP!$B$7:$N$324,6,0)</f>
        <v>10</v>
      </c>
      <c r="E205" s="11">
        <f>VLOOKUP(A205,[1]SIGEP!$B$7:$N$324,7,0)</f>
        <v>2144.9324999999999</v>
      </c>
      <c r="F205" s="11">
        <f>VLOOKUP($A205,[1]SIGEP!$B$7:$N$324,8,0)</f>
        <v>1.1476</v>
      </c>
      <c r="G205" s="11">
        <f>VLOOKUP($A205,[1]SIGEP!$B$7:$N$324,9,0)</f>
        <v>0</v>
      </c>
      <c r="H205" s="11">
        <f>VLOOKUP($A205,[1]SIGEP!$B$7:$N$324,10,0)</f>
        <v>0</v>
      </c>
      <c r="I205" s="11">
        <f>VLOOKUP($A205,[1]SIGEP!$B$7:$N$324,11,0)</f>
        <v>0</v>
      </c>
      <c r="J205" s="11">
        <f>VLOOKUP($A205,[1]SIGEP!$B$7:$N$324,12,0)</f>
        <v>0</v>
      </c>
      <c r="K205" s="11">
        <f>VLOOKUP($A205,[1]SIGEP!$B$7:$N$324,13,0)</f>
        <v>0</v>
      </c>
      <c r="GL205"/>
    </row>
    <row r="206" spans="1:194" x14ac:dyDescent="0.25">
      <c r="A206" s="12" t="s">
        <v>89</v>
      </c>
      <c r="B206" s="13" t="s">
        <v>90</v>
      </c>
      <c r="C206" s="13" t="s">
        <v>18</v>
      </c>
      <c r="D206" s="11">
        <f>VLOOKUP(A206,[1]SIGEP!$B$7:$N$324,6,0)</f>
        <v>10</v>
      </c>
      <c r="E206" s="11">
        <f>VLOOKUP(A206,[1]SIGEP!$B$7:$N$324,7,0)</f>
        <v>2144.9324999999999</v>
      </c>
      <c r="F206" s="11">
        <f>VLOOKUP($A206,[1]SIGEP!$B$7:$N$324,8,0)</f>
        <v>2.5347300000000001</v>
      </c>
      <c r="G206" s="11">
        <f>VLOOKUP($A206,[1]SIGEP!$B$7:$N$324,9,0)</f>
        <v>5.0190000000000001</v>
      </c>
      <c r="H206" s="11">
        <f>VLOOKUP($A206,[1]SIGEP!$B$7:$N$324,10,0)</f>
        <v>107</v>
      </c>
      <c r="I206" s="11">
        <f>VLOOKUP($A206,[1]SIGEP!$B$7:$N$324,11,0)</f>
        <v>551.83161637499995</v>
      </c>
      <c r="J206" s="11">
        <f>VLOOKUP($A206,[1]SIGEP!$B$7:$N$324,12,0)</f>
        <v>551.83161637499995</v>
      </c>
      <c r="K206" s="11">
        <f>VLOOKUP($A206,[1]SIGEP!$B$7:$N$324,13,0)</f>
        <v>1103.6632327499999</v>
      </c>
      <c r="GL206"/>
    </row>
    <row r="207" spans="1:194" x14ac:dyDescent="0.25">
      <c r="A207" s="12" t="s">
        <v>91</v>
      </c>
      <c r="B207" s="13" t="s">
        <v>92</v>
      </c>
      <c r="C207" s="13" t="s">
        <v>18</v>
      </c>
      <c r="D207" s="11">
        <f>VLOOKUP(A207,[1]SIGEP!$B$7:$N$324,6,0)</f>
        <v>10</v>
      </c>
      <c r="E207" s="11">
        <f>VLOOKUP(A207,[1]SIGEP!$B$7:$N$324,7,0)</f>
        <v>2144.9324999999999</v>
      </c>
      <c r="F207" s="11">
        <f>VLOOKUP($A207,[1]SIGEP!$B$7:$N$324,8,0)</f>
        <v>1.27051</v>
      </c>
      <c r="G207" s="11">
        <f>VLOOKUP($A207,[1]SIGEP!$B$7:$N$324,9,0)</f>
        <v>724.91099999999994</v>
      </c>
      <c r="H207" s="11">
        <f>VLOOKUP($A207,[1]SIGEP!$B$7:$N$324,10,0)</f>
        <v>3606</v>
      </c>
      <c r="I207" s="11">
        <f>VLOOKUP($A207,[1]SIGEP!$B$7:$N$324,11,0)</f>
        <v>77973.331128374994</v>
      </c>
      <c r="J207" s="11">
        <f>VLOOKUP($A207,[1]SIGEP!$B$7:$N$324,12,0)</f>
        <v>77973.331128374994</v>
      </c>
      <c r="K207" s="11">
        <f>VLOOKUP($A207,[1]SIGEP!$B$7:$N$324,13,0)</f>
        <v>155946.66225674999</v>
      </c>
      <c r="GL207"/>
    </row>
    <row r="208" spans="1:194" x14ac:dyDescent="0.25">
      <c r="A208" s="12" t="s">
        <v>366</v>
      </c>
      <c r="B208" s="13" t="s">
        <v>367</v>
      </c>
      <c r="C208" s="13" t="s">
        <v>18</v>
      </c>
      <c r="D208" s="11">
        <f>VLOOKUP(A208,[1]SIGEP!$B$7:$N$324,6,0)</f>
        <v>9.3000000000000007</v>
      </c>
      <c r="E208" s="11">
        <f>VLOOKUP(A208,[1]SIGEP!$B$7:$N$324,7,0)</f>
        <v>2423.3773000000001</v>
      </c>
      <c r="F208" s="11">
        <f>VLOOKUP($A208,[1]SIGEP!$B$7:$N$324,8,0)</f>
        <v>0.80354999999999999</v>
      </c>
      <c r="G208" s="11">
        <f>VLOOKUP($A208,[1]SIGEP!$B$7:$N$324,9,0)</f>
        <v>548.37900000000002</v>
      </c>
      <c r="H208" s="11">
        <f>VLOOKUP($A208,[1]SIGEP!$B$7:$N$324,10,0)</f>
        <v>144898</v>
      </c>
      <c r="I208" s="11">
        <f>VLOOKUP($A208,[1]SIGEP!$B$7:$N$324,11,0)</f>
        <v>72268.100414835018</v>
      </c>
      <c r="J208" s="11">
        <f>VLOOKUP($A208,[1]SIGEP!$B$7:$N$324,12,0)</f>
        <v>62150.566356758121</v>
      </c>
      <c r="K208" s="11">
        <f>VLOOKUP($A208,[1]SIGEP!$B$7:$N$324,13,0)</f>
        <v>134418.66677159315</v>
      </c>
      <c r="GL208"/>
    </row>
    <row r="209" spans="1:194" x14ac:dyDescent="0.25">
      <c r="A209" s="12" t="s">
        <v>449</v>
      </c>
      <c r="B209" s="13" t="s">
        <v>450</v>
      </c>
      <c r="C209" s="13" t="s">
        <v>18</v>
      </c>
      <c r="D209" s="11">
        <f>VLOOKUP(A209,[1]SIGEP!$B$7:$N$324,6,0)</f>
        <v>10</v>
      </c>
      <c r="E209" s="11">
        <f>VLOOKUP(A209,[1]SIGEP!$B$7:$N$324,7,0)</f>
        <v>2510.3362000000002</v>
      </c>
      <c r="F209" s="11">
        <f>VLOOKUP($A209,[1]SIGEP!$B$7:$N$324,8,0)</f>
        <v>0.95252999999999999</v>
      </c>
      <c r="G209" s="11">
        <f>VLOOKUP($A209,[1]SIGEP!$B$7:$N$324,9,0)</f>
        <v>152.881</v>
      </c>
      <c r="H209" s="11">
        <f>VLOOKUP($A209,[1]SIGEP!$B$7:$N$324,10,0)</f>
        <v>2136</v>
      </c>
      <c r="I209" s="11">
        <f>VLOOKUP($A209,[1]SIGEP!$B$7:$N$324,11,0)</f>
        <v>19290.865633610003</v>
      </c>
      <c r="J209" s="11">
        <f>VLOOKUP($A209,[1]SIGEP!$B$7:$N$324,12,0)</f>
        <v>19290.865633610003</v>
      </c>
      <c r="K209" s="11">
        <f>VLOOKUP($A209,[1]SIGEP!$B$7:$N$324,13,0)</f>
        <v>38581.731267220006</v>
      </c>
      <c r="GL209"/>
    </row>
    <row r="210" spans="1:194" x14ac:dyDescent="0.25">
      <c r="A210" s="12" t="s">
        <v>144</v>
      </c>
      <c r="B210" s="13" t="s">
        <v>145</v>
      </c>
      <c r="C210" s="13" t="s">
        <v>18</v>
      </c>
      <c r="D210" s="11">
        <f>VLOOKUP(A210,[1]SIGEP!$B$7:$N$324,6,0)</f>
        <v>9.3000000000000007</v>
      </c>
      <c r="E210" s="11">
        <f>VLOOKUP(A210,[1]SIGEP!$B$7:$N$324,7,0)</f>
        <v>2273.8676999999998</v>
      </c>
      <c r="F210" s="11">
        <f>VLOOKUP($A210,[1]SIGEP!$B$7:$N$324,8,0)</f>
        <v>1.03542</v>
      </c>
      <c r="G210" s="11">
        <f>VLOOKUP($A210,[1]SIGEP!$B$7:$N$324,9,0)</f>
        <v>6025.393</v>
      </c>
      <c r="H210" s="11">
        <f>VLOOKUP($A210,[1]SIGEP!$B$7:$N$324,10,0)</f>
        <v>122374</v>
      </c>
      <c r="I210" s="11">
        <f>VLOOKUP($A210,[1]SIGEP!$B$7:$N$324,11,0)</f>
        <v>691382.75047930505</v>
      </c>
      <c r="J210" s="11">
        <f>VLOOKUP($A210,[1]SIGEP!$B$7:$N$324,12,0)</f>
        <v>594589.16541220248</v>
      </c>
      <c r="K210" s="11">
        <f>VLOOKUP($A210,[1]SIGEP!$B$7:$N$324,13,0)</f>
        <v>1285971.9158915076</v>
      </c>
      <c r="GL210"/>
    </row>
    <row r="211" spans="1:194" x14ac:dyDescent="0.25">
      <c r="A211" s="12" t="s">
        <v>34</v>
      </c>
      <c r="B211" s="13" t="s">
        <v>35</v>
      </c>
      <c r="C211" s="13" t="s">
        <v>18</v>
      </c>
      <c r="D211" s="11">
        <f>VLOOKUP(A211,[1]SIGEP!$B$7:$N$324,6,0)</f>
        <v>9.8000000000000007</v>
      </c>
      <c r="E211" s="11">
        <f>VLOOKUP(A211,[1]SIGEP!$B$7:$N$324,7,0)</f>
        <v>2309.6871000000001</v>
      </c>
      <c r="F211" s="11">
        <f>VLOOKUP($A211,[1]SIGEP!$B$7:$N$324,8,0)</f>
        <v>0.72279000000000004</v>
      </c>
      <c r="G211" s="11">
        <f>VLOOKUP($A211,[1]SIGEP!$B$7:$N$324,9,0)</f>
        <v>1532.1410000000001</v>
      </c>
      <c r="H211" s="11">
        <f>VLOOKUP($A211,[1]SIGEP!$B$7:$N$324,10,0)</f>
        <v>335600</v>
      </c>
      <c r="I211" s="11">
        <f>VLOOKUP($A211,[1]SIGEP!$B$7:$N$324,11,0)</f>
        <v>189066.73135405502</v>
      </c>
      <c r="J211" s="11">
        <f>VLOOKUP($A211,[1]SIGEP!$B$7:$N$324,12,0)</f>
        <v>181504.06209989282</v>
      </c>
      <c r="K211" s="11">
        <f>VLOOKUP($A211,[1]SIGEP!$B$7:$N$324,13,0)</f>
        <v>370570.79345394787</v>
      </c>
      <c r="GL211"/>
    </row>
    <row r="212" spans="1:194" x14ac:dyDescent="0.25">
      <c r="A212" s="12" t="s">
        <v>36</v>
      </c>
      <c r="B212" s="13" t="s">
        <v>37</v>
      </c>
      <c r="C212" s="13" t="s">
        <v>18</v>
      </c>
      <c r="D212" s="11">
        <f>VLOOKUP(A212,[1]SIGEP!$B$7:$N$324,6,0)</f>
        <v>9</v>
      </c>
      <c r="E212" s="11">
        <f>VLOOKUP(A212,[1]SIGEP!$B$7:$N$324,7,0)</f>
        <v>2309.6871000000001</v>
      </c>
      <c r="F212" s="11">
        <f>VLOOKUP($A212,[1]SIGEP!$B$7:$N$324,8,0)</f>
        <v>0.70665</v>
      </c>
      <c r="G212" s="11">
        <f>VLOOKUP($A212,[1]SIGEP!$B$7:$N$324,9,0)</f>
        <v>228.64400000000001</v>
      </c>
      <c r="H212" s="11">
        <f>VLOOKUP($A212,[1]SIGEP!$B$7:$N$324,10,0)</f>
        <v>152005</v>
      </c>
      <c r="I212" s="11">
        <f>VLOOKUP($A212,[1]SIGEP!$B$7:$N$324,11,0)</f>
        <v>31775.521527120007</v>
      </c>
      <c r="J212" s="11">
        <f>VLOOKUP($A212,[1]SIGEP!$B$7:$N$324,12,0)</f>
        <v>25420.417221696</v>
      </c>
      <c r="K212" s="11">
        <f>VLOOKUP($A212,[1]SIGEP!$B$7:$N$324,13,0)</f>
        <v>57195.938748816006</v>
      </c>
      <c r="GL212"/>
    </row>
    <row r="213" spans="1:194" x14ac:dyDescent="0.25">
      <c r="A213" s="12" t="s">
        <v>324</v>
      </c>
      <c r="B213" s="13" t="s">
        <v>325</v>
      </c>
      <c r="C213" s="13" t="s">
        <v>18</v>
      </c>
      <c r="D213" s="11">
        <f>VLOOKUP(A213,[1]SIGEP!$B$7:$N$324,6,0)</f>
        <v>7</v>
      </c>
      <c r="E213" s="11">
        <f>VLOOKUP(A213,[1]SIGEP!$B$7:$N$324,7,0)</f>
        <v>2730.5763000000002</v>
      </c>
      <c r="F213" s="11">
        <f>VLOOKUP($A213,[1]SIGEP!$B$7:$N$324,8,0)</f>
        <v>0.5524</v>
      </c>
      <c r="G213" s="11">
        <f>VLOOKUP($A213,[1]SIGEP!$B$7:$N$324,9,0)</f>
        <v>1720.1980000000001</v>
      </c>
      <c r="H213" s="11">
        <f>VLOOKUP($A213,[1]SIGEP!$B$7:$N$324,10,0)</f>
        <v>1476824</v>
      </c>
      <c r="I213" s="11">
        <f>VLOOKUP($A213,[1]SIGEP!$B$7:$N$324,11,0)</f>
        <v>275646.47338537005</v>
      </c>
      <c r="J213" s="11">
        <f>VLOOKUP($A213,[1]SIGEP!$B$7:$N$324,12,0)</f>
        <v>110258.58935414805</v>
      </c>
      <c r="K213" s="11">
        <f>VLOOKUP($A213,[1]SIGEP!$B$7:$N$324,13,0)</f>
        <v>385905.06273951812</v>
      </c>
      <c r="GL213"/>
    </row>
    <row r="214" spans="1:194" x14ac:dyDescent="0.25">
      <c r="A214" s="12" t="s">
        <v>112</v>
      </c>
      <c r="B214" s="13" t="s">
        <v>113</v>
      </c>
      <c r="C214" s="13" t="s">
        <v>18</v>
      </c>
      <c r="D214" s="11">
        <f>VLOOKUP(A214,[1]SIGEP!$B$7:$N$324,6,0)</f>
        <v>5</v>
      </c>
      <c r="E214" s="11">
        <f>VLOOKUP(A214,[1]SIGEP!$B$7:$N$324,7,0)</f>
        <v>2133.8398000000002</v>
      </c>
      <c r="F214" s="11">
        <f>VLOOKUP($A214,[1]SIGEP!$B$7:$N$324,8,0)</f>
        <v>2.5347300000000001</v>
      </c>
      <c r="G214" s="11">
        <f>VLOOKUP($A214,[1]SIGEP!$B$7:$N$324,9,0)</f>
        <v>70.593999999999994</v>
      </c>
      <c r="H214" s="11">
        <f>VLOOKUP($A214,[1]SIGEP!$B$7:$N$324,10,0)</f>
        <v>353</v>
      </c>
      <c r="I214" s="11">
        <f>VLOOKUP($A214,[1]SIGEP!$B$7:$N$324,11,0)</f>
        <v>7576.5523265600004</v>
      </c>
      <c r="J214" s="11">
        <f>VLOOKUP($A214,[1]SIGEP!$B$7:$N$324,12,0)</f>
        <v>0</v>
      </c>
      <c r="K214" s="11">
        <f>VLOOKUP($A214,[1]SIGEP!$B$7:$N$324,13,0)</f>
        <v>7576.5523265600004</v>
      </c>
      <c r="GL214"/>
    </row>
    <row r="215" spans="1:194" x14ac:dyDescent="0.25">
      <c r="A215" s="12" t="s">
        <v>382</v>
      </c>
      <c r="B215" s="13" t="s">
        <v>383</v>
      </c>
      <c r="C215" s="13" t="s">
        <v>18</v>
      </c>
      <c r="D215" s="11">
        <f>VLOOKUP(A215,[1]SIGEP!$B$7:$N$324,6,0)</f>
        <v>9.3000000000000007</v>
      </c>
      <c r="E215" s="11">
        <f>VLOOKUP(A215,[1]SIGEP!$B$7:$N$324,7,0)</f>
        <v>2571.4351000000001</v>
      </c>
      <c r="F215" s="11">
        <f>VLOOKUP($A215,[1]SIGEP!$B$7:$N$324,8,0)</f>
        <v>1.4106399999999999</v>
      </c>
      <c r="G215" s="11">
        <f>VLOOKUP($A215,[1]SIGEP!$B$7:$N$324,9,0)</f>
        <v>151.023</v>
      </c>
      <c r="H215" s="11">
        <f>VLOOKUP($A215,[1]SIGEP!$B$7:$N$324,10,0)</f>
        <v>3479</v>
      </c>
      <c r="I215" s="11">
        <f>VLOOKUP($A215,[1]SIGEP!$B$7:$N$324,11,0)</f>
        <v>19662.672983365002</v>
      </c>
      <c r="J215" s="11">
        <f>VLOOKUP($A215,[1]SIGEP!$B$7:$N$324,12,0)</f>
        <v>16909.898765693903</v>
      </c>
      <c r="K215" s="11">
        <f>VLOOKUP($A215,[1]SIGEP!$B$7:$N$324,13,0)</f>
        <v>36572.571749058901</v>
      </c>
      <c r="GL215"/>
    </row>
    <row r="216" spans="1:194" x14ac:dyDescent="0.25">
      <c r="A216" s="12" t="s">
        <v>522</v>
      </c>
      <c r="B216" s="13" t="s">
        <v>523</v>
      </c>
      <c r="C216" s="13" t="s">
        <v>18</v>
      </c>
      <c r="D216" s="11">
        <f>VLOOKUP(A216,[1]SIGEP!$B$7:$N$324,6,0)</f>
        <v>7.8</v>
      </c>
      <c r="E216" s="11">
        <f>VLOOKUP(A216,[1]SIGEP!$B$7:$N$324,7,0)</f>
        <v>2982.2087000000001</v>
      </c>
      <c r="F216" s="11">
        <f>VLOOKUP($A216,[1]SIGEP!$B$7:$N$324,8,0)</f>
        <v>0.68015000000000003</v>
      </c>
      <c r="G216" s="11">
        <f>VLOOKUP($A216,[1]SIGEP!$B$7:$N$324,9,0)</f>
        <v>0</v>
      </c>
      <c r="H216" s="11">
        <f>VLOOKUP($A216,[1]SIGEP!$B$7:$N$324,10,0)</f>
        <v>484320</v>
      </c>
      <c r="I216" s="11">
        <f>VLOOKUP($A216,[1]SIGEP!$B$7:$N$324,11,0)</f>
        <v>16470.512400000003</v>
      </c>
      <c r="J216" s="11">
        <f>VLOOKUP($A216,[1]SIGEP!$B$7:$N$324,12,0)</f>
        <v>9223.4869440000002</v>
      </c>
      <c r="K216" s="11">
        <f>VLOOKUP($A216,[1]SIGEP!$B$7:$N$324,13,0)</f>
        <v>25693.999344000003</v>
      </c>
      <c r="GL216"/>
    </row>
    <row r="217" spans="1:194" x14ac:dyDescent="0.25">
      <c r="A217" s="12" t="s">
        <v>495</v>
      </c>
      <c r="B217" s="13" t="s">
        <v>596</v>
      </c>
      <c r="C217" s="13" t="s">
        <v>18</v>
      </c>
      <c r="D217" s="11">
        <f>VLOOKUP(A217,[1]SIGEP!$B$7:$N$324,6,0)</f>
        <v>7.5</v>
      </c>
      <c r="E217" s="11">
        <f>VLOOKUP(A217,[1]SIGEP!$B$7:$N$324,7,0)</f>
        <v>2177.3458000000001</v>
      </c>
      <c r="F217" s="11">
        <f>VLOOKUP($A217,[1]SIGEP!$B$7:$N$324,8,0)</f>
        <v>0.29565000000000002</v>
      </c>
      <c r="G217" s="11">
        <f>VLOOKUP($A217,[1]SIGEP!$B$7:$N$324,9,0)</f>
        <v>90.768000000000001</v>
      </c>
      <c r="H217" s="11">
        <f>VLOOKUP($A217,[1]SIGEP!$B$7:$N$324,10,0)</f>
        <v>2361</v>
      </c>
      <c r="I217" s="11">
        <f>VLOOKUP($A217,[1]SIGEP!$B$7:$N$324,11,0)</f>
        <v>9916.5676612200023</v>
      </c>
      <c r="J217" s="11">
        <f>VLOOKUP($A217,[1]SIGEP!$B$7:$N$324,12,0)</f>
        <v>4958.2838306099993</v>
      </c>
      <c r="K217" s="11">
        <f>VLOOKUP($A217,[1]SIGEP!$B$7:$N$324,13,0)</f>
        <v>14874.851491830002</v>
      </c>
      <c r="GL217"/>
    </row>
    <row r="218" spans="1:194" x14ac:dyDescent="0.25">
      <c r="A218" s="12" t="s">
        <v>384</v>
      </c>
      <c r="B218" s="13" t="s">
        <v>385</v>
      </c>
      <c r="C218" s="13" t="s">
        <v>18</v>
      </c>
      <c r="D218" s="11">
        <f>VLOOKUP(A218,[1]SIGEP!$B$7:$N$324,6,0)</f>
        <v>8.91</v>
      </c>
      <c r="E218" s="11">
        <f>VLOOKUP(A218,[1]SIGEP!$B$7:$N$324,7,0)</f>
        <v>2571.4351000000001</v>
      </c>
      <c r="F218" s="11">
        <f>VLOOKUP($A218,[1]SIGEP!$B$7:$N$324,8,0)</f>
        <v>0.69032000000000004</v>
      </c>
      <c r="G218" s="11">
        <f>VLOOKUP($A218,[1]SIGEP!$B$7:$N$324,9,0)</f>
        <v>772.48199999999997</v>
      </c>
      <c r="H218" s="11">
        <f>VLOOKUP($A218,[1]SIGEP!$B$7:$N$324,10,0)</f>
        <v>36856</v>
      </c>
      <c r="I218" s="11">
        <f>VLOOKUP($A218,[1]SIGEP!$B$7:$N$324,11,0)</f>
        <v>100591.48814191</v>
      </c>
      <c r="J218" s="11">
        <f>VLOOKUP($A218,[1]SIGEP!$B$7:$N$324,12,0)</f>
        <v>78662.543726973614</v>
      </c>
      <c r="K218" s="11">
        <f>VLOOKUP($A218,[1]SIGEP!$B$7:$N$324,13,0)</f>
        <v>179254.03186888361</v>
      </c>
      <c r="GL218"/>
    </row>
    <row r="219" spans="1:194" x14ac:dyDescent="0.25">
      <c r="A219" s="12" t="s">
        <v>332</v>
      </c>
      <c r="B219" s="13" t="s">
        <v>333</v>
      </c>
      <c r="C219" s="13" t="s">
        <v>18</v>
      </c>
      <c r="D219" s="11">
        <f>VLOOKUP(A219,[1]SIGEP!$B$7:$N$324,6,0)</f>
        <v>10</v>
      </c>
      <c r="E219" s="11">
        <f>VLOOKUP(A219,[1]SIGEP!$B$7:$N$324,7,0)</f>
        <v>2437.6918999999998</v>
      </c>
      <c r="F219" s="11">
        <f>VLOOKUP($A219,[1]SIGEP!$B$7:$N$324,8,0)</f>
        <v>0.58789999999999998</v>
      </c>
      <c r="G219" s="11">
        <f>VLOOKUP($A219,[1]SIGEP!$B$7:$N$324,9,0)</f>
        <v>2342.0830000000001</v>
      </c>
      <c r="H219" s="11">
        <f>VLOOKUP($A219,[1]SIGEP!$B$7:$N$324,10,0)</f>
        <v>176317</v>
      </c>
      <c r="I219" s="11">
        <f>VLOOKUP($A219,[1]SIGEP!$B$7:$N$324,11,0)</f>
        <v>290646.67612638499</v>
      </c>
      <c r="J219" s="11">
        <f>VLOOKUP($A219,[1]SIGEP!$B$7:$N$324,12,0)</f>
        <v>290646.67612638499</v>
      </c>
      <c r="K219" s="11">
        <f>VLOOKUP($A219,[1]SIGEP!$B$7:$N$324,13,0)</f>
        <v>581293.35225276998</v>
      </c>
      <c r="GL219"/>
    </row>
    <row r="220" spans="1:194" x14ac:dyDescent="0.25">
      <c r="A220" s="12" t="s">
        <v>99</v>
      </c>
      <c r="B220" s="13" t="s">
        <v>100</v>
      </c>
      <c r="C220" s="13" t="s">
        <v>18</v>
      </c>
      <c r="D220" s="11">
        <f>VLOOKUP(A220,[1]SIGEP!$B$7:$N$324,6,0)</f>
        <v>9.3000000000000007</v>
      </c>
      <c r="E220" s="11">
        <f>VLOOKUP(A220,[1]SIGEP!$B$7:$N$324,7,0)</f>
        <v>2397.6482999999998</v>
      </c>
      <c r="F220" s="11">
        <f>VLOOKUP($A220,[1]SIGEP!$B$7:$N$324,8,0)</f>
        <v>0.57308999999999999</v>
      </c>
      <c r="G220" s="11">
        <f>VLOOKUP($A220,[1]SIGEP!$B$7:$N$324,9,0)</f>
        <v>583.28599999999994</v>
      </c>
      <c r="H220" s="11">
        <f>VLOOKUP($A220,[1]SIGEP!$B$7:$N$324,10,0)</f>
        <v>37254</v>
      </c>
      <c r="I220" s="11">
        <f>VLOOKUP($A220,[1]SIGEP!$B$7:$N$324,11,0)</f>
        <v>70993.229058690005</v>
      </c>
      <c r="J220" s="11">
        <f>VLOOKUP($A220,[1]SIGEP!$B$7:$N$324,12,0)</f>
        <v>61054.17699047341</v>
      </c>
      <c r="K220" s="11">
        <f>VLOOKUP($A220,[1]SIGEP!$B$7:$N$324,13,0)</f>
        <v>132047.40604916343</v>
      </c>
      <c r="GL220"/>
    </row>
    <row r="221" spans="1:194" x14ac:dyDescent="0.25">
      <c r="A221" s="12" t="s">
        <v>334</v>
      </c>
      <c r="B221" s="13" t="s">
        <v>335</v>
      </c>
      <c r="C221" s="13" t="s">
        <v>18</v>
      </c>
      <c r="D221" s="11">
        <f>VLOOKUP(A221,[1]SIGEP!$B$7:$N$324,6,0)</f>
        <v>9.3000000000000007</v>
      </c>
      <c r="E221" s="11">
        <f>VLOOKUP(A221,[1]SIGEP!$B$7:$N$324,7,0)</f>
        <v>2437.6918999999998</v>
      </c>
      <c r="F221" s="11">
        <f>VLOOKUP($A221,[1]SIGEP!$B$7:$N$324,8,0)</f>
        <v>0.80240999999999996</v>
      </c>
      <c r="G221" s="11">
        <f>VLOOKUP($A221,[1]SIGEP!$B$7:$N$324,9,0)</f>
        <v>5455.5640000000003</v>
      </c>
      <c r="H221" s="11">
        <f>VLOOKUP($A221,[1]SIGEP!$B$7:$N$324,10,0)</f>
        <v>224140</v>
      </c>
      <c r="I221" s="11">
        <f>VLOOKUP($A221,[1]SIGEP!$B$7:$N$324,11,0)</f>
        <v>673941.81750658003</v>
      </c>
      <c r="J221" s="11">
        <f>VLOOKUP($A221,[1]SIGEP!$B$7:$N$324,12,0)</f>
        <v>579589.96305565885</v>
      </c>
      <c r="K221" s="11">
        <f>VLOOKUP($A221,[1]SIGEP!$B$7:$N$324,13,0)</f>
        <v>1253531.7805622388</v>
      </c>
      <c r="GL221"/>
    </row>
    <row r="222" spans="1:194" x14ac:dyDescent="0.25">
      <c r="A222" s="12" t="s">
        <v>200</v>
      </c>
      <c r="B222" s="13" t="s">
        <v>201</v>
      </c>
      <c r="C222" s="13" t="s">
        <v>18</v>
      </c>
      <c r="D222" s="11">
        <f>VLOOKUP(A222,[1]SIGEP!$B$7:$N$324,6,0)</f>
        <v>0</v>
      </c>
      <c r="E222" s="11">
        <f>VLOOKUP(A222,[1]SIGEP!$B$7:$N$324,7,0)</f>
        <v>2459.2997999999998</v>
      </c>
      <c r="F222" s="11">
        <f>VLOOKUP($A222,[1]SIGEP!$B$7:$N$324,8,0)</f>
        <v>2.5347300000000001</v>
      </c>
      <c r="G222" s="11">
        <f>VLOOKUP($A222,[1]SIGEP!$B$7:$N$324,9,0)</f>
        <v>0</v>
      </c>
      <c r="H222" s="11">
        <f>VLOOKUP($A222,[1]SIGEP!$B$7:$N$324,10,0)</f>
        <v>0</v>
      </c>
      <c r="I222" s="11">
        <f>VLOOKUP($A222,[1]SIGEP!$B$7:$N$324,11,0)</f>
        <v>0</v>
      </c>
      <c r="J222" s="11">
        <f>VLOOKUP($A222,[1]SIGEP!$B$7:$N$324,12,0)</f>
        <v>0</v>
      </c>
      <c r="K222" s="11">
        <f>VLOOKUP($A222,[1]SIGEP!$B$7:$N$324,13,0)</f>
        <v>0</v>
      </c>
      <c r="GL222"/>
    </row>
    <row r="223" spans="1:194" x14ac:dyDescent="0.25">
      <c r="A223" s="12" t="s">
        <v>526</v>
      </c>
      <c r="B223" s="13" t="s">
        <v>597</v>
      </c>
      <c r="C223" s="13" t="s">
        <v>18</v>
      </c>
      <c r="D223" s="11">
        <f>VLOOKUP(A223,[1]SIGEP!$B$7:$N$324,6,0)</f>
        <v>10</v>
      </c>
      <c r="E223" s="11">
        <f>VLOOKUP(A223,[1]SIGEP!$B$7:$N$324,7,0)</f>
        <v>2419.0749999999998</v>
      </c>
      <c r="F223" s="11">
        <f>VLOOKUP($A223,[1]SIGEP!$B$7:$N$324,8,0)</f>
        <v>0.18176999999999999</v>
      </c>
      <c r="G223" s="11">
        <f>VLOOKUP($A223,[1]SIGEP!$B$7:$N$324,9,0)</f>
        <v>7526.9620000000004</v>
      </c>
      <c r="H223" s="11">
        <f>VLOOKUP($A223,[1]SIGEP!$B$7:$N$324,10,0)</f>
        <v>1701384</v>
      </c>
      <c r="I223" s="11">
        <f>VLOOKUP($A223,[1]SIGEP!$B$7:$N$324,11,0)</f>
        <v>925877.30849150009</v>
      </c>
      <c r="J223" s="11">
        <f>VLOOKUP($A223,[1]SIGEP!$B$7:$N$324,12,0)</f>
        <v>925877.30849150009</v>
      </c>
      <c r="K223" s="11">
        <f>VLOOKUP($A223,[1]SIGEP!$B$7:$N$324,13,0)</f>
        <v>1851754.6169830002</v>
      </c>
      <c r="GL223"/>
    </row>
    <row r="224" spans="1:194" x14ac:dyDescent="0.25">
      <c r="A224" s="12" t="s">
        <v>343</v>
      </c>
      <c r="B224" s="13" t="s">
        <v>598</v>
      </c>
      <c r="C224" s="13" t="s">
        <v>18</v>
      </c>
      <c r="D224" s="11">
        <f>VLOOKUP(A224,[1]SIGEP!$B$7:$N$324,6,0)</f>
        <v>5</v>
      </c>
      <c r="E224" s="11">
        <f>VLOOKUP(A224,[1]SIGEP!$B$7:$N$324,7,0)</f>
        <v>2417.1487000000002</v>
      </c>
      <c r="F224" s="11">
        <f>VLOOKUP($A224,[1]SIGEP!$B$7:$N$324,8,0)</f>
        <v>1.2105300000000001</v>
      </c>
      <c r="G224" s="11">
        <f>VLOOKUP($A224,[1]SIGEP!$B$7:$N$324,9,0)</f>
        <v>53.488999999999997</v>
      </c>
      <c r="H224" s="11">
        <f>VLOOKUP($A224,[1]SIGEP!$B$7:$N$324,10,0)</f>
        <v>2148</v>
      </c>
      <c r="I224" s="11">
        <f>VLOOKUP($A224,[1]SIGEP!$B$7:$N$324,11,0)</f>
        <v>6594.5542627150007</v>
      </c>
      <c r="J224" s="11">
        <f>VLOOKUP($A224,[1]SIGEP!$B$7:$N$324,12,0)</f>
        <v>0</v>
      </c>
      <c r="K224" s="11">
        <f>VLOOKUP($A224,[1]SIGEP!$B$7:$N$324,13,0)</f>
        <v>6594.5542627150007</v>
      </c>
      <c r="GL224"/>
    </row>
    <row r="225" spans="1:194" x14ac:dyDescent="0.25">
      <c r="A225" s="12" t="s">
        <v>506</v>
      </c>
      <c r="B225" s="13" t="s">
        <v>507</v>
      </c>
      <c r="C225" s="13" t="s">
        <v>18</v>
      </c>
      <c r="D225" s="11">
        <f>VLOOKUP(A225,[1]SIGEP!$B$7:$N$324,6,0)</f>
        <v>10</v>
      </c>
      <c r="E225" s="11">
        <f>VLOOKUP(A225,[1]SIGEP!$B$7:$N$324,7,0)</f>
        <v>2435.2660000000001</v>
      </c>
      <c r="F225" s="11">
        <f>VLOOKUP($A225,[1]SIGEP!$B$7:$N$324,8,0)</f>
        <v>2.5347300000000001</v>
      </c>
      <c r="G225" s="11">
        <f>VLOOKUP($A225,[1]SIGEP!$B$7:$N$324,9,0)</f>
        <v>741.55899999999997</v>
      </c>
      <c r="H225" s="11">
        <f>VLOOKUP($A225,[1]SIGEP!$B$7:$N$324,10,0)</f>
        <v>24553</v>
      </c>
      <c r="I225" s="11">
        <f>VLOOKUP($A225,[1]SIGEP!$B$7:$N$324,11,0)</f>
        <v>93406.432269199999</v>
      </c>
      <c r="J225" s="11">
        <f>VLOOKUP($A225,[1]SIGEP!$B$7:$N$324,12,0)</f>
        <v>93406.432269199999</v>
      </c>
      <c r="K225" s="11">
        <f>VLOOKUP($A225,[1]SIGEP!$B$7:$N$324,13,0)</f>
        <v>186812.8645384</v>
      </c>
      <c r="GL225"/>
    </row>
    <row r="226" spans="1:194" x14ac:dyDescent="0.25">
      <c r="A226" s="12" t="s">
        <v>451</v>
      </c>
      <c r="B226" s="13" t="s">
        <v>452</v>
      </c>
      <c r="C226" s="13" t="s">
        <v>18</v>
      </c>
      <c r="D226" s="11">
        <f>VLOOKUP(A226,[1]SIGEP!$B$7:$N$324,6,0)</f>
        <v>10</v>
      </c>
      <c r="E226" s="11">
        <f>VLOOKUP(A226,[1]SIGEP!$B$7:$N$324,7,0)</f>
        <v>2510.3362000000002</v>
      </c>
      <c r="F226" s="11">
        <f>VLOOKUP($A226,[1]SIGEP!$B$7:$N$324,8,0)</f>
        <v>0.41487000000000002</v>
      </c>
      <c r="G226" s="11">
        <f>VLOOKUP($A226,[1]SIGEP!$B$7:$N$324,9,0)</f>
        <v>152.91800000000001</v>
      </c>
      <c r="H226" s="11">
        <f>VLOOKUP($A226,[1]SIGEP!$B$7:$N$324,10,0)</f>
        <v>612</v>
      </c>
      <c r="I226" s="11">
        <f>VLOOKUP($A226,[1]SIGEP!$B$7:$N$324,11,0)</f>
        <v>19206.474573580002</v>
      </c>
      <c r="J226" s="11">
        <f>VLOOKUP($A226,[1]SIGEP!$B$7:$N$324,12,0)</f>
        <v>19206.474573580002</v>
      </c>
      <c r="K226" s="11">
        <f>VLOOKUP($A226,[1]SIGEP!$B$7:$N$324,13,0)</f>
        <v>38412.949147160005</v>
      </c>
      <c r="GL226"/>
    </row>
    <row r="227" spans="1:194" x14ac:dyDescent="0.25">
      <c r="A227" s="12" t="s">
        <v>453</v>
      </c>
      <c r="B227" s="13" t="s">
        <v>454</v>
      </c>
      <c r="C227" s="13" t="s">
        <v>18</v>
      </c>
      <c r="D227" s="11">
        <f>VLOOKUP(A227,[1]SIGEP!$B$7:$N$324,6,0)</f>
        <v>10</v>
      </c>
      <c r="E227" s="11">
        <f>VLOOKUP(A227,[1]SIGEP!$B$7:$N$324,7,0)</f>
        <v>2510.3362000000002</v>
      </c>
      <c r="F227" s="11">
        <f>VLOOKUP($A227,[1]SIGEP!$B$7:$N$324,8,0)</f>
        <v>0.52524999999999999</v>
      </c>
      <c r="G227" s="11">
        <f>VLOOKUP($A227,[1]SIGEP!$B$7:$N$324,9,0)</f>
        <v>143.76400000000001</v>
      </c>
      <c r="H227" s="11">
        <f>VLOOKUP($A227,[1]SIGEP!$B$7:$N$324,10,0)</f>
        <v>22509</v>
      </c>
      <c r="I227" s="11">
        <f>VLOOKUP($A227,[1]SIGEP!$B$7:$N$324,11,0)</f>
        <v>18635.941285340003</v>
      </c>
      <c r="J227" s="11">
        <f>VLOOKUP($A227,[1]SIGEP!$B$7:$N$324,12,0)</f>
        <v>18635.941285340003</v>
      </c>
      <c r="K227" s="11">
        <f>VLOOKUP($A227,[1]SIGEP!$B$7:$N$324,13,0)</f>
        <v>37271.882570680005</v>
      </c>
      <c r="GL227"/>
    </row>
    <row r="228" spans="1:194" x14ac:dyDescent="0.25">
      <c r="A228" s="12" t="s">
        <v>386</v>
      </c>
      <c r="B228" s="13" t="s">
        <v>387</v>
      </c>
      <c r="C228" s="13" t="s">
        <v>18</v>
      </c>
      <c r="D228" s="11">
        <f>VLOOKUP(A228,[1]SIGEP!$B$7:$N$324,6,0)</f>
        <v>7.5</v>
      </c>
      <c r="E228" s="11">
        <f>VLOOKUP(A228,[1]SIGEP!$B$7:$N$324,7,0)</f>
        <v>2982.2087000000001</v>
      </c>
      <c r="F228" s="11">
        <f>VLOOKUP($A228,[1]SIGEP!$B$7:$N$324,8,0)</f>
        <v>0.73546999999999996</v>
      </c>
      <c r="G228" s="11">
        <f>VLOOKUP($A228,[1]SIGEP!$B$7:$N$324,9,0)</f>
        <v>88.54</v>
      </c>
      <c r="H228" s="11">
        <f>VLOOKUP($A228,[1]SIGEP!$B$7:$N$324,10,0)</f>
        <v>1339</v>
      </c>
      <c r="I228" s="11">
        <f>VLOOKUP($A228,[1]SIGEP!$B$7:$N$324,11,0)</f>
        <v>13251.477631400003</v>
      </c>
      <c r="J228" s="11">
        <f>VLOOKUP($A228,[1]SIGEP!$B$7:$N$324,12,0)</f>
        <v>6625.7388156999996</v>
      </c>
      <c r="K228" s="11">
        <f>VLOOKUP($A228,[1]SIGEP!$B$7:$N$324,13,0)</f>
        <v>19877.216447100003</v>
      </c>
      <c r="GL228"/>
    </row>
    <row r="229" spans="1:194" x14ac:dyDescent="0.25">
      <c r="A229" s="12" t="s">
        <v>543</v>
      </c>
      <c r="B229" s="13" t="s">
        <v>544</v>
      </c>
      <c r="C229" s="13" t="s">
        <v>18</v>
      </c>
      <c r="D229" s="11">
        <f>VLOOKUP(A229,[1]SIGEP!$B$7:$N$324,6,0)</f>
        <v>5</v>
      </c>
      <c r="E229" s="11">
        <f>VLOOKUP(A229,[1]SIGEP!$B$7:$N$324,7,0)</f>
        <v>2164.4989999999998</v>
      </c>
      <c r="F229" s="11">
        <f>VLOOKUP($A229,[1]SIGEP!$B$7:$N$324,8,0)</f>
        <v>2.5350000000000001</v>
      </c>
      <c r="G229" s="11">
        <f>VLOOKUP($A229,[1]SIGEP!$B$7:$N$324,9,0)</f>
        <v>41.1</v>
      </c>
      <c r="H229" s="11">
        <f>VLOOKUP($A229,[1]SIGEP!$B$7:$N$324,10,0)</f>
        <v>617</v>
      </c>
      <c r="I229" s="11">
        <f>VLOOKUP($A229,[1]SIGEP!$B$7:$N$324,11,0)</f>
        <v>4526.2501949999996</v>
      </c>
      <c r="J229" s="11">
        <f>VLOOKUP($A229,[1]SIGEP!$B$7:$N$324,12,0)</f>
        <v>0</v>
      </c>
      <c r="K229" s="11">
        <f>VLOOKUP($A229,[1]SIGEP!$B$7:$N$324,13,0)</f>
        <v>4526.2501949999996</v>
      </c>
      <c r="GL229"/>
    </row>
    <row r="230" spans="1:194" x14ac:dyDescent="0.25">
      <c r="A230" s="12" t="s">
        <v>574</v>
      </c>
      <c r="B230" s="13" t="s">
        <v>178</v>
      </c>
      <c r="C230" s="13" t="s">
        <v>18</v>
      </c>
      <c r="D230" s="11">
        <f>VLOOKUP(A230,[1]SIGEP!$B$7:$N$324,6,0)</f>
        <v>7.5</v>
      </c>
      <c r="E230" s="11">
        <f>VLOOKUP(A230,[1]SIGEP!$B$7:$N$324,7,0)</f>
        <v>3220.9439000000002</v>
      </c>
      <c r="F230" s="11">
        <f>VLOOKUP($A230,[1]SIGEP!$B$7:$N$324,8,0)</f>
        <v>0.44819999999999999</v>
      </c>
      <c r="G230" s="11">
        <f>VLOOKUP($A230,[1]SIGEP!$B$7:$N$324,9,0)</f>
        <v>0.29399999999999998</v>
      </c>
      <c r="H230" s="11">
        <f>VLOOKUP($A230,[1]SIGEP!$B$7:$N$324,10,0)</f>
        <v>617809</v>
      </c>
      <c r="I230" s="11">
        <f>VLOOKUP($A230,[1]SIGEP!$B$7:$N$324,11,0)</f>
        <v>13892.447565330001</v>
      </c>
      <c r="J230" s="11">
        <f>VLOOKUP($A230,[1]SIGEP!$B$7:$N$324,12,0)</f>
        <v>6946.2237826649989</v>
      </c>
      <c r="K230" s="11">
        <f>VLOOKUP($A230,[1]SIGEP!$B$7:$N$324,13,0)</f>
        <v>20838.671347995001</v>
      </c>
      <c r="GL230"/>
    </row>
    <row r="231" spans="1:194" x14ac:dyDescent="0.25">
      <c r="A231" s="12" t="s">
        <v>388</v>
      </c>
      <c r="B231" s="13" t="s">
        <v>389</v>
      </c>
      <c r="C231" s="13" t="s">
        <v>18</v>
      </c>
      <c r="D231" s="11">
        <f>VLOOKUP(A231,[1]SIGEP!$B$7:$N$324,6,0)</f>
        <v>7.5</v>
      </c>
      <c r="E231" s="11">
        <f>VLOOKUP(A231,[1]SIGEP!$B$7:$N$324,7,0)</f>
        <v>2982.2087000000001</v>
      </c>
      <c r="F231" s="11">
        <f>VLOOKUP($A231,[1]SIGEP!$B$7:$N$324,8,0)</f>
        <v>7.0300000000000001E-2</v>
      </c>
      <c r="G231" s="11">
        <f>VLOOKUP($A231,[1]SIGEP!$B$7:$N$324,9,0)</f>
        <v>31.045000000000002</v>
      </c>
      <c r="H231" s="11">
        <f>VLOOKUP($A231,[1]SIGEP!$B$7:$N$324,10,0)</f>
        <v>64141</v>
      </c>
      <c r="I231" s="11">
        <f>VLOOKUP($A231,[1]SIGEP!$B$7:$N$324,11,0)</f>
        <v>4854.5890695750004</v>
      </c>
      <c r="J231" s="11">
        <f>VLOOKUP($A231,[1]SIGEP!$B$7:$N$324,12,0)</f>
        <v>2427.2945347874993</v>
      </c>
      <c r="K231" s="11">
        <f>VLOOKUP($A231,[1]SIGEP!$B$7:$N$324,13,0)</f>
        <v>7281.8836043624997</v>
      </c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/>
    </row>
    <row r="232" spans="1:194" x14ac:dyDescent="0.25">
      <c r="A232" s="12" t="s">
        <v>340</v>
      </c>
      <c r="B232" s="13" t="s">
        <v>599</v>
      </c>
      <c r="C232" s="13" t="s">
        <v>18</v>
      </c>
      <c r="D232" s="11">
        <f>VLOOKUP(A232,[1]SIGEP!$B$7:$N$324,6,0)</f>
        <v>5</v>
      </c>
      <c r="E232" s="11">
        <f>VLOOKUP(A232,[1]SIGEP!$B$7:$N$324,7,0)</f>
        <v>1677.8055999999999</v>
      </c>
      <c r="F232" s="11">
        <f>VLOOKUP($A232,[1]SIGEP!$B$7:$N$324,8,0)</f>
        <v>1.0452600000000001</v>
      </c>
      <c r="G232" s="11">
        <f>VLOOKUP($A232,[1]SIGEP!$B$7:$N$324,9,0)</f>
        <v>12776</v>
      </c>
      <c r="H232" s="11">
        <f>VLOOKUP($A232,[1]SIGEP!$B$7:$N$324,10,0)</f>
        <v>2575799</v>
      </c>
      <c r="I232" s="11">
        <f>VLOOKUP($A232,[1]SIGEP!$B$7:$N$324,11,0)</f>
        <v>1206401.2004169999</v>
      </c>
      <c r="J232" s="11">
        <f>VLOOKUP($A232,[1]SIGEP!$B$7:$N$324,12,0)</f>
        <v>0</v>
      </c>
      <c r="K232" s="11">
        <f>VLOOKUP($A232,[1]SIGEP!$B$7:$N$324,13,0)</f>
        <v>1206401.2004169999</v>
      </c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/>
    </row>
    <row r="233" spans="1:194" x14ac:dyDescent="0.25">
      <c r="A233" s="12" t="s">
        <v>455</v>
      </c>
      <c r="B233" s="13" t="s">
        <v>456</v>
      </c>
      <c r="C233" s="13" t="s">
        <v>18</v>
      </c>
      <c r="D233" s="11">
        <f>VLOOKUP(A233,[1]SIGEP!$B$7:$N$324,6,0)</f>
        <v>7.78</v>
      </c>
      <c r="E233" s="11">
        <f>VLOOKUP(A233,[1]SIGEP!$B$7:$N$324,7,0)</f>
        <v>2510.3362000000002</v>
      </c>
      <c r="F233" s="11">
        <f>VLOOKUP($A233,[1]SIGEP!$B$7:$N$324,8,0)</f>
        <v>0.52524999999999999</v>
      </c>
      <c r="G233" s="11">
        <f>VLOOKUP($A233,[1]SIGEP!$B$7:$N$324,9,0)</f>
        <v>438.25799999999998</v>
      </c>
      <c r="H233" s="11">
        <f>VLOOKUP($A233,[1]SIGEP!$B$7:$N$324,10,0)</f>
        <v>492217</v>
      </c>
      <c r="I233" s="11">
        <f>VLOOKUP($A233,[1]SIGEP!$B$7:$N$324,11,0)</f>
        <v>67935.595079480016</v>
      </c>
      <c r="J233" s="11">
        <f>VLOOKUP($A233,[1]SIGEP!$B$7:$N$324,12,0)</f>
        <v>37772.190864190889</v>
      </c>
      <c r="K233" s="11">
        <f>VLOOKUP($A233,[1]SIGEP!$B$7:$N$324,13,0)</f>
        <v>105707.7859436709</v>
      </c>
      <c r="GL233"/>
    </row>
    <row r="234" spans="1:194" x14ac:dyDescent="0.25">
      <c r="A234" s="12" t="s">
        <v>186</v>
      </c>
      <c r="B234" s="13" t="s">
        <v>187</v>
      </c>
      <c r="C234" s="13" t="s">
        <v>18</v>
      </c>
      <c r="D234" s="11">
        <f>VLOOKUP(A234,[1]SIGEP!$B$7:$N$324,6,0)</f>
        <v>5</v>
      </c>
      <c r="E234" s="11">
        <f>VLOOKUP(A234,[1]SIGEP!$B$7:$N$324,7,0)</f>
        <v>2151.9946</v>
      </c>
      <c r="F234" s="11">
        <f>VLOOKUP($A234,[1]SIGEP!$B$7:$N$324,8,0)</f>
        <v>2.5347300000000001</v>
      </c>
      <c r="G234" s="11">
        <f>VLOOKUP($A234,[1]SIGEP!$B$7:$N$324,9,0)</f>
        <v>12.64</v>
      </c>
      <c r="H234" s="11">
        <f>VLOOKUP($A234,[1]SIGEP!$B$7:$N$324,10,0)</f>
        <v>0</v>
      </c>
      <c r="I234" s="11">
        <f>VLOOKUP($A234,[1]SIGEP!$B$7:$N$324,11,0)</f>
        <v>1360.0605872000001</v>
      </c>
      <c r="J234" s="11">
        <f>VLOOKUP($A234,[1]SIGEP!$B$7:$N$324,12,0)</f>
        <v>0</v>
      </c>
      <c r="K234" s="11">
        <f>VLOOKUP($A234,[1]SIGEP!$B$7:$N$324,13,0)</f>
        <v>1360.0605872000001</v>
      </c>
      <c r="GL234"/>
    </row>
    <row r="235" spans="1:194" x14ac:dyDescent="0.25">
      <c r="A235" s="12" t="s">
        <v>150</v>
      </c>
      <c r="B235" s="13" t="s">
        <v>151</v>
      </c>
      <c r="C235" s="13" t="s">
        <v>18</v>
      </c>
      <c r="D235" s="11">
        <f>VLOOKUP(A235,[1]SIGEP!$B$7:$N$324,6,0)</f>
        <v>5</v>
      </c>
      <c r="E235" s="11">
        <f>VLOOKUP(A235,[1]SIGEP!$B$7:$N$324,7,0)</f>
        <v>2472.4654999999998</v>
      </c>
      <c r="F235" s="11">
        <f>VLOOKUP($A235,[1]SIGEP!$B$7:$N$324,8,0)</f>
        <v>0.89419000000000004</v>
      </c>
      <c r="G235" s="11">
        <f>VLOOKUP($A235,[1]SIGEP!$B$7:$N$324,9,0)</f>
        <v>39.130000000000003</v>
      </c>
      <c r="H235" s="11">
        <f>VLOOKUP($A235,[1]SIGEP!$B$7:$N$324,10,0)</f>
        <v>1340</v>
      </c>
      <c r="I235" s="11">
        <f>VLOOKUP($A235,[1]SIGEP!$B$7:$N$324,11,0)</f>
        <v>4897.2894807500006</v>
      </c>
      <c r="J235" s="11">
        <f>VLOOKUP($A235,[1]SIGEP!$B$7:$N$324,12,0)</f>
        <v>0</v>
      </c>
      <c r="K235" s="11">
        <f>VLOOKUP($A235,[1]SIGEP!$B$7:$N$324,13,0)</f>
        <v>4897.2894807500006</v>
      </c>
      <c r="GL235"/>
    </row>
    <row r="236" spans="1:194" x14ac:dyDescent="0.25">
      <c r="A236" s="12" t="s">
        <v>457</v>
      </c>
      <c r="B236" s="13" t="s">
        <v>458</v>
      </c>
      <c r="C236" s="13" t="s">
        <v>18</v>
      </c>
      <c r="D236" s="11">
        <f>VLOOKUP(A236,[1]SIGEP!$B$7:$N$324,6,0)</f>
        <v>10</v>
      </c>
      <c r="E236" s="11">
        <f>VLOOKUP(A236,[1]SIGEP!$B$7:$N$324,7,0)</f>
        <v>2510.3362000000002</v>
      </c>
      <c r="F236" s="11">
        <f>VLOOKUP($A236,[1]SIGEP!$B$7:$N$324,8,0)</f>
        <v>0.9778</v>
      </c>
      <c r="G236" s="11">
        <f>VLOOKUP($A236,[1]SIGEP!$B$7:$N$324,9,0)</f>
        <v>232.48599999999999</v>
      </c>
      <c r="H236" s="11">
        <f>VLOOKUP($A236,[1]SIGEP!$B$7:$N$324,10,0)</f>
        <v>15508</v>
      </c>
      <c r="I236" s="11">
        <f>VLOOKUP($A236,[1]SIGEP!$B$7:$N$324,11,0)</f>
        <v>29939.087209660003</v>
      </c>
      <c r="J236" s="11">
        <f>VLOOKUP($A236,[1]SIGEP!$B$7:$N$324,12,0)</f>
        <v>29939.087209660003</v>
      </c>
      <c r="K236" s="11">
        <f>VLOOKUP($A236,[1]SIGEP!$B$7:$N$324,13,0)</f>
        <v>59878.174419320007</v>
      </c>
      <c r="GL236"/>
    </row>
    <row r="237" spans="1:194" x14ac:dyDescent="0.25">
      <c r="A237" s="12" t="s">
        <v>496</v>
      </c>
      <c r="B237" s="13" t="s">
        <v>497</v>
      </c>
      <c r="C237" s="13" t="s">
        <v>23</v>
      </c>
      <c r="D237" s="11">
        <f>VLOOKUP(A237,[1]SIGEP!$B$7:$N$324,6,0)</f>
        <v>10</v>
      </c>
      <c r="E237" s="11">
        <f>VLOOKUP(A237,[1]SIGEP!$B$7:$N$324,7,0)</f>
        <v>2121.9009999999998</v>
      </c>
      <c r="F237" s="11">
        <f>VLOOKUP($A237,[1]SIGEP!$B$7:$N$324,8,0)</f>
        <v>9.4420000000000004E-2</v>
      </c>
      <c r="G237" s="11">
        <f>VLOOKUP($A237,[1]SIGEP!$B$7:$N$324,9,0)</f>
        <v>0</v>
      </c>
      <c r="H237" s="11">
        <f>VLOOKUP($A237,[1]SIGEP!$B$7:$N$324,10,0)</f>
        <v>0</v>
      </c>
      <c r="I237" s="11">
        <f>VLOOKUP($A237,[1]SIGEP!$B$7:$N$324,11,0)</f>
        <v>0</v>
      </c>
      <c r="J237" s="11">
        <f>VLOOKUP($A237,[1]SIGEP!$B$7:$N$324,12,0)</f>
        <v>0</v>
      </c>
      <c r="K237" s="11">
        <f>VLOOKUP($A237,[1]SIGEP!$B$7:$N$324,13,0)</f>
        <v>0</v>
      </c>
      <c r="GL237"/>
    </row>
    <row r="238" spans="1:194" x14ac:dyDescent="0.25">
      <c r="A238" s="12" t="s">
        <v>238</v>
      </c>
      <c r="B238" s="13" t="s">
        <v>239</v>
      </c>
      <c r="C238" s="13" t="s">
        <v>23</v>
      </c>
      <c r="D238" s="11">
        <f>VLOOKUP(A238,[1]SIGEP!$B$7:$N$324,6,0)</f>
        <v>10</v>
      </c>
      <c r="E238" s="11">
        <f>VLOOKUP(A238,[1]SIGEP!$B$7:$N$324,7,0)</f>
        <v>2184.2019</v>
      </c>
      <c r="F238" s="11">
        <f>VLOOKUP($A238,[1]SIGEP!$B$7:$N$324,8,0)</f>
        <v>0.47989999999999999</v>
      </c>
      <c r="G238" s="11">
        <f>VLOOKUP($A238,[1]SIGEP!$B$7:$N$324,9,0)</f>
        <v>6882.2120000000004</v>
      </c>
      <c r="H238" s="11">
        <f>VLOOKUP($A238,[1]SIGEP!$B$7:$N$324,10,0)</f>
        <v>734602</v>
      </c>
      <c r="I238" s="11">
        <f>VLOOKUP($A238,[1]SIGEP!$B$7:$N$324,11,0)</f>
        <v>769233.80132014013</v>
      </c>
      <c r="J238" s="11">
        <f>VLOOKUP($A238,[1]SIGEP!$B$7:$N$324,12,0)</f>
        <v>769233.80132014013</v>
      </c>
      <c r="K238" s="11">
        <f>VLOOKUP($A238,[1]SIGEP!$B$7:$N$324,13,0)</f>
        <v>1538467.6026402803</v>
      </c>
      <c r="GL238"/>
    </row>
    <row r="239" spans="1:194" x14ac:dyDescent="0.25">
      <c r="A239" s="12" t="s">
        <v>228</v>
      </c>
      <c r="B239" s="13" t="s">
        <v>229</v>
      </c>
      <c r="C239" s="13" t="s">
        <v>23</v>
      </c>
      <c r="D239" s="11">
        <f>VLOOKUP(A239,[1]SIGEP!$B$7:$N$324,6,0)</f>
        <v>9.44</v>
      </c>
      <c r="E239" s="11">
        <f>VLOOKUP(A239,[1]SIGEP!$B$7:$N$324,7,0)</f>
        <v>2136.7775999999999</v>
      </c>
      <c r="F239" s="11">
        <f>VLOOKUP($A239,[1]SIGEP!$B$7:$N$324,8,0)</f>
        <v>0.43078</v>
      </c>
      <c r="G239" s="11">
        <f>VLOOKUP($A239,[1]SIGEP!$B$7:$N$324,9,0)</f>
        <v>133954.58799999999</v>
      </c>
      <c r="H239" s="11">
        <f>VLOOKUP($A239,[1]SIGEP!$B$7:$N$324,10,0)</f>
        <v>13208663</v>
      </c>
      <c r="I239" s="11">
        <f>VLOOKUP($A239,[1]SIGEP!$B$7:$N$324,11,0)</f>
        <v>14596059.545138441</v>
      </c>
      <c r="J239" s="11">
        <f>VLOOKUP($A239,[1]SIGEP!$B$7:$N$324,12,0)</f>
        <v>12961300.876082933</v>
      </c>
      <c r="K239" s="11">
        <f>VLOOKUP($A239,[1]SIGEP!$B$7:$N$324,13,0)</f>
        <v>27557360.421221375</v>
      </c>
      <c r="GL239"/>
    </row>
    <row r="240" spans="1:194" x14ac:dyDescent="0.25">
      <c r="A240" s="12" t="s">
        <v>240</v>
      </c>
      <c r="B240" s="13" t="s">
        <v>241</v>
      </c>
      <c r="C240" s="13" t="s">
        <v>23</v>
      </c>
      <c r="D240" s="11">
        <f>VLOOKUP(A240,[1]SIGEP!$B$7:$N$324,6,0)</f>
        <v>8.8000000000000007</v>
      </c>
      <c r="E240" s="11">
        <f>VLOOKUP(A240,[1]SIGEP!$B$7:$N$324,7,0)</f>
        <v>2929.3926999999999</v>
      </c>
      <c r="F240" s="11">
        <f>VLOOKUP($A240,[1]SIGEP!$B$7:$N$324,8,0)</f>
        <v>0.88029999999999997</v>
      </c>
      <c r="G240" s="11">
        <f>VLOOKUP($A240,[1]SIGEP!$B$7:$N$324,9,0)</f>
        <v>144.464</v>
      </c>
      <c r="H240" s="11">
        <f>VLOOKUP($A240,[1]SIGEP!$B$7:$N$324,10,0)</f>
        <v>1266675</v>
      </c>
      <c r="I240" s="11">
        <f>VLOOKUP($A240,[1]SIGEP!$B$7:$N$324,11,0)</f>
        <v>76912.289475640006</v>
      </c>
      <c r="J240" s="11">
        <f>VLOOKUP($A240,[1]SIGEP!$B$7:$N$324,12,0)</f>
        <v>58453.340001486409</v>
      </c>
      <c r="K240" s="11">
        <f>VLOOKUP($A240,[1]SIGEP!$B$7:$N$324,13,0)</f>
        <v>135365.62947712641</v>
      </c>
      <c r="GL240"/>
    </row>
    <row r="241" spans="1:194" x14ac:dyDescent="0.25">
      <c r="A241" s="12" t="s">
        <v>498</v>
      </c>
      <c r="B241" s="13" t="s">
        <v>499</v>
      </c>
      <c r="C241" s="13" t="s">
        <v>23</v>
      </c>
      <c r="D241" s="11">
        <f>VLOOKUP(A241,[1]SIGEP!$B$7:$N$324,6,0)</f>
        <v>10</v>
      </c>
      <c r="E241" s="11">
        <f>VLOOKUP(A241,[1]SIGEP!$B$7:$N$324,7,0)</f>
        <v>2121.9009999999998</v>
      </c>
      <c r="F241" s="11">
        <f>VLOOKUP($A241,[1]SIGEP!$B$7:$N$324,8,0)</f>
        <v>9.4420000000000004E-2</v>
      </c>
      <c r="G241" s="11">
        <f>VLOOKUP($A241,[1]SIGEP!$B$7:$N$324,9,0)</f>
        <v>106104.232</v>
      </c>
      <c r="H241" s="11">
        <f>VLOOKUP($A241,[1]SIGEP!$B$7:$N$324,10,0)</f>
        <v>7266473</v>
      </c>
      <c r="I241" s="11">
        <f>VLOOKUP($A241,[1]SIGEP!$B$7:$N$324,11,0)</f>
        <v>11291438.818284601</v>
      </c>
      <c r="J241" s="11">
        <f>VLOOKUP($A241,[1]SIGEP!$B$7:$N$324,12,0)</f>
        <v>11291438.818284601</v>
      </c>
      <c r="K241" s="11">
        <f>VLOOKUP($A241,[1]SIGEP!$B$7:$N$324,13,0)</f>
        <v>22582877.636569202</v>
      </c>
      <c r="GL241"/>
    </row>
    <row r="242" spans="1:194" x14ac:dyDescent="0.25">
      <c r="A242" s="12" t="s">
        <v>248</v>
      </c>
      <c r="B242" s="13" t="s">
        <v>249</v>
      </c>
      <c r="C242" s="13" t="s">
        <v>23</v>
      </c>
      <c r="D242" s="11">
        <f>VLOOKUP(A242,[1]SIGEP!$B$7:$N$324,6,0)</f>
        <v>10</v>
      </c>
      <c r="E242" s="11">
        <f>VLOOKUP(A242,[1]SIGEP!$B$7:$N$324,7,0)</f>
        <v>2340.7766999999999</v>
      </c>
      <c r="F242" s="11">
        <f>VLOOKUP($A242,[1]SIGEP!$B$7:$N$324,8,0)</f>
        <v>0.61375999999999997</v>
      </c>
      <c r="G242" s="11">
        <f>VLOOKUP($A242,[1]SIGEP!$B$7:$N$324,9,0)</f>
        <v>222283.856</v>
      </c>
      <c r="H242" s="11">
        <f>VLOOKUP($A242,[1]SIGEP!$B$7:$N$324,10,0)</f>
        <v>5698176</v>
      </c>
      <c r="I242" s="11">
        <f>VLOOKUP($A242,[1]SIGEP!$B$7:$N$324,11,0)</f>
        <v>26190709.17063576</v>
      </c>
      <c r="J242" s="11">
        <f>VLOOKUP($A242,[1]SIGEP!$B$7:$N$324,12,0)</f>
        <v>26190709.17063576</v>
      </c>
      <c r="K242" s="11">
        <f>VLOOKUP($A242,[1]SIGEP!$B$7:$N$324,13,0)</f>
        <v>52381418.34127152</v>
      </c>
      <c r="GL242"/>
    </row>
    <row r="243" spans="1:194" x14ac:dyDescent="0.25">
      <c r="A243" s="12" t="s">
        <v>146</v>
      </c>
      <c r="B243" s="13" t="s">
        <v>147</v>
      </c>
      <c r="C243" s="13" t="s">
        <v>23</v>
      </c>
      <c r="D243" s="11">
        <f>VLOOKUP(A243,[1]SIGEP!$B$7:$N$324,6,0)</f>
        <v>7.8</v>
      </c>
      <c r="E243" s="11">
        <f>VLOOKUP(A243,[1]SIGEP!$B$7:$N$324,7,0)</f>
        <v>1677.8055999999999</v>
      </c>
      <c r="F243" s="11">
        <f>VLOOKUP($A243,[1]SIGEP!$B$7:$N$324,8,0)</f>
        <v>0.31213000000000002</v>
      </c>
      <c r="G243" s="11">
        <f>VLOOKUP($A243,[1]SIGEP!$B$7:$N$324,9,0)</f>
        <v>94743.93</v>
      </c>
      <c r="H243" s="11">
        <f>VLOOKUP($A243,[1]SIGEP!$B$7:$N$324,10,0)</f>
        <v>4002419</v>
      </c>
      <c r="I243" s="11">
        <f>VLOOKUP($A243,[1]SIGEP!$B$7:$N$324,11,0)</f>
        <v>8010558.5681238994</v>
      </c>
      <c r="J243" s="11">
        <f>VLOOKUP($A243,[1]SIGEP!$B$7:$N$324,12,0)</f>
        <v>4485912.7981493836</v>
      </c>
      <c r="K243" s="11">
        <f>VLOOKUP($A243,[1]SIGEP!$B$7:$N$324,13,0)</f>
        <v>12496471.366273284</v>
      </c>
      <c r="GL243"/>
    </row>
    <row r="244" spans="1:194" x14ac:dyDescent="0.25">
      <c r="A244" s="12" t="s">
        <v>250</v>
      </c>
      <c r="B244" s="13" t="s">
        <v>251</v>
      </c>
      <c r="C244" s="13" t="s">
        <v>23</v>
      </c>
      <c r="D244" s="11">
        <f>VLOOKUP(A244,[1]SIGEP!$B$7:$N$324,6,0)</f>
        <v>10</v>
      </c>
      <c r="E244" s="11">
        <f>VLOOKUP(A244,[1]SIGEP!$B$7:$N$324,7,0)</f>
        <v>2416.9645</v>
      </c>
      <c r="F244" s="11">
        <f>VLOOKUP($A244,[1]SIGEP!$B$7:$N$324,8,0)</f>
        <v>0.99826000000000004</v>
      </c>
      <c r="G244" s="11">
        <f>VLOOKUP($A244,[1]SIGEP!$B$7:$N$324,9,0)</f>
        <v>161702.568</v>
      </c>
      <c r="H244" s="11">
        <f>VLOOKUP($A244,[1]SIGEP!$B$7:$N$324,10,0)</f>
        <v>17117656</v>
      </c>
      <c r="I244" s="11">
        <f>VLOOKUP($A244,[1]SIGEP!$B$7:$N$324,11,0)</f>
        <v>20395861.884669799</v>
      </c>
      <c r="J244" s="11">
        <f>VLOOKUP($A244,[1]SIGEP!$B$7:$N$324,12,0)</f>
        <v>20395861.884669799</v>
      </c>
      <c r="K244" s="11">
        <f>VLOOKUP($A244,[1]SIGEP!$B$7:$N$324,13,0)</f>
        <v>40791723.769339599</v>
      </c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/>
    </row>
    <row r="245" spans="1:194" x14ac:dyDescent="0.25">
      <c r="A245" s="12" t="s">
        <v>179</v>
      </c>
      <c r="B245" s="13" t="s">
        <v>180</v>
      </c>
      <c r="C245" s="13" t="s">
        <v>23</v>
      </c>
      <c r="D245" s="11">
        <f>VLOOKUP(A245,[1]SIGEP!$B$7:$N$324,6,0)</f>
        <v>7.33</v>
      </c>
      <c r="E245" s="11">
        <f>VLOOKUP(A245,[1]SIGEP!$B$7:$N$324,7,0)</f>
        <v>2558.4191999999998</v>
      </c>
      <c r="F245" s="11">
        <f>VLOOKUP($A245,[1]SIGEP!$B$7:$N$324,8,0)</f>
        <v>1.28061</v>
      </c>
      <c r="G245" s="11">
        <f>VLOOKUP($A245,[1]SIGEP!$B$7:$N$324,9,0)</f>
        <v>113978.56</v>
      </c>
      <c r="H245" s="11">
        <f>VLOOKUP($A245,[1]SIGEP!$B$7:$N$324,10,0)</f>
        <v>2873046</v>
      </c>
      <c r="I245" s="11">
        <f>VLOOKUP($A245,[1]SIGEP!$B$7:$N$324,11,0)</f>
        <v>14764209.386520598</v>
      </c>
      <c r="J245" s="11">
        <f>VLOOKUP($A245,[1]SIGEP!$B$7:$N$324,12,0)</f>
        <v>6880121.5741185984</v>
      </c>
      <c r="K245" s="11">
        <f>VLOOKUP($A245,[1]SIGEP!$B$7:$N$324,13,0)</f>
        <v>21644330.960639197</v>
      </c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/>
    </row>
    <row r="246" spans="1:194" x14ac:dyDescent="0.25">
      <c r="A246" s="12" t="s">
        <v>252</v>
      </c>
      <c r="B246" s="13" t="s">
        <v>600</v>
      </c>
      <c r="C246" s="13" t="s">
        <v>23</v>
      </c>
      <c r="D246" s="11">
        <f>VLOOKUP(A246,[1]SIGEP!$B$7:$N$324,6,0)</f>
        <v>10</v>
      </c>
      <c r="E246" s="11">
        <f>VLOOKUP(A246,[1]SIGEP!$B$7:$N$324,7,0)</f>
        <v>2425.2411000000002</v>
      </c>
      <c r="F246" s="11">
        <f>VLOOKUP($A246,[1]SIGEP!$B$7:$N$324,8,0)</f>
        <v>0.89688999999999997</v>
      </c>
      <c r="G246" s="11">
        <f>VLOOKUP($A246,[1]SIGEP!$B$7:$N$324,9,0)</f>
        <v>324596.065</v>
      </c>
      <c r="H246" s="11">
        <f>VLOOKUP($A246,[1]SIGEP!$B$7:$N$324,10,0)</f>
        <v>36222976</v>
      </c>
      <c r="I246" s="11">
        <f>VLOOKUP($A246,[1]SIGEP!$B$7:$N$324,11,0)</f>
        <v>40985587.134045586</v>
      </c>
      <c r="J246" s="11">
        <f>VLOOKUP($A246,[1]SIGEP!$B$7:$N$324,12,0)</f>
        <v>40985587.134045586</v>
      </c>
      <c r="K246" s="11">
        <f>VLOOKUP($A246,[1]SIGEP!$B$7:$N$324,13,0)</f>
        <v>81971174.268091172</v>
      </c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/>
    </row>
    <row r="247" spans="1:194" x14ac:dyDescent="0.25">
      <c r="A247" s="12" t="s">
        <v>500</v>
      </c>
      <c r="B247" s="13" t="s">
        <v>601</v>
      </c>
      <c r="C247" s="13" t="s">
        <v>23</v>
      </c>
      <c r="D247" s="11">
        <f>VLOOKUP(A247,[1]SIGEP!$B$7:$N$324,6,0)</f>
        <v>10</v>
      </c>
      <c r="E247" s="11">
        <f>VLOOKUP(A247,[1]SIGEP!$B$7:$N$324,7,0)</f>
        <v>2416.9645</v>
      </c>
      <c r="F247" s="11">
        <f>VLOOKUP($A247,[1]SIGEP!$B$7:$N$324,8,0)</f>
        <v>1.05663</v>
      </c>
      <c r="G247" s="11">
        <f>VLOOKUP($A247,[1]SIGEP!$B$7:$N$324,9,0)</f>
        <v>0</v>
      </c>
      <c r="H247" s="11">
        <f>VLOOKUP($A247,[1]SIGEP!$B$7:$N$324,10,0)</f>
        <v>0</v>
      </c>
      <c r="I247" s="11">
        <f>VLOOKUP($A247,[1]SIGEP!$B$7:$N$324,11,0)</f>
        <v>0</v>
      </c>
      <c r="J247" s="11">
        <f>VLOOKUP($A247,[1]SIGEP!$B$7:$N$324,12,0)</f>
        <v>0</v>
      </c>
      <c r="K247" s="11">
        <f>VLOOKUP($A247,[1]SIGEP!$B$7:$N$324,13,0)</f>
        <v>0</v>
      </c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/>
    </row>
    <row r="248" spans="1:194" x14ac:dyDescent="0.25">
      <c r="A248" s="12" t="s">
        <v>530</v>
      </c>
      <c r="B248" s="13" t="s">
        <v>531</v>
      </c>
      <c r="C248" s="13" t="s">
        <v>23</v>
      </c>
      <c r="D248" s="11">
        <f>VLOOKUP(A248,[1]SIGEP!$B$7:$N$324,6,0)</f>
        <v>10</v>
      </c>
      <c r="E248" s="11">
        <f>VLOOKUP(A248,[1]SIGEP!$B$7:$N$324,7,0)</f>
        <v>2404.2638999999999</v>
      </c>
      <c r="F248" s="11">
        <f>VLOOKUP($A248,[1]SIGEP!$B$7:$N$324,8,0)</f>
        <v>0.70740999999999998</v>
      </c>
      <c r="G248" s="11">
        <f>VLOOKUP($A248,[1]SIGEP!$B$7:$N$324,9,0)</f>
        <v>16386.672999999999</v>
      </c>
      <c r="H248" s="11">
        <f>VLOOKUP($A248,[1]SIGEP!$B$7:$N$324,10,0)</f>
        <v>1194596</v>
      </c>
      <c r="I248" s="11">
        <f>VLOOKUP($A248,[1]SIGEP!$B$7:$N$324,11,0)</f>
        <v>2012147.7745682348</v>
      </c>
      <c r="J248" s="11">
        <f>VLOOKUP($A248,[1]SIGEP!$B$7:$N$324,12,0)</f>
        <v>2012147.7745682348</v>
      </c>
      <c r="K248" s="11">
        <f>VLOOKUP($A248,[1]SIGEP!$B$7:$N$324,13,0)</f>
        <v>4024295.5491364696</v>
      </c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/>
    </row>
    <row r="249" spans="1:194" x14ac:dyDescent="0.25">
      <c r="A249" s="12" t="s">
        <v>52</v>
      </c>
      <c r="B249" s="13" t="s">
        <v>53</v>
      </c>
      <c r="C249" s="13" t="s">
        <v>23</v>
      </c>
      <c r="D249" s="11">
        <f>VLOOKUP(A249,[1]SIGEP!$B$7:$N$324,6,0)</f>
        <v>8.8000000000000007</v>
      </c>
      <c r="E249" s="11">
        <f>VLOOKUP(A249,[1]SIGEP!$B$7:$N$324,7,0)</f>
        <v>2842.6053999999999</v>
      </c>
      <c r="F249" s="11">
        <f>VLOOKUP($A249,[1]SIGEP!$B$7:$N$324,8,0)</f>
        <v>0.43963999999999998</v>
      </c>
      <c r="G249" s="11">
        <f>VLOOKUP($A249,[1]SIGEP!$B$7:$N$324,9,0)</f>
        <v>480.18200000000002</v>
      </c>
      <c r="H249" s="11">
        <f>VLOOKUP($A249,[1]SIGEP!$B$7:$N$324,10,0)</f>
        <v>1617460</v>
      </c>
      <c r="I249" s="11">
        <f>VLOOKUP($A249,[1]SIGEP!$B$7:$N$324,11,0)</f>
        <v>103803.40302914</v>
      </c>
      <c r="J249" s="11">
        <f>VLOOKUP($A249,[1]SIGEP!$B$7:$N$324,12,0)</f>
        <v>78890.586302146403</v>
      </c>
      <c r="K249" s="11">
        <f>VLOOKUP($A249,[1]SIGEP!$B$7:$N$324,13,0)</f>
        <v>182693.9893312864</v>
      </c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/>
    </row>
    <row r="250" spans="1:194" x14ac:dyDescent="0.25">
      <c r="A250" s="12" t="s">
        <v>222</v>
      </c>
      <c r="B250" s="13" t="s">
        <v>223</v>
      </c>
      <c r="C250" s="13" t="s">
        <v>23</v>
      </c>
      <c r="D250" s="11">
        <f>VLOOKUP(A250,[1]SIGEP!$B$7:$N$324,6,0)</f>
        <v>8.41</v>
      </c>
      <c r="E250" s="11">
        <f>VLOOKUP(A250,[1]SIGEP!$B$7:$N$324,7,0)</f>
        <v>2231.3544999999999</v>
      </c>
      <c r="F250" s="11">
        <f>VLOOKUP($A250,[1]SIGEP!$B$7:$N$324,8,0)</f>
        <v>1.5894200000000001</v>
      </c>
      <c r="G250" s="11">
        <f>VLOOKUP($A250,[1]SIGEP!$B$7:$N$324,9,0)</f>
        <v>33711.709000000003</v>
      </c>
      <c r="H250" s="11">
        <f>VLOOKUP($A250,[1]SIGEP!$B$7:$N$324,10,0)</f>
        <v>1007236</v>
      </c>
      <c r="I250" s="11">
        <f>VLOOKUP($A250,[1]SIGEP!$B$7:$N$324,11,0)</f>
        <v>3841184.731148025</v>
      </c>
      <c r="J250" s="11">
        <f>VLOOKUP($A250,[1]SIGEP!$B$7:$N$324,12,0)</f>
        <v>2619687.986642953</v>
      </c>
      <c r="K250" s="11">
        <f>VLOOKUP($A250,[1]SIGEP!$B$7:$N$324,13,0)</f>
        <v>6460872.717790978</v>
      </c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/>
    </row>
    <row r="251" spans="1:194" x14ac:dyDescent="0.25">
      <c r="A251" s="12" t="s">
        <v>261</v>
      </c>
      <c r="B251" s="13" t="s">
        <v>262</v>
      </c>
      <c r="C251" s="13" t="s">
        <v>23</v>
      </c>
      <c r="D251" s="11">
        <f>VLOOKUP(A251,[1]SIGEP!$B$7:$N$324,6,0)</f>
        <v>9.3000000000000007</v>
      </c>
      <c r="E251" s="11">
        <f>VLOOKUP(A251,[1]SIGEP!$B$7:$N$324,7,0)</f>
        <v>2416.9645</v>
      </c>
      <c r="F251" s="11">
        <f>VLOOKUP($A251,[1]SIGEP!$B$7:$N$324,8,0)</f>
        <v>0.97216999999999998</v>
      </c>
      <c r="G251" s="11">
        <f>VLOOKUP($A251,[1]SIGEP!$B$7:$N$324,9,0)</f>
        <v>74158.896999999997</v>
      </c>
      <c r="H251" s="11">
        <f>VLOOKUP($A251,[1]SIGEP!$B$7:$N$324,10,0)</f>
        <v>8390674</v>
      </c>
      <c r="I251" s="11">
        <f>VLOOKUP($A251,[1]SIGEP!$B$7:$N$324,11,0)</f>
        <v>9369829.1475368254</v>
      </c>
      <c r="J251" s="11">
        <f>VLOOKUP($A251,[1]SIGEP!$B$7:$N$324,12,0)</f>
        <v>8058053.0668816715</v>
      </c>
      <c r="K251" s="11">
        <f>VLOOKUP($A251,[1]SIGEP!$B$7:$N$324,13,0)</f>
        <v>17427882.214418497</v>
      </c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/>
    </row>
    <row r="252" spans="1:194" x14ac:dyDescent="0.25">
      <c r="A252" s="12" t="s">
        <v>532</v>
      </c>
      <c r="B252" s="13" t="s">
        <v>533</v>
      </c>
      <c r="C252" s="13" t="s">
        <v>23</v>
      </c>
      <c r="D252" s="11">
        <f>VLOOKUP(A252,[1]SIGEP!$B$7:$N$324,6,0)</f>
        <v>10</v>
      </c>
      <c r="E252" s="11">
        <f>VLOOKUP(A252,[1]SIGEP!$B$7:$N$324,7,0)</f>
        <v>2404.2638999999999</v>
      </c>
      <c r="F252" s="11">
        <f>VLOOKUP($A252,[1]SIGEP!$B$7:$N$324,8,0)</f>
        <v>0.66356999999999999</v>
      </c>
      <c r="G252" s="11">
        <f>VLOOKUP($A252,[1]SIGEP!$B$7:$N$324,9,0)</f>
        <v>7762.2610000000004</v>
      </c>
      <c r="H252" s="11">
        <f>VLOOKUP($A252,[1]SIGEP!$B$7:$N$324,10,0)</f>
        <v>2390971</v>
      </c>
      <c r="I252" s="11">
        <f>VLOOKUP($A252,[1]SIGEP!$B$7:$N$324,11,0)</f>
        <v>1012455.0265573951</v>
      </c>
      <c r="J252" s="11">
        <f>VLOOKUP($A252,[1]SIGEP!$B$7:$N$324,12,0)</f>
        <v>1012455.0265573951</v>
      </c>
      <c r="K252" s="11">
        <f>VLOOKUP($A252,[1]SIGEP!$B$7:$N$324,13,0)</f>
        <v>2024910.0531147902</v>
      </c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/>
    </row>
    <row r="253" spans="1:194" x14ac:dyDescent="0.25">
      <c r="A253" s="12" t="s">
        <v>534</v>
      </c>
      <c r="B253" s="13" t="s">
        <v>535</v>
      </c>
      <c r="C253" s="13" t="s">
        <v>23</v>
      </c>
      <c r="D253" s="11">
        <f>VLOOKUP(A253,[1]SIGEP!$B$7:$N$324,6,0)</f>
        <v>10</v>
      </c>
      <c r="E253" s="11">
        <f>VLOOKUP(A253,[1]SIGEP!$B$7:$N$324,7,0)</f>
        <v>2404.2638999999999</v>
      </c>
      <c r="F253" s="11">
        <f>VLOOKUP($A253,[1]SIGEP!$B$7:$N$324,8,0)</f>
        <v>0.69213000000000002</v>
      </c>
      <c r="G253" s="11">
        <f>VLOOKUP($A253,[1]SIGEP!$B$7:$N$324,9,0)</f>
        <v>3053.8110000000001</v>
      </c>
      <c r="H253" s="11">
        <f>VLOOKUP($A253,[1]SIGEP!$B$7:$N$324,10,0)</f>
        <v>404402</v>
      </c>
      <c r="I253" s="11">
        <f>VLOOKUP($A253,[1]SIGEP!$B$7:$N$324,11,0)</f>
        <v>381103.31504914502</v>
      </c>
      <c r="J253" s="11">
        <f>VLOOKUP($A253,[1]SIGEP!$B$7:$N$324,12,0)</f>
        <v>381103.31504914502</v>
      </c>
      <c r="K253" s="11">
        <f>VLOOKUP($A253,[1]SIGEP!$B$7:$N$324,13,0)</f>
        <v>762206.63009829004</v>
      </c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/>
    </row>
    <row r="254" spans="1:194" x14ac:dyDescent="0.25">
      <c r="A254" s="12" t="s">
        <v>267</v>
      </c>
      <c r="B254" s="13" t="s">
        <v>268</v>
      </c>
      <c r="C254" s="13" t="s">
        <v>23</v>
      </c>
      <c r="D254" s="11">
        <f>VLOOKUP(A254,[1]SIGEP!$B$7:$N$324,6,0)</f>
        <v>10</v>
      </c>
      <c r="E254" s="11">
        <f>VLOOKUP(A254,[1]SIGEP!$B$7:$N$324,7,0)</f>
        <v>2377.5608999999999</v>
      </c>
      <c r="F254" s="11">
        <f>VLOOKUP($A254,[1]SIGEP!$B$7:$N$324,8,0)</f>
        <v>0.81298999999999999</v>
      </c>
      <c r="G254" s="11">
        <f>VLOOKUP($A254,[1]SIGEP!$B$7:$N$324,9,0)</f>
        <v>43507.182000000001</v>
      </c>
      <c r="H254" s="11">
        <f>VLOOKUP($A254,[1]SIGEP!$B$7:$N$324,10,0)</f>
        <v>1999651</v>
      </c>
      <c r="I254" s="11">
        <f>VLOOKUP($A254,[1]SIGEP!$B$7:$N$324,11,0)</f>
        <v>5253333.5529436907</v>
      </c>
      <c r="J254" s="11">
        <f>VLOOKUP($A254,[1]SIGEP!$B$7:$N$324,12,0)</f>
        <v>5253333.5529436907</v>
      </c>
      <c r="K254" s="11">
        <f>VLOOKUP($A254,[1]SIGEP!$B$7:$N$324,13,0)</f>
        <v>10506667.105887381</v>
      </c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/>
    </row>
    <row r="255" spans="1:194" x14ac:dyDescent="0.25">
      <c r="A255" s="12" t="s">
        <v>230</v>
      </c>
      <c r="B255" s="13" t="s">
        <v>231</v>
      </c>
      <c r="C255" s="13" t="s">
        <v>23</v>
      </c>
      <c r="D255" s="11">
        <f>VLOOKUP(A255,[1]SIGEP!$B$7:$N$324,6,0)</f>
        <v>10</v>
      </c>
      <c r="E255" s="11">
        <f>VLOOKUP(A255,[1]SIGEP!$B$7:$N$324,7,0)</f>
        <v>2193.6305000000002</v>
      </c>
      <c r="F255" s="11">
        <f>VLOOKUP($A255,[1]SIGEP!$B$7:$N$324,8,0)</f>
        <v>0.25850000000000001</v>
      </c>
      <c r="G255" s="11">
        <f>VLOOKUP($A255,[1]SIGEP!$B$7:$N$324,9,0)</f>
        <v>181922.61</v>
      </c>
      <c r="H255" s="11">
        <f>VLOOKUP($A255,[1]SIGEP!$B$7:$N$324,10,0)</f>
        <v>12520679</v>
      </c>
      <c r="I255" s="11">
        <f>VLOOKUP($A255,[1]SIGEP!$B$7:$N$324,11,0)</f>
        <v>20115379.072855249</v>
      </c>
      <c r="J255" s="11">
        <f>VLOOKUP($A255,[1]SIGEP!$B$7:$N$324,12,0)</f>
        <v>20115379.072855249</v>
      </c>
      <c r="K255" s="11">
        <f>VLOOKUP($A255,[1]SIGEP!$B$7:$N$324,13,0)</f>
        <v>40230758.145710498</v>
      </c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/>
    </row>
    <row r="256" spans="1:194" x14ac:dyDescent="0.25">
      <c r="A256" s="12" t="s">
        <v>118</v>
      </c>
      <c r="B256" s="13" t="s">
        <v>119</v>
      </c>
      <c r="C256" s="13" t="s">
        <v>23</v>
      </c>
      <c r="D256" s="11">
        <f>VLOOKUP(A256,[1]SIGEP!$B$7:$N$324,6,0)</f>
        <v>10</v>
      </c>
      <c r="E256" s="11">
        <f>VLOOKUP(A256,[1]SIGEP!$B$7:$N$324,7,0)</f>
        <v>2409.9398999999999</v>
      </c>
      <c r="F256" s="11">
        <f>VLOOKUP($A256,[1]SIGEP!$B$7:$N$324,8,0)</f>
        <v>0.45482</v>
      </c>
      <c r="G256" s="11">
        <f>VLOOKUP($A256,[1]SIGEP!$B$7:$N$324,9,0)</f>
        <v>44134.701000000001</v>
      </c>
      <c r="H256" s="11">
        <f>VLOOKUP($A256,[1]SIGEP!$B$7:$N$324,10,0)</f>
        <v>3798163</v>
      </c>
      <c r="I256" s="11">
        <f>VLOOKUP($A256,[1]SIGEP!$B$7:$N$324,11,0)</f>
        <v>5404472.8705064952</v>
      </c>
      <c r="J256" s="11">
        <f>VLOOKUP($A256,[1]SIGEP!$B$7:$N$324,12,0)</f>
        <v>5404472.8705064952</v>
      </c>
      <c r="K256" s="11">
        <f>VLOOKUP($A256,[1]SIGEP!$B$7:$N$324,13,0)</f>
        <v>10808945.74101299</v>
      </c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/>
    </row>
    <row r="257" spans="1:194" x14ac:dyDescent="0.25">
      <c r="A257" s="12" t="s">
        <v>283</v>
      </c>
      <c r="B257" s="13" t="s">
        <v>284</v>
      </c>
      <c r="C257" s="13" t="s">
        <v>23</v>
      </c>
      <c r="D257" s="11">
        <f>VLOOKUP(A257,[1]SIGEP!$B$7:$N$324,6,0)</f>
        <v>10</v>
      </c>
      <c r="E257" s="11">
        <f>VLOOKUP(A257,[1]SIGEP!$B$7:$N$324,7,0)</f>
        <v>2296.5432000000001</v>
      </c>
      <c r="F257" s="11">
        <f>VLOOKUP($A257,[1]SIGEP!$B$7:$N$324,8,0)</f>
        <v>0.81228999999999996</v>
      </c>
      <c r="G257" s="11">
        <f>VLOOKUP($A257,[1]SIGEP!$B$7:$N$324,9,0)</f>
        <v>636820.02399999998</v>
      </c>
      <c r="H257" s="11">
        <f>VLOOKUP($A257,[1]SIGEP!$B$7:$N$324,10,0)</f>
        <v>99013758</v>
      </c>
      <c r="I257" s="11">
        <f>VLOOKUP($A257,[1]SIGEP!$B$7:$N$324,11,0)</f>
        <v>77145629.06134285</v>
      </c>
      <c r="J257" s="11">
        <f>VLOOKUP($A257,[1]SIGEP!$B$7:$N$324,12,0)</f>
        <v>77145629.06134285</v>
      </c>
      <c r="K257" s="11">
        <f>VLOOKUP($A257,[1]SIGEP!$B$7:$N$324,13,0)</f>
        <v>154291258.1226857</v>
      </c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/>
    </row>
    <row r="258" spans="1:194" x14ac:dyDescent="0.25">
      <c r="A258" s="12" t="s">
        <v>529</v>
      </c>
      <c r="B258" s="13" t="s">
        <v>602</v>
      </c>
      <c r="C258" s="13" t="s">
        <v>23</v>
      </c>
      <c r="D258" s="11">
        <f>VLOOKUP(A258,[1]SIGEP!$B$7:$N$324,6,0)</f>
        <v>10</v>
      </c>
      <c r="E258" s="11">
        <f>VLOOKUP(A258,[1]SIGEP!$B$7:$N$324,7,0)</f>
        <v>2205.5225</v>
      </c>
      <c r="F258" s="11">
        <f>VLOOKUP($A258,[1]SIGEP!$B$7:$N$324,8,0)</f>
        <v>0.60050999999999999</v>
      </c>
      <c r="G258" s="11">
        <f>VLOOKUP($A258,[1]SIGEP!$B$7:$N$324,9,0)</f>
        <v>133424.78</v>
      </c>
      <c r="H258" s="11">
        <f>VLOOKUP($A258,[1]SIGEP!$B$7:$N$324,10,0)</f>
        <v>107867</v>
      </c>
      <c r="I258" s="11">
        <f>VLOOKUP($A258,[1]SIGEP!$B$7:$N$324,11,0)</f>
        <v>14716806.477986</v>
      </c>
      <c r="J258" s="11">
        <f>VLOOKUP($A258,[1]SIGEP!$B$7:$N$324,12,0)</f>
        <v>14716806.477986</v>
      </c>
      <c r="K258" s="11">
        <f>VLOOKUP($A258,[1]SIGEP!$B$7:$N$324,13,0)</f>
        <v>29433612.955972001</v>
      </c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/>
    </row>
    <row r="259" spans="1:194" x14ac:dyDescent="0.25">
      <c r="A259" s="12" t="s">
        <v>536</v>
      </c>
      <c r="B259" s="13" t="s">
        <v>537</v>
      </c>
      <c r="C259" s="13" t="s">
        <v>23</v>
      </c>
      <c r="D259" s="11">
        <f>VLOOKUP(A259,[1]SIGEP!$B$7:$N$324,6,0)</f>
        <v>10</v>
      </c>
      <c r="E259" s="11">
        <f>VLOOKUP(A259,[1]SIGEP!$B$7:$N$324,7,0)</f>
        <v>2209.4375</v>
      </c>
      <c r="F259" s="11">
        <f>VLOOKUP($A259,[1]SIGEP!$B$7:$N$324,8,0)</f>
        <v>0.65129000000000004</v>
      </c>
      <c r="G259" s="11">
        <f>VLOOKUP($A259,[1]SIGEP!$B$7:$N$324,9,0)</f>
        <v>105.077</v>
      </c>
      <c r="H259" s="11">
        <f>VLOOKUP($A259,[1]SIGEP!$B$7:$N$324,10,0)</f>
        <v>0</v>
      </c>
      <c r="I259" s="11">
        <f>VLOOKUP($A259,[1]SIGEP!$B$7:$N$324,11,0)</f>
        <v>11608.053209375001</v>
      </c>
      <c r="J259" s="11">
        <f>VLOOKUP($A259,[1]SIGEP!$B$7:$N$324,12,0)</f>
        <v>11608.053209375001</v>
      </c>
      <c r="K259" s="11">
        <f>VLOOKUP($A259,[1]SIGEP!$B$7:$N$324,13,0)</f>
        <v>23216.106418750001</v>
      </c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/>
    </row>
    <row r="260" spans="1:194" x14ac:dyDescent="0.25">
      <c r="A260" s="12" t="s">
        <v>293</v>
      </c>
      <c r="B260" s="13" t="s">
        <v>294</v>
      </c>
      <c r="C260" s="13" t="s">
        <v>23</v>
      </c>
      <c r="D260" s="11">
        <f>VLOOKUP(A260,[1]SIGEP!$B$7:$N$324,6,0)</f>
        <v>7.5</v>
      </c>
      <c r="E260" s="11">
        <f>VLOOKUP(A260,[1]SIGEP!$B$7:$N$324,7,0)</f>
        <v>2437.6918999999998</v>
      </c>
      <c r="F260" s="11">
        <f>VLOOKUP($A260,[1]SIGEP!$B$7:$N$324,8,0)</f>
        <v>0.83425000000000005</v>
      </c>
      <c r="G260" s="11">
        <f>VLOOKUP($A260,[1]SIGEP!$B$7:$N$324,9,0)</f>
        <v>959.85400000000004</v>
      </c>
      <c r="H260" s="11">
        <f>VLOOKUP($A260,[1]SIGEP!$B$7:$N$324,10,0)</f>
        <v>56073159</v>
      </c>
      <c r="I260" s="11">
        <f>VLOOKUP($A260,[1]SIGEP!$B$7:$N$324,11,0)</f>
        <v>2455943.0608366299</v>
      </c>
      <c r="J260" s="11">
        <f>VLOOKUP($A260,[1]SIGEP!$B$7:$N$324,12,0)</f>
        <v>1227971.5304183147</v>
      </c>
      <c r="K260" s="11">
        <f>VLOOKUP($A260,[1]SIGEP!$B$7:$N$324,13,0)</f>
        <v>3683914.5912549449</v>
      </c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/>
    </row>
    <row r="261" spans="1:194" x14ac:dyDescent="0.25">
      <c r="A261" s="12" t="s">
        <v>538</v>
      </c>
      <c r="B261" s="13" t="s">
        <v>539</v>
      </c>
      <c r="C261" s="13" t="s">
        <v>23</v>
      </c>
      <c r="D261" s="11">
        <f>VLOOKUP(A261,[1]SIGEP!$B$7:$N$324,6,0)</f>
        <v>10</v>
      </c>
      <c r="E261" s="11">
        <f>VLOOKUP(A261,[1]SIGEP!$B$7:$N$324,7,0)</f>
        <v>2404.2638999999999</v>
      </c>
      <c r="F261" s="11">
        <f>VLOOKUP($A261,[1]SIGEP!$B$7:$N$324,8,0)</f>
        <v>1.04558</v>
      </c>
      <c r="G261" s="11">
        <f>VLOOKUP($A261,[1]SIGEP!$B$7:$N$324,9,0)</f>
        <v>48947.798000000003</v>
      </c>
      <c r="H261" s="11">
        <f>VLOOKUP($A261,[1]SIGEP!$B$7:$N$324,10,0)</f>
        <v>4295547</v>
      </c>
      <c r="I261" s="11">
        <f>VLOOKUP($A261,[1]SIGEP!$B$7:$N$324,11,0)</f>
        <v>6108738.0874076104</v>
      </c>
      <c r="J261" s="11">
        <f>VLOOKUP($A261,[1]SIGEP!$B$7:$N$324,12,0)</f>
        <v>6108738.0874076104</v>
      </c>
      <c r="K261" s="11">
        <f>VLOOKUP($A261,[1]SIGEP!$B$7:$N$324,13,0)</f>
        <v>12217476.174815221</v>
      </c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/>
    </row>
    <row r="262" spans="1:194" x14ac:dyDescent="0.25">
      <c r="A262" s="12" t="s">
        <v>295</v>
      </c>
      <c r="B262" s="13" t="s">
        <v>296</v>
      </c>
      <c r="C262" s="13" t="s">
        <v>23</v>
      </c>
      <c r="D262" s="11">
        <f>VLOOKUP(A262,[1]SIGEP!$B$7:$N$324,6,0)</f>
        <v>10</v>
      </c>
      <c r="E262" s="11">
        <f>VLOOKUP(A262,[1]SIGEP!$B$7:$N$324,7,0)</f>
        <v>2280.2835</v>
      </c>
      <c r="F262" s="11">
        <f>VLOOKUP($A262,[1]SIGEP!$B$7:$N$324,8,0)</f>
        <v>0.62734999999999996</v>
      </c>
      <c r="G262" s="11">
        <f>VLOOKUP($A262,[1]SIGEP!$B$7:$N$324,9,0)</f>
        <v>221384.03400000001</v>
      </c>
      <c r="H262" s="11">
        <f>VLOOKUP($A262,[1]SIGEP!$B$7:$N$324,10,0)</f>
        <v>27195533</v>
      </c>
      <c r="I262" s="11">
        <f>VLOOKUP($A262,[1]SIGEP!$B$7:$N$324,11,0)</f>
        <v>26093973.876059454</v>
      </c>
      <c r="J262" s="11">
        <f>VLOOKUP($A262,[1]SIGEP!$B$7:$N$324,12,0)</f>
        <v>26093973.876059454</v>
      </c>
      <c r="K262" s="11">
        <f>VLOOKUP($A262,[1]SIGEP!$B$7:$N$324,13,0)</f>
        <v>52187947.752118908</v>
      </c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/>
    </row>
    <row r="263" spans="1:194" x14ac:dyDescent="0.25">
      <c r="A263" s="12" t="s">
        <v>297</v>
      </c>
      <c r="B263" s="13" t="s">
        <v>298</v>
      </c>
      <c r="C263" s="13" t="s">
        <v>23</v>
      </c>
      <c r="D263" s="11">
        <f>VLOOKUP(A263,[1]SIGEP!$B$7:$N$324,6,0)</f>
        <v>10</v>
      </c>
      <c r="E263" s="11">
        <f>VLOOKUP(A263,[1]SIGEP!$B$7:$N$324,7,0)</f>
        <v>2333.6489999999999</v>
      </c>
      <c r="F263" s="11">
        <f>VLOOKUP($A263,[1]SIGEP!$B$7:$N$324,8,0)</f>
        <v>0.97631999999999997</v>
      </c>
      <c r="G263" s="11">
        <f>VLOOKUP($A263,[1]SIGEP!$B$7:$N$324,9,0)</f>
        <v>162645.55300000001</v>
      </c>
      <c r="H263" s="11">
        <f>VLOOKUP($A263,[1]SIGEP!$B$7:$N$324,10,0)</f>
        <v>15291229</v>
      </c>
      <c r="I263" s="11">
        <f>VLOOKUP($A263,[1]SIGEP!$B$7:$N$324,11,0)</f>
        <v>19724338.240508851</v>
      </c>
      <c r="J263" s="11">
        <f>VLOOKUP($A263,[1]SIGEP!$B$7:$N$324,12,0)</f>
        <v>19724338.240508851</v>
      </c>
      <c r="K263" s="11">
        <f>VLOOKUP($A263,[1]SIGEP!$B$7:$N$324,13,0)</f>
        <v>39448676.481017701</v>
      </c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/>
    </row>
    <row r="264" spans="1:194" x14ac:dyDescent="0.25">
      <c r="A264" s="12" t="s">
        <v>299</v>
      </c>
      <c r="B264" s="13" t="s">
        <v>300</v>
      </c>
      <c r="C264" s="13" t="s">
        <v>23</v>
      </c>
      <c r="D264" s="11">
        <f>VLOOKUP(A264,[1]SIGEP!$B$7:$N$324,6,0)</f>
        <v>10</v>
      </c>
      <c r="E264" s="11">
        <f>VLOOKUP(A264,[1]SIGEP!$B$7:$N$324,7,0)</f>
        <v>2296.2654000000002</v>
      </c>
      <c r="F264" s="11">
        <f>VLOOKUP($A264,[1]SIGEP!$B$7:$N$324,8,0)</f>
        <v>0.82665</v>
      </c>
      <c r="G264" s="11">
        <f>VLOOKUP($A264,[1]SIGEP!$B$7:$N$324,9,0)</f>
        <v>378890.201</v>
      </c>
      <c r="H264" s="11">
        <f>VLOOKUP($A264,[1]SIGEP!$B$7:$N$324,10,0)</f>
        <v>21070043</v>
      </c>
      <c r="I264" s="11">
        <f>VLOOKUP($A264,[1]SIGEP!$B$7:$N$324,11,0)</f>
        <v>44372500.500064783</v>
      </c>
      <c r="J264" s="11">
        <f>VLOOKUP($A264,[1]SIGEP!$B$7:$N$324,12,0)</f>
        <v>44372500.500064783</v>
      </c>
      <c r="K264" s="11">
        <f>VLOOKUP($A264,[1]SIGEP!$B$7:$N$324,13,0)</f>
        <v>88745001.000129566</v>
      </c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/>
    </row>
    <row r="265" spans="1:194" x14ac:dyDescent="0.25">
      <c r="A265" s="12" t="s">
        <v>303</v>
      </c>
      <c r="B265" s="13" t="s">
        <v>304</v>
      </c>
      <c r="C265" s="13" t="s">
        <v>23</v>
      </c>
      <c r="D265" s="11">
        <f>VLOOKUP(A265,[1]SIGEP!$B$7:$N$324,6,0)</f>
        <v>8.6999999999999993</v>
      </c>
      <c r="E265" s="11">
        <f>VLOOKUP(A265,[1]SIGEP!$B$7:$N$324,7,0)</f>
        <v>3034.2503999999999</v>
      </c>
      <c r="F265" s="11">
        <f>VLOOKUP($A265,[1]SIGEP!$B$7:$N$324,8,0)</f>
        <v>0.45534999999999998</v>
      </c>
      <c r="G265" s="11">
        <f>VLOOKUP($A265,[1]SIGEP!$B$7:$N$324,9,0)</f>
        <v>11366.367</v>
      </c>
      <c r="H265" s="11">
        <f>VLOOKUP($A265,[1]SIGEP!$B$7:$N$324,10,0)</f>
        <v>115304019</v>
      </c>
      <c r="I265" s="11">
        <f>VLOOKUP($A265,[1]SIGEP!$B$7:$N$324,11,0)</f>
        <v>4349604.4333973397</v>
      </c>
      <c r="J265" s="11">
        <f>VLOOKUP($A265,[1]SIGEP!$B$7:$N$324,12,0)</f>
        <v>3218707.2807140304</v>
      </c>
      <c r="K265" s="11">
        <f>VLOOKUP($A265,[1]SIGEP!$B$7:$N$324,13,0)</f>
        <v>7568311.71411137</v>
      </c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/>
    </row>
    <row r="266" spans="1:194" x14ac:dyDescent="0.25">
      <c r="A266" s="12" t="s">
        <v>305</v>
      </c>
      <c r="B266" s="13" t="s">
        <v>603</v>
      </c>
      <c r="C266" s="13" t="s">
        <v>23</v>
      </c>
      <c r="D266" s="11">
        <f>VLOOKUP(A266,[1]SIGEP!$B$7:$N$324,6,0)</f>
        <v>10</v>
      </c>
      <c r="E266" s="11">
        <f>VLOOKUP(A266,[1]SIGEP!$B$7:$N$324,7,0)</f>
        <v>2340.7766999999999</v>
      </c>
      <c r="F266" s="11">
        <f>VLOOKUP($A266,[1]SIGEP!$B$7:$N$324,8,0)</f>
        <v>0.61375999999999997</v>
      </c>
      <c r="G266" s="11">
        <f>VLOOKUP($A266,[1]SIGEP!$B$7:$N$324,9,0)</f>
        <v>116860.77800000001</v>
      </c>
      <c r="H266" s="11">
        <f>VLOOKUP($A266,[1]SIGEP!$B$7:$N$324,10,0)</f>
        <v>2995689</v>
      </c>
      <c r="I266" s="11">
        <f>VLOOKUP($A266,[1]SIGEP!$B$7:$N$324,11,0)</f>
        <v>13769181.018345632</v>
      </c>
      <c r="J266" s="11">
        <f>VLOOKUP($A266,[1]SIGEP!$B$7:$N$324,12,0)</f>
        <v>13769181.018345632</v>
      </c>
      <c r="K266" s="11">
        <f>VLOOKUP($A266,[1]SIGEP!$B$7:$N$324,13,0)</f>
        <v>27538362.036691263</v>
      </c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/>
    </row>
    <row r="267" spans="1:194" x14ac:dyDescent="0.25">
      <c r="A267" s="12" t="s">
        <v>501</v>
      </c>
      <c r="B267" s="13" t="s">
        <v>502</v>
      </c>
      <c r="C267" s="13" t="s">
        <v>23</v>
      </c>
      <c r="D267" s="11">
        <f>VLOOKUP(A267,[1]SIGEP!$B$7:$N$324,6,0)</f>
        <v>10</v>
      </c>
      <c r="E267" s="11">
        <f>VLOOKUP(A267,[1]SIGEP!$B$7:$N$324,7,0)</f>
        <v>2121.9009999999998</v>
      </c>
      <c r="F267" s="11">
        <f>VLOOKUP($A267,[1]SIGEP!$B$7:$N$324,8,0)</f>
        <v>9.4420000000000004E-2</v>
      </c>
      <c r="G267" s="11">
        <f>VLOOKUP($A267,[1]SIGEP!$B$7:$N$324,9,0)</f>
        <v>33356.726999999999</v>
      </c>
      <c r="H267" s="11">
        <f>VLOOKUP($A267,[1]SIGEP!$B$7:$N$324,10,0)</f>
        <v>1593062</v>
      </c>
      <c r="I267" s="11">
        <f>VLOOKUP($A267,[1]SIGEP!$B$7:$N$324,11,0)</f>
        <v>3546504.4646033496</v>
      </c>
      <c r="J267" s="11">
        <f>VLOOKUP($A267,[1]SIGEP!$B$7:$N$324,12,0)</f>
        <v>3546504.4646033496</v>
      </c>
      <c r="K267" s="11">
        <f>VLOOKUP($A267,[1]SIGEP!$B$7:$N$324,13,0)</f>
        <v>7093008.9292066991</v>
      </c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/>
    </row>
    <row r="268" spans="1:194" x14ac:dyDescent="0.25">
      <c r="A268" s="12" t="s">
        <v>540</v>
      </c>
      <c r="B268" s="13" t="s">
        <v>541</v>
      </c>
      <c r="C268" s="13" t="s">
        <v>23</v>
      </c>
      <c r="D268" s="11">
        <f>VLOOKUP(A268,[1]SIGEP!$B$7:$N$324,6,0)</f>
        <v>10</v>
      </c>
      <c r="E268" s="11">
        <f>VLOOKUP(A268,[1]SIGEP!$B$7:$N$324,7,0)</f>
        <v>2209.4375</v>
      </c>
      <c r="F268" s="11">
        <f>VLOOKUP($A268,[1]SIGEP!$B$7:$N$324,8,0)</f>
        <v>0.65129000000000004</v>
      </c>
      <c r="G268" s="11">
        <f>VLOOKUP($A268,[1]SIGEP!$B$7:$N$324,9,0)</f>
        <v>49672.502</v>
      </c>
      <c r="H268" s="11">
        <f>VLOOKUP($A268,[1]SIGEP!$B$7:$N$324,10,0)</f>
        <v>6073492</v>
      </c>
      <c r="I268" s="11">
        <f>VLOOKUP($A268,[1]SIGEP!$B$7:$N$324,11,0)</f>
        <v>5685194.6621152498</v>
      </c>
      <c r="J268" s="11">
        <f>VLOOKUP($A268,[1]SIGEP!$B$7:$N$324,12,0)</f>
        <v>5685194.6621152498</v>
      </c>
      <c r="K268" s="11">
        <f>VLOOKUP($A268,[1]SIGEP!$B$7:$N$324,13,0)</f>
        <v>11370389.3242305</v>
      </c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/>
    </row>
    <row r="269" spans="1:194" x14ac:dyDescent="0.25">
      <c r="A269" s="12" t="s">
        <v>54</v>
      </c>
      <c r="B269" s="13" t="s">
        <v>55</v>
      </c>
      <c r="C269" s="13" t="s">
        <v>23</v>
      </c>
      <c r="D269" s="11">
        <f>VLOOKUP(A269,[1]SIGEP!$B$7:$N$324,6,0)</f>
        <v>10</v>
      </c>
      <c r="E269" s="11">
        <f>VLOOKUP(A269,[1]SIGEP!$B$7:$N$324,7,0)</f>
        <v>1899.3007</v>
      </c>
      <c r="F269" s="11">
        <f>VLOOKUP($A269,[1]SIGEP!$B$7:$N$324,8,0)</f>
        <v>0.70296999999999998</v>
      </c>
      <c r="G269" s="11">
        <f>VLOOKUP($A269,[1]SIGEP!$B$7:$N$324,9,0)</f>
        <v>62199.28</v>
      </c>
      <c r="H269" s="11">
        <f>VLOOKUP($A269,[1]SIGEP!$B$7:$N$324,10,0)</f>
        <v>2124084</v>
      </c>
      <c r="I269" s="11">
        <f>VLOOKUP($A269,[1]SIGEP!$B$7:$N$324,11,0)</f>
        <v>5981415.1686488008</v>
      </c>
      <c r="J269" s="11">
        <f>VLOOKUP($A269,[1]SIGEP!$B$7:$N$324,12,0)</f>
        <v>5981415.1686488008</v>
      </c>
      <c r="K269" s="11">
        <f>VLOOKUP($A269,[1]SIGEP!$B$7:$N$324,13,0)</f>
        <v>11962830.337297602</v>
      </c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/>
    </row>
    <row r="270" spans="1:194" x14ac:dyDescent="0.25">
      <c r="A270" s="12" t="s">
        <v>224</v>
      </c>
      <c r="B270" s="13" t="s">
        <v>225</v>
      </c>
      <c r="C270" s="13" t="s">
        <v>23</v>
      </c>
      <c r="D270" s="11">
        <f>VLOOKUP(A270,[1]SIGEP!$B$7:$N$324,6,0)</f>
        <v>7.59</v>
      </c>
      <c r="E270" s="11">
        <f>VLOOKUP(A270,[1]SIGEP!$B$7:$N$324,7,0)</f>
        <v>2231.3544999999999</v>
      </c>
      <c r="F270" s="11">
        <f>VLOOKUP($A270,[1]SIGEP!$B$7:$N$324,8,0)</f>
        <v>1.0656000000000001</v>
      </c>
      <c r="G270" s="11">
        <f>VLOOKUP($A270,[1]SIGEP!$B$7:$N$324,9,0)</f>
        <v>21216.688999999998</v>
      </c>
      <c r="H270" s="11">
        <f>VLOOKUP($A270,[1]SIGEP!$B$7:$N$324,10,0)</f>
        <v>370002</v>
      </c>
      <c r="I270" s="11">
        <f>VLOOKUP($A270,[1]SIGEP!$B$7:$N$324,11,0)</f>
        <v>2386811.4303225251</v>
      </c>
      <c r="J270" s="11">
        <f>VLOOKUP($A270,[1]SIGEP!$B$7:$N$324,12,0)</f>
        <v>1236368.3209070675</v>
      </c>
      <c r="K270" s="11">
        <f>VLOOKUP($A270,[1]SIGEP!$B$7:$N$324,13,0)</f>
        <v>3623179.7512295926</v>
      </c>
      <c r="GL270"/>
    </row>
    <row r="271" spans="1:194" x14ac:dyDescent="0.25">
      <c r="A271" s="12" t="s">
        <v>218</v>
      </c>
      <c r="B271" s="13" t="s">
        <v>604</v>
      </c>
      <c r="C271" s="13" t="s">
        <v>23</v>
      </c>
      <c r="D271" s="11">
        <f>VLOOKUP(A271,[1]SIGEP!$B$7:$N$324,6,0)</f>
        <v>9.3000000000000007</v>
      </c>
      <c r="E271" s="11">
        <f>VLOOKUP(A271,[1]SIGEP!$B$7:$N$324,7,0)</f>
        <v>2571.4351000000001</v>
      </c>
      <c r="F271" s="11">
        <f>VLOOKUP($A271,[1]SIGEP!$B$7:$N$324,8,0)</f>
        <v>0.61731999999999998</v>
      </c>
      <c r="G271" s="11">
        <f>VLOOKUP($A271,[1]SIGEP!$B$7:$N$324,9,0)</f>
        <v>958.08600000000001</v>
      </c>
      <c r="H271" s="11">
        <f>VLOOKUP($A271,[1]SIGEP!$B$7:$N$324,10,0)</f>
        <v>4264769</v>
      </c>
      <c r="I271" s="11">
        <f>VLOOKUP($A271,[1]SIGEP!$B$7:$N$324,11,0)</f>
        <v>254819.15841493002</v>
      </c>
      <c r="J271" s="11">
        <f>VLOOKUP($A271,[1]SIGEP!$B$7:$N$324,12,0)</f>
        <v>219144.47623683987</v>
      </c>
      <c r="K271" s="11">
        <f>VLOOKUP($A271,[1]SIGEP!$B$7:$N$324,13,0)</f>
        <v>473963.63465176988</v>
      </c>
      <c r="GL271"/>
    </row>
    <row r="272" spans="1:194" x14ac:dyDescent="0.25">
      <c r="A272" s="12" t="s">
        <v>168</v>
      </c>
      <c r="B272" s="13" t="s">
        <v>169</v>
      </c>
      <c r="C272" s="13" t="s">
        <v>23</v>
      </c>
      <c r="D272" s="11">
        <f>VLOOKUP(A272,[1]SIGEP!$B$7:$N$324,6,0)</f>
        <v>10</v>
      </c>
      <c r="E272" s="11">
        <f>VLOOKUP(A272,[1]SIGEP!$B$7:$N$324,7,0)</f>
        <v>1987.4429</v>
      </c>
      <c r="F272" s="11">
        <f>VLOOKUP($A272,[1]SIGEP!$B$7:$N$324,8,0)</f>
        <v>1.10975</v>
      </c>
      <c r="G272" s="11">
        <f>VLOOKUP($A272,[1]SIGEP!$B$7:$N$324,9,0)</f>
        <v>462872.53499999997</v>
      </c>
      <c r="H272" s="11">
        <f>VLOOKUP($A272,[1]SIGEP!$B$7:$N$324,10,0)</f>
        <v>6632572</v>
      </c>
      <c r="I272" s="11">
        <f>VLOOKUP($A272,[1]SIGEP!$B$7:$N$324,11,0)</f>
        <v>46364661.50338757</v>
      </c>
      <c r="J272" s="11">
        <f>VLOOKUP($A272,[1]SIGEP!$B$7:$N$324,12,0)</f>
        <v>46364661.50338757</v>
      </c>
      <c r="K272" s="11">
        <f>VLOOKUP($A272,[1]SIGEP!$B$7:$N$324,13,0)</f>
        <v>92729323.006775141</v>
      </c>
      <c r="GL272"/>
    </row>
    <row r="273" spans="1:194" x14ac:dyDescent="0.25">
      <c r="A273" s="12" t="s">
        <v>56</v>
      </c>
      <c r="B273" s="13" t="s">
        <v>57</v>
      </c>
      <c r="C273" s="13" t="s">
        <v>23</v>
      </c>
      <c r="D273" s="11">
        <f>VLOOKUP(A273,[1]SIGEP!$B$7:$N$324,6,0)</f>
        <v>8.8000000000000007</v>
      </c>
      <c r="E273" s="11">
        <f>VLOOKUP(A273,[1]SIGEP!$B$7:$N$324,7,0)</f>
        <v>2842.6053999999999</v>
      </c>
      <c r="F273" s="11">
        <f>VLOOKUP($A273,[1]SIGEP!$B$7:$N$324,8,0)</f>
        <v>0.43607000000000001</v>
      </c>
      <c r="G273" s="11">
        <f>VLOOKUP($A273,[1]SIGEP!$B$7:$N$324,9,0)</f>
        <v>53.337000000000003</v>
      </c>
      <c r="H273" s="11">
        <f>VLOOKUP($A273,[1]SIGEP!$B$7:$N$324,10,0)</f>
        <v>13494114</v>
      </c>
      <c r="I273" s="11">
        <f>VLOOKUP($A273,[1]SIGEP!$B$7:$N$324,11,0)</f>
        <v>301799.71680999006</v>
      </c>
      <c r="J273" s="11">
        <f>VLOOKUP($A273,[1]SIGEP!$B$7:$N$324,12,0)</f>
        <v>229367.78477559244</v>
      </c>
      <c r="K273" s="11">
        <f>VLOOKUP($A273,[1]SIGEP!$B$7:$N$324,13,0)</f>
        <v>531167.5015855825</v>
      </c>
      <c r="GL273"/>
    </row>
    <row r="274" spans="1:194" x14ac:dyDescent="0.25">
      <c r="A274" s="12" t="s">
        <v>306</v>
      </c>
      <c r="B274" s="13" t="s">
        <v>307</v>
      </c>
      <c r="C274" s="13" t="s">
        <v>23</v>
      </c>
      <c r="D274" s="11">
        <f>VLOOKUP(A274,[1]SIGEP!$B$7:$N$324,6,0)</f>
        <v>8.8000000000000007</v>
      </c>
      <c r="E274" s="11">
        <f>VLOOKUP(A274,[1]SIGEP!$B$7:$N$324,7,0)</f>
        <v>2929.3926999999999</v>
      </c>
      <c r="F274" s="11">
        <f>VLOOKUP($A274,[1]SIGEP!$B$7:$N$324,8,0)</f>
        <v>0.88029999999999997</v>
      </c>
      <c r="G274" s="11">
        <f>VLOOKUP($A274,[1]SIGEP!$B$7:$N$324,9,0)</f>
        <v>931.17399999999998</v>
      </c>
      <c r="H274" s="11">
        <f>VLOOKUP($A274,[1]SIGEP!$B$7:$N$324,10,0)</f>
        <v>2775882</v>
      </c>
      <c r="I274" s="11">
        <f>VLOOKUP($A274,[1]SIGEP!$B$7:$N$324,11,0)</f>
        <v>258569.16213149001</v>
      </c>
      <c r="J274" s="11">
        <f>VLOOKUP($A274,[1]SIGEP!$B$7:$N$324,12,0)</f>
        <v>196512.56321993243</v>
      </c>
      <c r="K274" s="11">
        <f>VLOOKUP($A274,[1]SIGEP!$B$7:$N$324,13,0)</f>
        <v>455081.72535142244</v>
      </c>
      <c r="GL274"/>
    </row>
    <row r="275" spans="1:194" x14ac:dyDescent="0.25">
      <c r="A275" s="12" t="s">
        <v>170</v>
      </c>
      <c r="B275" s="13" t="s">
        <v>171</v>
      </c>
      <c r="C275" s="13" t="s">
        <v>23</v>
      </c>
      <c r="D275" s="11">
        <f>VLOOKUP(A275,[1]SIGEP!$B$7:$N$324,6,0)</f>
        <v>10</v>
      </c>
      <c r="E275" s="11">
        <f>VLOOKUP(A275,[1]SIGEP!$B$7:$N$324,7,0)</f>
        <v>1987.4429</v>
      </c>
      <c r="F275" s="11">
        <f>VLOOKUP($A275,[1]SIGEP!$B$7:$N$324,8,0)</f>
        <v>1.10975</v>
      </c>
      <c r="G275" s="11">
        <f>VLOOKUP($A275,[1]SIGEP!$B$7:$N$324,9,0)</f>
        <v>20947.657999999999</v>
      </c>
      <c r="H275" s="11">
        <f>VLOOKUP($A275,[1]SIGEP!$B$7:$N$324,10,0)</f>
        <v>497573</v>
      </c>
      <c r="I275" s="11">
        <f>VLOOKUP($A275,[1]SIGEP!$B$7:$N$324,11,0)</f>
        <v>2109222.7900239099</v>
      </c>
      <c r="J275" s="11">
        <f>VLOOKUP($A275,[1]SIGEP!$B$7:$N$324,12,0)</f>
        <v>2109222.7900239099</v>
      </c>
      <c r="K275" s="11">
        <f>VLOOKUP($A275,[1]SIGEP!$B$7:$N$324,13,0)</f>
        <v>4218445.5800478198</v>
      </c>
      <c r="GL275"/>
    </row>
    <row r="276" spans="1:194" x14ac:dyDescent="0.25">
      <c r="A276" s="12" t="s">
        <v>232</v>
      </c>
      <c r="B276" s="13" t="s">
        <v>233</v>
      </c>
      <c r="C276" s="13" t="s">
        <v>23</v>
      </c>
      <c r="D276" s="11">
        <f>VLOOKUP(A276,[1]SIGEP!$B$7:$N$324,6,0)</f>
        <v>8.52</v>
      </c>
      <c r="E276" s="11">
        <f>VLOOKUP(A276,[1]SIGEP!$B$7:$N$324,7,0)</f>
        <v>2145.0792000000001</v>
      </c>
      <c r="F276" s="11">
        <f>VLOOKUP($A276,[1]SIGEP!$B$7:$N$324,8,0)</f>
        <v>1.56385</v>
      </c>
      <c r="G276" s="11">
        <f>VLOOKUP($A276,[1]SIGEP!$B$7:$N$324,9,0)</f>
        <v>28495.435000000001</v>
      </c>
      <c r="H276" s="11">
        <f>VLOOKUP($A276,[1]SIGEP!$B$7:$N$324,10,0)</f>
        <v>565918</v>
      </c>
      <c r="I276" s="11">
        <f>VLOOKUP($A276,[1]SIGEP!$B$7:$N$324,11,0)</f>
        <v>3100498.7888876004</v>
      </c>
      <c r="J276" s="11">
        <f>VLOOKUP($A276,[1]SIGEP!$B$7:$N$324,12,0)</f>
        <v>2182751.1473768703</v>
      </c>
      <c r="K276" s="11">
        <f>VLOOKUP($A276,[1]SIGEP!$B$7:$N$324,13,0)</f>
        <v>5283249.9362644702</v>
      </c>
      <c r="GL276"/>
    </row>
    <row r="277" spans="1:194" x14ac:dyDescent="0.25">
      <c r="A277" s="12" t="s">
        <v>316</v>
      </c>
      <c r="B277" s="13" t="s">
        <v>317</v>
      </c>
      <c r="C277" s="13" t="s">
        <v>23</v>
      </c>
      <c r="D277" s="11">
        <f>VLOOKUP(A277,[1]SIGEP!$B$7:$N$324,6,0)</f>
        <v>10</v>
      </c>
      <c r="E277" s="11">
        <f>VLOOKUP(A277,[1]SIGEP!$B$7:$N$324,7,0)</f>
        <v>2335.9250000000002</v>
      </c>
      <c r="F277" s="11">
        <f>VLOOKUP($A277,[1]SIGEP!$B$7:$N$324,8,0)</f>
        <v>0.86301000000000005</v>
      </c>
      <c r="G277" s="11">
        <f>VLOOKUP($A277,[1]SIGEP!$B$7:$N$324,9,0)</f>
        <v>476415.36200000002</v>
      </c>
      <c r="H277" s="11">
        <f>VLOOKUP($A277,[1]SIGEP!$B$7:$N$324,10,0)</f>
        <v>56677298</v>
      </c>
      <c r="I277" s="11">
        <f>VLOOKUP($A277,[1]SIGEP!$B$7:$N$324,11,0)</f>
        <v>58089181.471341506</v>
      </c>
      <c r="J277" s="11">
        <f>VLOOKUP($A277,[1]SIGEP!$B$7:$N$324,12,0)</f>
        <v>58089181.471341506</v>
      </c>
      <c r="K277" s="11">
        <f>VLOOKUP($A277,[1]SIGEP!$B$7:$N$324,13,0)</f>
        <v>116178362.94268301</v>
      </c>
      <c r="GL277"/>
    </row>
    <row r="278" spans="1:194" x14ac:dyDescent="0.25">
      <c r="A278" s="12" t="s">
        <v>503</v>
      </c>
      <c r="B278" s="13" t="s">
        <v>504</v>
      </c>
      <c r="C278" s="13" t="s">
        <v>23</v>
      </c>
      <c r="D278" s="11">
        <f>VLOOKUP(A278,[1]SIGEP!$B$7:$N$324,6,0)</f>
        <v>9.6999999999999993</v>
      </c>
      <c r="E278" s="11">
        <f>VLOOKUP(A278,[1]SIGEP!$B$7:$N$324,7,0)</f>
        <v>3220.9439000000002</v>
      </c>
      <c r="F278" s="11">
        <f>VLOOKUP($A278,[1]SIGEP!$B$7:$N$324,8,0)</f>
        <v>1.0883499999999999</v>
      </c>
      <c r="G278" s="11">
        <f>VLOOKUP($A278,[1]SIGEP!$B$7:$N$324,9,0)</f>
        <v>0</v>
      </c>
      <c r="H278" s="11">
        <f>VLOOKUP($A278,[1]SIGEP!$B$7:$N$324,10,0)</f>
        <v>0</v>
      </c>
      <c r="I278" s="11">
        <f>VLOOKUP($A278,[1]SIGEP!$B$7:$N$324,11,0)</f>
        <v>0</v>
      </c>
      <c r="J278" s="11">
        <f>VLOOKUP($A278,[1]SIGEP!$B$7:$N$324,12,0)</f>
        <v>0</v>
      </c>
      <c r="K278" s="11">
        <f>VLOOKUP($A278,[1]SIGEP!$B$7:$N$324,13,0)</f>
        <v>0</v>
      </c>
      <c r="GL278"/>
    </row>
    <row r="279" spans="1:194" x14ac:dyDescent="0.25">
      <c r="A279" s="12" t="s">
        <v>318</v>
      </c>
      <c r="B279" s="13" t="s">
        <v>319</v>
      </c>
      <c r="C279" s="13" t="s">
        <v>23</v>
      </c>
      <c r="D279" s="11">
        <f>VLOOKUP(A279,[1]SIGEP!$B$7:$N$324,6,0)</f>
        <v>10</v>
      </c>
      <c r="E279" s="11">
        <f>VLOOKUP(A279,[1]SIGEP!$B$7:$N$324,7,0)</f>
        <v>2426.9895000000001</v>
      </c>
      <c r="F279" s="11">
        <f>VLOOKUP($A279,[1]SIGEP!$B$7:$N$324,8,0)</f>
        <v>0.78929000000000005</v>
      </c>
      <c r="G279" s="11">
        <f>VLOOKUP($A279,[1]SIGEP!$B$7:$N$324,9,0)</f>
        <v>599489.35199999996</v>
      </c>
      <c r="H279" s="11">
        <f>VLOOKUP($A279,[1]SIGEP!$B$7:$N$324,10,0)</f>
        <v>96794570</v>
      </c>
      <c r="I279" s="11">
        <f>VLOOKUP($A279,[1]SIGEP!$B$7:$N$324,11,0)</f>
        <v>76567667.441055194</v>
      </c>
      <c r="J279" s="11">
        <f>VLOOKUP($A279,[1]SIGEP!$B$7:$N$324,12,0)</f>
        <v>76567667.441055194</v>
      </c>
      <c r="K279" s="11">
        <f>VLOOKUP($A279,[1]SIGEP!$B$7:$N$324,13,0)</f>
        <v>153135334.88211039</v>
      </c>
      <c r="GL279"/>
    </row>
    <row r="280" spans="1:194" x14ac:dyDescent="0.25">
      <c r="A280" s="12" t="s">
        <v>322</v>
      </c>
      <c r="B280" s="13" t="s">
        <v>323</v>
      </c>
      <c r="C280" s="13" t="s">
        <v>23</v>
      </c>
      <c r="D280" s="11">
        <f>VLOOKUP(A280,[1]SIGEP!$B$7:$N$324,6,0)</f>
        <v>10</v>
      </c>
      <c r="E280" s="11">
        <f>VLOOKUP(A280,[1]SIGEP!$B$7:$N$324,7,0)</f>
        <v>2369.6651999999999</v>
      </c>
      <c r="F280" s="11">
        <f>VLOOKUP($A280,[1]SIGEP!$B$7:$N$324,8,0)</f>
        <v>0.73531999999999997</v>
      </c>
      <c r="G280" s="11">
        <f>VLOOKUP($A280,[1]SIGEP!$B$7:$N$324,9,0)</f>
        <v>90961.225000000006</v>
      </c>
      <c r="H280" s="11">
        <f>VLOOKUP($A280,[1]SIGEP!$B$7:$N$324,10,0)</f>
        <v>4225494</v>
      </c>
      <c r="I280" s="11">
        <f>VLOOKUP($A280,[1]SIGEP!$B$7:$N$324,11,0)</f>
        <v>10932736.983997501</v>
      </c>
      <c r="J280" s="11">
        <f>VLOOKUP($A280,[1]SIGEP!$B$7:$N$324,12,0)</f>
        <v>10932736.983997501</v>
      </c>
      <c r="K280" s="11">
        <f>VLOOKUP($A280,[1]SIGEP!$B$7:$N$324,13,0)</f>
        <v>21865473.967995003</v>
      </c>
      <c r="GL280"/>
    </row>
    <row r="281" spans="1:194" x14ac:dyDescent="0.25">
      <c r="A281" s="12" t="s">
        <v>329</v>
      </c>
      <c r="B281" s="13" t="s">
        <v>605</v>
      </c>
      <c r="C281" s="13" t="s">
        <v>23</v>
      </c>
      <c r="D281" s="11">
        <f>VLOOKUP(A281,[1]SIGEP!$B$7:$N$324,6,0)</f>
        <v>10</v>
      </c>
      <c r="E281" s="11">
        <f>VLOOKUP(A281,[1]SIGEP!$B$7:$N$324,7,0)</f>
        <v>2425.2411000000002</v>
      </c>
      <c r="F281" s="11">
        <f>VLOOKUP($A281,[1]SIGEP!$B$7:$N$324,8,0)</f>
        <v>0.89688999999999997</v>
      </c>
      <c r="G281" s="11">
        <f>VLOOKUP($A281,[1]SIGEP!$B$7:$N$324,9,0)</f>
        <v>281792.522</v>
      </c>
      <c r="H281" s="11">
        <f>VLOOKUP($A281,[1]SIGEP!$B$7:$N$324,10,0)</f>
        <v>61699090</v>
      </c>
      <c r="I281" s="11">
        <f>VLOOKUP($A281,[1]SIGEP!$B$7:$N$324,11,0)</f>
        <v>36937605.142857708</v>
      </c>
      <c r="J281" s="11">
        <f>VLOOKUP($A281,[1]SIGEP!$B$7:$N$324,12,0)</f>
        <v>36937605.142857708</v>
      </c>
      <c r="K281" s="11">
        <f>VLOOKUP($A281,[1]SIGEP!$B$7:$N$324,13,0)</f>
        <v>73875210.285715416</v>
      </c>
      <c r="GL281"/>
    </row>
    <row r="282" spans="1:194" x14ac:dyDescent="0.25">
      <c r="A282" s="12" t="s">
        <v>330</v>
      </c>
      <c r="B282" s="13" t="s">
        <v>331</v>
      </c>
      <c r="C282" s="13" t="s">
        <v>23</v>
      </c>
      <c r="D282" s="11">
        <f>VLOOKUP(A282,[1]SIGEP!$B$7:$N$324,6,0)</f>
        <v>8.6999999999999993</v>
      </c>
      <c r="E282" s="11">
        <f>VLOOKUP(A282,[1]SIGEP!$B$7:$N$324,7,0)</f>
        <v>2393.3054999999999</v>
      </c>
      <c r="F282" s="11">
        <f>VLOOKUP($A282,[1]SIGEP!$B$7:$N$324,8,0)</f>
        <v>1.23064</v>
      </c>
      <c r="G282" s="11">
        <f>VLOOKUP($A282,[1]SIGEP!$B$7:$N$324,9,0)</f>
        <v>20005.243999999999</v>
      </c>
      <c r="H282" s="11">
        <f>VLOOKUP($A282,[1]SIGEP!$B$7:$N$324,10,0)</f>
        <v>1272433</v>
      </c>
      <c r="I282" s="11">
        <f>VLOOKUP($A282,[1]SIGEP!$B$7:$N$324,11,0)</f>
        <v>2472228.3720581001</v>
      </c>
      <c r="J282" s="11">
        <f>VLOOKUP($A282,[1]SIGEP!$B$7:$N$324,12,0)</f>
        <v>1829448.9953229935</v>
      </c>
      <c r="K282" s="11">
        <f>VLOOKUP($A282,[1]SIGEP!$B$7:$N$324,13,0)</f>
        <v>4301677.367381094</v>
      </c>
      <c r="GL282"/>
    </row>
    <row r="283" spans="1:194" x14ac:dyDescent="0.25">
      <c r="A283" s="12" t="s">
        <v>524</v>
      </c>
      <c r="B283" s="13" t="s">
        <v>525</v>
      </c>
      <c r="C283" s="13" t="s">
        <v>23</v>
      </c>
      <c r="D283" s="11">
        <f>VLOOKUP(A283,[1]SIGEP!$B$7:$N$324,6,0)</f>
        <v>9.6999999999999993</v>
      </c>
      <c r="E283" s="11">
        <f>VLOOKUP(A283,[1]SIGEP!$B$7:$N$324,7,0)</f>
        <v>2523.6642999999999</v>
      </c>
      <c r="F283" s="11">
        <f>VLOOKUP($A283,[1]SIGEP!$B$7:$N$324,8,0)</f>
        <v>7.2199999999999999E-3</v>
      </c>
      <c r="G283" s="11">
        <f>VLOOKUP($A283,[1]SIGEP!$B$7:$N$324,9,0)</f>
        <v>721.50599999999997</v>
      </c>
      <c r="H283" s="11">
        <f>VLOOKUP($A283,[1]SIGEP!$B$7:$N$324,10,0)</f>
        <v>68830</v>
      </c>
      <c r="I283" s="11">
        <f>VLOOKUP($A283,[1]SIGEP!$B$7:$N$324,11,0)</f>
        <v>91066.794351789998</v>
      </c>
      <c r="J283" s="11">
        <f>VLOOKUP($A283,[1]SIGEP!$B$7:$N$324,12,0)</f>
        <v>85602.786690682566</v>
      </c>
      <c r="K283" s="11">
        <f>VLOOKUP($A283,[1]SIGEP!$B$7:$N$324,13,0)</f>
        <v>176669.58104247256</v>
      </c>
      <c r="GL283"/>
    </row>
    <row r="284" spans="1:194" x14ac:dyDescent="0.25">
      <c r="A284" s="12" t="s">
        <v>336</v>
      </c>
      <c r="B284" s="13" t="s">
        <v>337</v>
      </c>
      <c r="C284" s="13" t="s">
        <v>23</v>
      </c>
      <c r="D284" s="11">
        <f>VLOOKUP(A284,[1]SIGEP!$B$7:$N$324,6,0)</f>
        <v>10</v>
      </c>
      <c r="E284" s="11">
        <f>VLOOKUP(A284,[1]SIGEP!$B$7:$N$324,7,0)</f>
        <v>2377.5608999999999</v>
      </c>
      <c r="F284" s="11">
        <f>VLOOKUP($A284,[1]SIGEP!$B$7:$N$324,8,0)</f>
        <v>0.81299999999999994</v>
      </c>
      <c r="G284" s="11">
        <f>VLOOKUP($A284,[1]SIGEP!$B$7:$N$324,9,0)</f>
        <v>237031.06700000001</v>
      </c>
      <c r="H284" s="11">
        <f>VLOOKUP($A284,[1]SIGEP!$B$7:$N$324,10,0)</f>
        <v>17770005</v>
      </c>
      <c r="I284" s="11">
        <f>VLOOKUP($A284,[1]SIGEP!$B$7:$N$324,11,0)</f>
        <v>28900140.552474018</v>
      </c>
      <c r="J284" s="11">
        <f>VLOOKUP($A284,[1]SIGEP!$B$7:$N$324,12,0)</f>
        <v>28900140.552474018</v>
      </c>
      <c r="K284" s="11">
        <f>VLOOKUP($A284,[1]SIGEP!$B$7:$N$324,13,0)</f>
        <v>57800281.104948036</v>
      </c>
      <c r="GL284"/>
    </row>
    <row r="285" spans="1:194" x14ac:dyDescent="0.25">
      <c r="A285" s="12" t="s">
        <v>234</v>
      </c>
      <c r="B285" s="13" t="s">
        <v>235</v>
      </c>
      <c r="C285" s="13" t="s">
        <v>23</v>
      </c>
      <c r="D285" s="11">
        <f>VLOOKUP(A285,[1]SIGEP!$B$7:$N$324,6,0)</f>
        <v>7.24</v>
      </c>
      <c r="E285" s="11">
        <f>VLOOKUP(A285,[1]SIGEP!$B$7:$N$324,7,0)</f>
        <v>2145.0792000000001</v>
      </c>
      <c r="F285" s="11">
        <f>VLOOKUP($A285,[1]SIGEP!$B$7:$N$324,8,0)</f>
        <v>1.56385</v>
      </c>
      <c r="G285" s="11">
        <f>VLOOKUP($A285,[1]SIGEP!$B$7:$N$324,9,0)</f>
        <v>45298.192999999999</v>
      </c>
      <c r="H285" s="11">
        <f>VLOOKUP($A285,[1]SIGEP!$B$7:$N$324,10,0)</f>
        <v>570811</v>
      </c>
      <c r="I285" s="11">
        <f>VLOOKUP($A285,[1]SIGEP!$B$7:$N$324,11,0)</f>
        <v>4903043.7192117805</v>
      </c>
      <c r="J285" s="11">
        <f>VLOOKUP($A285,[1]SIGEP!$B$7:$N$324,12,0)</f>
        <v>2196563.5862068781</v>
      </c>
      <c r="K285" s="11">
        <f>VLOOKUP($A285,[1]SIGEP!$B$7:$N$324,13,0)</f>
        <v>7099607.305418659</v>
      </c>
      <c r="GL285"/>
    </row>
    <row r="286" spans="1:194" x14ac:dyDescent="0.25">
      <c r="A286" s="12" t="s">
        <v>338</v>
      </c>
      <c r="B286" s="13" t="s">
        <v>339</v>
      </c>
      <c r="C286" s="13" t="s">
        <v>23</v>
      </c>
      <c r="D286" s="11">
        <f>VLOOKUP(A286,[1]SIGEP!$B$7:$N$324,6,0)</f>
        <v>10</v>
      </c>
      <c r="E286" s="11">
        <f>VLOOKUP(A286,[1]SIGEP!$B$7:$N$324,7,0)</f>
        <v>2440.5985999999998</v>
      </c>
      <c r="F286" s="11">
        <f>VLOOKUP($A286,[1]SIGEP!$B$7:$N$324,8,0)</f>
        <v>0.84672999999999998</v>
      </c>
      <c r="G286" s="11">
        <f>VLOOKUP($A286,[1]SIGEP!$B$7:$N$324,9,0)</f>
        <v>3433433.037</v>
      </c>
      <c r="H286" s="11">
        <f>VLOOKUP($A286,[1]SIGEP!$B$7:$N$324,10,0)</f>
        <v>669672393</v>
      </c>
      <c r="I286" s="11">
        <f>VLOOKUP($A286,[1]SIGEP!$B$7:$N$324,11,0)</f>
        <v>447333178.43104196</v>
      </c>
      <c r="J286" s="11">
        <f>VLOOKUP($A286,[1]SIGEP!$B$7:$N$324,12,0)</f>
        <v>447333178.43104196</v>
      </c>
      <c r="K286" s="11">
        <f>VLOOKUP($A286,[1]SIGEP!$B$7:$N$324,13,0)</f>
        <v>894666356.86208391</v>
      </c>
      <c r="GL286"/>
    </row>
    <row r="287" spans="1:194" x14ac:dyDescent="0.25">
      <c r="A287" s="12" t="s">
        <v>612</v>
      </c>
      <c r="B287" s="13" t="s">
        <v>613</v>
      </c>
      <c r="C287" s="13" t="s">
        <v>23</v>
      </c>
      <c r="D287" s="11">
        <f>VLOOKUP(A287,[1]SIGEP!$B$7:$N$324,6,0)</f>
        <v>8.6999999999999993</v>
      </c>
      <c r="E287" s="11">
        <f>VLOOKUP(A287,[1]SIGEP!$B$7:$N$324,7,0)</f>
        <v>2512.2031999999999</v>
      </c>
      <c r="F287" s="11">
        <f>VLOOKUP($A287,[1]SIGEP!$B$7:$N$324,8,0)</f>
        <v>0.42942999999999998</v>
      </c>
      <c r="G287" s="11">
        <f>VLOOKUP($A287,[1]SIGEP!$B$7:$N$324,9,0)</f>
        <v>23006.151000000002</v>
      </c>
      <c r="H287" s="11">
        <f>VLOOKUP($A287,[1]SIGEP!$B$7:$N$324,10,0)</f>
        <v>3371442</v>
      </c>
      <c r="I287" s="11">
        <f>VLOOKUP($A287,[1]SIGEP!$B$7:$N$324,11,0)</f>
        <v>2962196.2249971605</v>
      </c>
      <c r="J287" s="11">
        <f>VLOOKUP($A287,[1]SIGEP!$B$7:$N$324,12,0)</f>
        <v>2192025.2064978979</v>
      </c>
      <c r="K287" s="11">
        <f>VLOOKUP($A287,[1]SIGEP!$B$7:$N$324,13,0)</f>
        <v>5154221.4314950584</v>
      </c>
      <c r="GL287"/>
    </row>
    <row r="288" spans="1:194" x14ac:dyDescent="0.25">
      <c r="A288" s="12" t="s">
        <v>226</v>
      </c>
      <c r="B288" s="13" t="s">
        <v>227</v>
      </c>
      <c r="C288" s="13" t="s">
        <v>23</v>
      </c>
      <c r="D288" s="11">
        <f>VLOOKUP(A288,[1]SIGEP!$B$7:$N$324,6,0)</f>
        <v>10</v>
      </c>
      <c r="E288" s="11">
        <f>VLOOKUP(A288,[1]SIGEP!$B$7:$N$324,7,0)</f>
        <v>2231.3544999999999</v>
      </c>
      <c r="F288" s="11">
        <f>VLOOKUP($A288,[1]SIGEP!$B$7:$N$324,8,0)</f>
        <v>0.94530000000000003</v>
      </c>
      <c r="G288" s="11">
        <f>VLOOKUP($A288,[1]SIGEP!$B$7:$N$324,9,0)</f>
        <v>25338.129000000001</v>
      </c>
      <c r="H288" s="11">
        <f>VLOOKUP($A288,[1]SIGEP!$B$7:$N$324,10,0)</f>
        <v>640285</v>
      </c>
      <c r="I288" s="11">
        <f>VLOOKUP($A288,[1]SIGEP!$B$7:$N$324,11,0)</f>
        <v>2857180.4788115248</v>
      </c>
      <c r="J288" s="11">
        <f>VLOOKUP($A288,[1]SIGEP!$B$7:$N$324,12,0)</f>
        <v>2857180.4788115248</v>
      </c>
      <c r="K288" s="11">
        <f>VLOOKUP($A288,[1]SIGEP!$B$7:$N$324,13,0)</f>
        <v>5714360.9576230496</v>
      </c>
      <c r="GL288"/>
    </row>
    <row r="289" spans="1:194" x14ac:dyDescent="0.25">
      <c r="A289" s="12" t="s">
        <v>341</v>
      </c>
      <c r="B289" s="13" t="s">
        <v>342</v>
      </c>
      <c r="C289" s="13" t="s">
        <v>23</v>
      </c>
      <c r="D289" s="11">
        <f>VLOOKUP(A289,[1]SIGEP!$B$7:$N$324,6,0)</f>
        <v>8.1999999999999993</v>
      </c>
      <c r="E289" s="11">
        <f>VLOOKUP(A289,[1]SIGEP!$B$7:$N$324,7,0)</f>
        <v>2280.2835</v>
      </c>
      <c r="F289" s="11">
        <f>VLOOKUP($A289,[1]SIGEP!$B$7:$N$324,8,0)</f>
        <v>0.86162000000000005</v>
      </c>
      <c r="G289" s="11">
        <f>VLOOKUP($A289,[1]SIGEP!$B$7:$N$324,9,0)</f>
        <v>25482.52</v>
      </c>
      <c r="H289" s="11">
        <f>VLOOKUP($A289,[1]SIGEP!$B$7:$N$324,10,0)</f>
        <v>4818588</v>
      </c>
      <c r="I289" s="11">
        <f>VLOOKUP($A289,[1]SIGEP!$B$7:$N$324,11,0)</f>
        <v>3112958.0843490004</v>
      </c>
      <c r="J289" s="11">
        <f>VLOOKUP($A289,[1]SIGEP!$B$7:$N$324,12,0)</f>
        <v>1992293.1739833592</v>
      </c>
      <c r="K289" s="11">
        <f>VLOOKUP($A289,[1]SIGEP!$B$7:$N$324,13,0)</f>
        <v>5105251.2583323596</v>
      </c>
      <c r="GL289"/>
    </row>
    <row r="290" spans="1:194" x14ac:dyDescent="0.25">
      <c r="A290" s="12" t="s">
        <v>255</v>
      </c>
      <c r="B290" s="13" t="s">
        <v>256</v>
      </c>
      <c r="C290" s="13" t="s">
        <v>23</v>
      </c>
      <c r="D290" s="11">
        <f>VLOOKUP(A290,[1]SIGEP!$B$7:$N$324,6,0)</f>
        <v>10</v>
      </c>
      <c r="E290" s="11">
        <f>VLOOKUP(A290,[1]SIGEP!$B$7:$N$324,7,0)</f>
        <v>2393.3054999999999</v>
      </c>
      <c r="F290" s="11">
        <f>VLOOKUP($A290,[1]SIGEP!$B$7:$N$324,8,0)</f>
        <v>1.23064</v>
      </c>
      <c r="G290" s="11">
        <f>VLOOKUP($A290,[1]SIGEP!$B$7:$N$324,9,0)</f>
        <v>809599.39500000002</v>
      </c>
      <c r="H290" s="11">
        <f>VLOOKUP($A290,[1]SIGEP!$B$7:$N$324,10,0)</f>
        <v>51495095</v>
      </c>
      <c r="I290" s="11">
        <f>VLOOKUP($A290,[1]SIGEP!$B$7:$N$324,11,0)</f>
        <v>100049530.42804863</v>
      </c>
      <c r="J290" s="11">
        <f>VLOOKUP($A290,[1]SIGEP!$B$7:$N$324,12,0)</f>
        <v>100049530.42804863</v>
      </c>
      <c r="K290" s="11">
        <f>VLOOKUP($A290,[1]SIGEP!$B$7:$N$324,13,0)</f>
        <v>200099060.85609725</v>
      </c>
      <c r="GL290"/>
    </row>
    <row r="291" spans="1:194" x14ac:dyDescent="0.25">
      <c r="A291" s="12" t="s">
        <v>281</v>
      </c>
      <c r="B291" s="13" t="s">
        <v>282</v>
      </c>
      <c r="C291" s="13" t="s">
        <v>23</v>
      </c>
      <c r="D291" s="11">
        <f>VLOOKUP(A291,[1]SIGEP!$B$7:$N$324,6,0)</f>
        <v>10</v>
      </c>
      <c r="E291" s="11">
        <f>VLOOKUP(A291,[1]SIGEP!$B$7:$N$324,7,0)</f>
        <v>2452.1565000000001</v>
      </c>
      <c r="F291" s="11">
        <f>VLOOKUP($A291,[1]SIGEP!$B$7:$N$324,8,0)</f>
        <v>1.02613</v>
      </c>
      <c r="G291" s="11">
        <f>VLOOKUP($A291,[1]SIGEP!$B$7:$N$324,9,0)</f>
        <v>357585.598</v>
      </c>
      <c r="H291" s="11">
        <f>VLOOKUP($A291,[1]SIGEP!$B$7:$N$324,10,0)</f>
        <v>3950620</v>
      </c>
      <c r="I291" s="11">
        <f>VLOOKUP($A291,[1]SIGEP!$B$7:$N$324,11,0)</f>
        <v>44045484.907134354</v>
      </c>
      <c r="J291" s="11">
        <f>VLOOKUP($A291,[1]SIGEP!$B$7:$N$324,12,0)</f>
        <v>44045484.907134354</v>
      </c>
      <c r="K291" s="11">
        <f>VLOOKUP($A291,[1]SIGEP!$B$7:$N$324,13,0)</f>
        <v>88090969.814268708</v>
      </c>
      <c r="GL291"/>
    </row>
    <row r="292" spans="1:194" x14ac:dyDescent="0.25">
      <c r="A292" s="12" t="s">
        <v>320</v>
      </c>
      <c r="B292" s="13" t="s">
        <v>321</v>
      </c>
      <c r="C292" s="13" t="s">
        <v>23</v>
      </c>
      <c r="D292" s="11">
        <f>VLOOKUP(A292,[1]SIGEP!$B$7:$N$324,6,0)</f>
        <v>10</v>
      </c>
      <c r="E292" s="11">
        <f>VLOOKUP(A292,[1]SIGEP!$B$7:$N$324,7,0)</f>
        <v>2369.6651999999999</v>
      </c>
      <c r="F292" s="11">
        <f>VLOOKUP($A292,[1]SIGEP!$B$7:$N$324,8,0)</f>
        <v>0.72616000000000003</v>
      </c>
      <c r="G292" s="11">
        <f>VLOOKUP($A292,[1]SIGEP!$B$7:$N$324,9,0)</f>
        <v>207384.96100000001</v>
      </c>
      <c r="H292" s="11">
        <f>VLOOKUP($A292,[1]SIGEP!$B$7:$N$324,10,0)</f>
        <v>9633823</v>
      </c>
      <c r="I292" s="11">
        <f>VLOOKUP($A292,[1]SIGEP!$B$7:$N$324,11,0)</f>
        <v>24921431.099736862</v>
      </c>
      <c r="J292" s="11">
        <f>VLOOKUP($A292,[1]SIGEP!$B$7:$N$324,12,0)</f>
        <v>24921431.099736862</v>
      </c>
      <c r="K292" s="11">
        <f>VLOOKUP($A292,[1]SIGEP!$B$7:$N$324,13,0)</f>
        <v>49842862.199473724</v>
      </c>
      <c r="GL292"/>
    </row>
    <row r="293" spans="1:194" x14ac:dyDescent="0.25">
      <c r="A293" s="12" t="s">
        <v>326</v>
      </c>
      <c r="B293" s="13" t="s">
        <v>606</v>
      </c>
      <c r="C293" s="13" t="s">
        <v>23</v>
      </c>
      <c r="D293" s="11">
        <f>VLOOKUP(A293,[1]SIGEP!$B$7:$N$324,6,0)</f>
        <v>10</v>
      </c>
      <c r="E293" s="11">
        <f>VLOOKUP(A293,[1]SIGEP!$B$7:$N$324,7,0)</f>
        <v>2425.2411000000002</v>
      </c>
      <c r="F293" s="11">
        <f>VLOOKUP($A293,[1]SIGEP!$B$7:$N$324,8,0)</f>
        <v>0.89688999999999997</v>
      </c>
      <c r="G293" s="11">
        <f>VLOOKUP($A293,[1]SIGEP!$B$7:$N$324,9,0)</f>
        <v>86719.463000000003</v>
      </c>
      <c r="H293" s="11">
        <f>VLOOKUP($A293,[1]SIGEP!$B$7:$N$324,10,0)</f>
        <v>0</v>
      </c>
      <c r="I293" s="11">
        <f>VLOOKUP($A293,[1]SIGEP!$B$7:$N$324,11,0)</f>
        <v>10515780.291876467</v>
      </c>
      <c r="J293" s="11">
        <f>VLOOKUP($A293,[1]SIGEP!$B$7:$N$324,12,0)</f>
        <v>10515780.291876467</v>
      </c>
      <c r="K293" s="11">
        <f>VLOOKUP($A293,[1]SIGEP!$B$7:$N$324,13,0)</f>
        <v>21031560.583752934</v>
      </c>
      <c r="GL293"/>
    </row>
    <row r="294" spans="1:194" x14ac:dyDescent="0.25">
      <c r="A294" s="12" t="s">
        <v>327</v>
      </c>
      <c r="B294" s="13" t="s">
        <v>328</v>
      </c>
      <c r="C294" s="13" t="s">
        <v>23</v>
      </c>
      <c r="D294" s="11">
        <f>VLOOKUP(A294,[1]SIGEP!$B$7:$N$324,6,0)</f>
        <v>10</v>
      </c>
      <c r="E294" s="11">
        <f>VLOOKUP(A294,[1]SIGEP!$B$7:$N$324,7,0)</f>
        <v>2431.4196999999999</v>
      </c>
      <c r="F294" s="11">
        <f>VLOOKUP($A294,[1]SIGEP!$B$7:$N$324,8,0)</f>
        <v>0.80186000000000002</v>
      </c>
      <c r="G294" s="11">
        <f>VLOOKUP($A294,[1]SIGEP!$B$7:$N$324,9,0)</f>
        <v>197954.299</v>
      </c>
      <c r="H294" s="11">
        <f>VLOOKUP($A294,[1]SIGEP!$B$7:$N$324,10,0)</f>
        <v>30659274</v>
      </c>
      <c r="I294" s="11">
        <f>VLOOKUP($A294,[1]SIGEP!$B$7:$N$324,11,0)</f>
        <v>25294721.386896513</v>
      </c>
      <c r="J294" s="11">
        <f>VLOOKUP($A294,[1]SIGEP!$B$7:$N$324,12,0)</f>
        <v>25294721.386896513</v>
      </c>
      <c r="K294" s="11">
        <f>VLOOKUP($A294,[1]SIGEP!$B$7:$N$324,13,0)</f>
        <v>50589442.773793027</v>
      </c>
      <c r="GL294"/>
    </row>
    <row r="295" spans="1:194" x14ac:dyDescent="0.25">
      <c r="A295" s="12" t="s">
        <v>575</v>
      </c>
      <c r="B295" s="13" t="s">
        <v>607</v>
      </c>
      <c r="C295" s="13" t="s">
        <v>23</v>
      </c>
      <c r="D295" s="11">
        <f>VLOOKUP(A295,[1]SIGEP!$B$7:$N$324,6,0)</f>
        <v>15</v>
      </c>
      <c r="E295" s="11">
        <f>VLOOKUP(A295,[1]SIGEP!$B$7:$N$324,7,0)</f>
        <v>2411.5228000000002</v>
      </c>
      <c r="F295" s="11">
        <f>VLOOKUP($A295,[1]SIGEP!$B$7:$N$324,8,0)</f>
        <v>1.88696</v>
      </c>
      <c r="G295" s="11">
        <f>VLOOKUP($A295,[1]SIGEP!$B$7:$N$324,9,0)</f>
        <v>40029.445</v>
      </c>
      <c r="H295" s="11">
        <f>VLOOKUP($A295,[1]SIGEP!$B$7:$N$324,10,0)</f>
        <v>3399601</v>
      </c>
      <c r="I295" s="11">
        <f>VLOOKUP($A295,[1]SIGEP!$B$7:$N$324,11,0)</f>
        <v>5147341.5195903005</v>
      </c>
      <c r="J295" s="11">
        <f>VLOOKUP($A295,[1]SIGEP!$B$7:$N$324,12,0)</f>
        <v>10294683.039180601</v>
      </c>
      <c r="K295" s="11">
        <f>VLOOKUP($A295,[1]SIGEP!$B$7:$N$324,13,0)</f>
        <v>15442024.558770902</v>
      </c>
      <c r="GL295"/>
    </row>
    <row r="296" spans="1:194" x14ac:dyDescent="0.25">
      <c r="A296" s="12" t="s">
        <v>545</v>
      </c>
      <c r="B296" s="13" t="s">
        <v>608</v>
      </c>
      <c r="C296" s="13" t="s">
        <v>23</v>
      </c>
      <c r="D296" s="11">
        <f>VLOOKUP(A296,[1]SIGEP!$B$7:$N$324,6,0)</f>
        <v>15</v>
      </c>
      <c r="E296" s="11">
        <f>VLOOKUP(A296,[1]SIGEP!$B$7:$N$324,7,0)</f>
        <v>2340.7766999999999</v>
      </c>
      <c r="F296" s="11">
        <f>VLOOKUP($A296,[1]SIGEP!$B$7:$N$324,8,0)</f>
        <v>0.61375999999999997</v>
      </c>
      <c r="G296" s="11">
        <f>VLOOKUP($A296,[1]SIGEP!$B$7:$N$324,9,0)</f>
        <v>6518.1880000000001</v>
      </c>
      <c r="H296" s="11">
        <f>VLOOKUP($A296,[1]SIGEP!$B$7:$N$324,10,0)</f>
        <v>167088</v>
      </c>
      <c r="I296" s="11">
        <f>VLOOKUP($A296,[1]SIGEP!$B$7:$N$324,11,0)</f>
        <v>768008.72637498006</v>
      </c>
      <c r="J296" s="11">
        <f>VLOOKUP($A296,[1]SIGEP!$B$7:$N$324,12,0)</f>
        <v>1536017.4527499601</v>
      </c>
      <c r="K296" s="11">
        <f>VLOOKUP($A296,[1]SIGEP!$B$7:$N$324,13,0)</f>
        <v>2304026.1791249402</v>
      </c>
      <c r="GL296"/>
    </row>
    <row r="297" spans="1:194" x14ac:dyDescent="0.25">
      <c r="A297" s="12" t="s">
        <v>546</v>
      </c>
      <c r="B297" s="13" t="s">
        <v>547</v>
      </c>
      <c r="C297" s="13" t="s">
        <v>23</v>
      </c>
      <c r="D297" s="11">
        <f>VLOOKUP(A297,[1]SIGEP!$B$7:$N$324,6,0)</f>
        <v>15</v>
      </c>
      <c r="E297" s="11">
        <f>VLOOKUP(A297,[1]SIGEP!$B$7:$N$324,7,0)</f>
        <v>2431.4196999999999</v>
      </c>
      <c r="F297" s="11">
        <f>VLOOKUP($A297,[1]SIGEP!$B$7:$N$324,8,0)</f>
        <v>0.80186000000000002</v>
      </c>
      <c r="G297" s="11">
        <f>VLOOKUP($A297,[1]SIGEP!$B$7:$N$324,9,0)</f>
        <v>14829.749</v>
      </c>
      <c r="H297" s="11">
        <f>VLOOKUP($A297,[1]SIGEP!$B$7:$N$324,10,0)</f>
        <v>2296818</v>
      </c>
      <c r="I297" s="11">
        <f>VLOOKUP($A297,[1]SIGEP!$B$7:$N$324,11,0)</f>
        <v>1894953.5173067653</v>
      </c>
      <c r="J297" s="11">
        <f>VLOOKUP($A297,[1]SIGEP!$B$7:$N$324,12,0)</f>
        <v>3789907.0346135306</v>
      </c>
      <c r="K297" s="11">
        <f>VLOOKUP($A297,[1]SIGEP!$B$7:$N$324,13,0)</f>
        <v>5684860.5519202957</v>
      </c>
      <c r="GL297"/>
    </row>
    <row r="298" spans="1:194" x14ac:dyDescent="0.25">
      <c r="A298" s="12" t="s">
        <v>548</v>
      </c>
      <c r="B298" s="13" t="s">
        <v>549</v>
      </c>
      <c r="C298" s="13" t="s">
        <v>23</v>
      </c>
      <c r="D298" s="11">
        <f>VLOOKUP(A298,[1]SIGEP!$B$7:$N$324,6,0)</f>
        <v>15</v>
      </c>
      <c r="E298" s="11">
        <f>VLOOKUP(A298,[1]SIGEP!$B$7:$N$324,7,0)</f>
        <v>2340.7766999999999</v>
      </c>
      <c r="F298" s="11">
        <f>VLOOKUP($A298,[1]SIGEP!$B$7:$N$324,8,0)</f>
        <v>0.61375999999999997</v>
      </c>
      <c r="G298" s="11">
        <f>VLOOKUP($A298,[1]SIGEP!$B$7:$N$324,9,0)</f>
        <v>340461.99699999997</v>
      </c>
      <c r="H298" s="11">
        <f>VLOOKUP($A298,[1]SIGEP!$B$7:$N$324,10,0)</f>
        <v>8727634</v>
      </c>
      <c r="I298" s="11">
        <f>VLOOKUP($A298,[1]SIGEP!$B$7:$N$324,11,0)</f>
        <v>40115109.122845493</v>
      </c>
      <c r="J298" s="11">
        <f>VLOOKUP($A298,[1]SIGEP!$B$7:$N$324,12,0)</f>
        <v>80230218.245690987</v>
      </c>
      <c r="K298" s="11">
        <f>VLOOKUP($A298,[1]SIGEP!$B$7:$N$324,13,0)</f>
        <v>120345327.36853647</v>
      </c>
      <c r="GL298"/>
    </row>
    <row r="299" spans="1:194" x14ac:dyDescent="0.25">
      <c r="A299" s="12" t="s">
        <v>554</v>
      </c>
      <c r="B299" s="13" t="s">
        <v>555</v>
      </c>
      <c r="C299" s="13" t="s">
        <v>23</v>
      </c>
      <c r="D299" s="11">
        <f>VLOOKUP(A299,[1]SIGEP!$B$7:$N$324,6,0)</f>
        <v>15</v>
      </c>
      <c r="E299" s="11">
        <f>VLOOKUP(A299,[1]SIGEP!$B$7:$N$324,7,0)</f>
        <v>2393.3054999999999</v>
      </c>
      <c r="F299" s="11">
        <f>VLOOKUP($A299,[1]SIGEP!$B$7:$N$324,8,0)</f>
        <v>1.2025399999999999</v>
      </c>
      <c r="G299" s="11">
        <f>VLOOKUP($A299,[1]SIGEP!$B$7:$N$324,9,0)</f>
        <v>2289878.2510000002</v>
      </c>
      <c r="H299" s="11">
        <f>VLOOKUP($A299,[1]SIGEP!$B$7:$N$324,10,0)</f>
        <v>145649219</v>
      </c>
      <c r="I299" s="11">
        <f>VLOOKUP($A299,[1]SIGEP!$B$7:$N$324,11,0)</f>
        <v>282776361.21324706</v>
      </c>
      <c r="J299" s="11">
        <f>VLOOKUP($A299,[1]SIGEP!$B$7:$N$324,12,0)</f>
        <v>565552722.42649412</v>
      </c>
      <c r="K299" s="11">
        <f>VLOOKUP($A299,[1]SIGEP!$B$7:$N$324,13,0)</f>
        <v>848329083.63974118</v>
      </c>
      <c r="GL299"/>
    </row>
    <row r="300" spans="1:194" x14ac:dyDescent="0.25">
      <c r="A300" s="12" t="s">
        <v>576</v>
      </c>
      <c r="B300" s="13" t="s">
        <v>609</v>
      </c>
      <c r="C300" s="13" t="s">
        <v>23</v>
      </c>
      <c r="D300" s="11">
        <f>VLOOKUP(A300,[1]SIGEP!$B$7:$N$324,6,0)</f>
        <v>15</v>
      </c>
      <c r="E300" s="11">
        <f>VLOOKUP(A300,[1]SIGEP!$B$7:$N$324,7,0)</f>
        <v>2280.2835</v>
      </c>
      <c r="F300" s="11">
        <f>VLOOKUP($A300,[1]SIGEP!$B$7:$N$324,8,0)</f>
        <v>0.94767999999999997</v>
      </c>
      <c r="G300" s="11">
        <f>VLOOKUP($A300,[1]SIGEP!$B$7:$N$324,9,0)</f>
        <v>1773.5940000000001</v>
      </c>
      <c r="H300" s="11">
        <f>VLOOKUP($A300,[1]SIGEP!$B$7:$N$324,10,0)</f>
        <v>335375</v>
      </c>
      <c r="I300" s="11">
        <f>VLOOKUP($A300,[1]SIGEP!$B$7:$N$324,11,0)</f>
        <v>218106.26569495001</v>
      </c>
      <c r="J300" s="11">
        <f>VLOOKUP($A300,[1]SIGEP!$B$7:$N$324,12,0)</f>
        <v>436212.53138990002</v>
      </c>
      <c r="K300" s="11">
        <f>VLOOKUP($A300,[1]SIGEP!$B$7:$N$324,13,0)</f>
        <v>654318.79708485003</v>
      </c>
      <c r="GL300"/>
    </row>
    <row r="301" spans="1:194" x14ac:dyDescent="0.25">
      <c r="A301" s="12" t="s">
        <v>550</v>
      </c>
      <c r="B301" s="13" t="s">
        <v>551</v>
      </c>
      <c r="C301" s="13" t="s">
        <v>23</v>
      </c>
      <c r="D301" s="11">
        <f>VLOOKUP(A301,[1]SIGEP!$B$7:$N$324,6,0)</f>
        <v>15</v>
      </c>
      <c r="E301" s="11">
        <f>VLOOKUP(A301,[1]SIGEP!$B$7:$N$324,7,0)</f>
        <v>2452.1565000000001</v>
      </c>
      <c r="F301" s="11">
        <f>VLOOKUP($A301,[1]SIGEP!$B$7:$N$324,8,0)</f>
        <v>1.02613</v>
      </c>
      <c r="G301" s="11">
        <f>VLOOKUP($A301,[1]SIGEP!$B$7:$N$324,9,0)</f>
        <v>333962.321</v>
      </c>
      <c r="H301" s="11">
        <f>VLOOKUP($A301,[1]SIGEP!$B$7:$N$324,10,0)</f>
        <v>3689631</v>
      </c>
      <c r="I301" s="11">
        <f>VLOOKUP($A301,[1]SIGEP!$B$7:$N$324,11,0)</f>
        <v>41135695.862663329</v>
      </c>
      <c r="J301" s="11">
        <f>VLOOKUP($A301,[1]SIGEP!$B$7:$N$324,12,0)</f>
        <v>82271391.725326657</v>
      </c>
      <c r="K301" s="11">
        <f>VLOOKUP($A301,[1]SIGEP!$B$7:$N$324,13,0)</f>
        <v>123407087.58798999</v>
      </c>
      <c r="GL301"/>
    </row>
    <row r="302" spans="1:194" x14ac:dyDescent="0.25">
      <c r="A302" s="12" t="s">
        <v>556</v>
      </c>
      <c r="B302" s="13" t="s">
        <v>557</v>
      </c>
      <c r="C302" s="13" t="s">
        <v>23</v>
      </c>
      <c r="D302" s="11">
        <f>VLOOKUP(A302,[1]SIGEP!$B$7:$N$324,6,0)</f>
        <v>15</v>
      </c>
      <c r="E302" s="11">
        <f>VLOOKUP(A302,[1]SIGEP!$B$7:$N$324,7,0)</f>
        <v>2411.5228000000002</v>
      </c>
      <c r="F302" s="11">
        <f>VLOOKUP($A302,[1]SIGEP!$B$7:$N$324,8,0)</f>
        <v>1.88696</v>
      </c>
      <c r="G302" s="11">
        <f>VLOOKUP($A302,[1]SIGEP!$B$7:$N$324,9,0)</f>
        <v>1103668.9280000001</v>
      </c>
      <c r="H302" s="11">
        <f>VLOOKUP($A302,[1]SIGEP!$B$7:$N$324,10,0)</f>
        <v>93731907</v>
      </c>
      <c r="I302" s="11">
        <f>VLOOKUP($A302,[1]SIGEP!$B$7:$N$324,11,0)</f>
        <v>141919557.13781393</v>
      </c>
      <c r="J302" s="11">
        <f>VLOOKUP($A302,[1]SIGEP!$B$7:$N$324,12,0)</f>
        <v>283839114.27562785</v>
      </c>
      <c r="K302" s="11">
        <f>VLOOKUP($A302,[1]SIGEP!$B$7:$N$324,13,0)</f>
        <v>425758671.41344178</v>
      </c>
      <c r="GL302"/>
    </row>
    <row r="303" spans="1:194" x14ac:dyDescent="0.25">
      <c r="A303" s="12" t="s">
        <v>558</v>
      </c>
      <c r="B303" s="13" t="s">
        <v>559</v>
      </c>
      <c r="C303" s="13" t="s">
        <v>23</v>
      </c>
      <c r="D303" s="11">
        <f>VLOOKUP(A303,[1]SIGEP!$B$7:$N$324,6,0)</f>
        <v>15</v>
      </c>
      <c r="E303" s="11">
        <f>VLOOKUP(A303,[1]SIGEP!$B$7:$N$324,7,0)</f>
        <v>2426.9895000000001</v>
      </c>
      <c r="F303" s="11">
        <f>VLOOKUP($A303,[1]SIGEP!$B$7:$N$324,8,0)</f>
        <v>0.88109000000000004</v>
      </c>
      <c r="G303" s="11">
        <f>VLOOKUP($A303,[1]SIGEP!$B$7:$N$324,9,0)</f>
        <v>1637.2380000000001</v>
      </c>
      <c r="H303" s="11">
        <f>VLOOKUP($A303,[1]SIGEP!$B$7:$N$324,10,0)</f>
        <v>264344</v>
      </c>
      <c r="I303" s="11">
        <f>VLOOKUP($A303,[1]SIGEP!$B$7:$N$324,11,0)</f>
        <v>210323.51449805</v>
      </c>
      <c r="J303" s="11">
        <f>VLOOKUP($A303,[1]SIGEP!$B$7:$N$324,12,0)</f>
        <v>420647.02899610001</v>
      </c>
      <c r="K303" s="11">
        <f>VLOOKUP($A303,[1]SIGEP!$B$7:$N$324,13,0)</f>
        <v>630970.54349415004</v>
      </c>
      <c r="GL303"/>
    </row>
    <row r="304" spans="1:194" x14ac:dyDescent="0.25">
      <c r="A304" s="12" t="s">
        <v>560</v>
      </c>
      <c r="B304" s="13" t="s">
        <v>561</v>
      </c>
      <c r="C304" s="13" t="s">
        <v>23</v>
      </c>
      <c r="D304" s="11">
        <f>VLOOKUP(A304,[1]SIGEP!$B$7:$N$324,6,0)</f>
        <v>15</v>
      </c>
      <c r="E304" s="11">
        <f>VLOOKUP(A304,[1]SIGEP!$B$7:$N$324,7,0)</f>
        <v>2426.9895000000001</v>
      </c>
      <c r="F304" s="11">
        <f>VLOOKUP($A304,[1]SIGEP!$B$7:$N$324,8,0)</f>
        <v>0.88109000000000004</v>
      </c>
      <c r="G304" s="11">
        <f>VLOOKUP($A304,[1]SIGEP!$B$7:$N$324,9,0)</f>
        <v>7868.6890000000003</v>
      </c>
      <c r="H304" s="11">
        <f>VLOOKUP($A304,[1]SIGEP!$B$7:$N$324,10,0)</f>
        <v>1270483</v>
      </c>
      <c r="I304" s="11">
        <f>VLOOKUP($A304,[1]SIGEP!$B$7:$N$324,11,0)</f>
        <v>1010831.7724117753</v>
      </c>
      <c r="J304" s="11">
        <f>VLOOKUP($A304,[1]SIGEP!$B$7:$N$324,12,0)</f>
        <v>2021663.5448235506</v>
      </c>
      <c r="K304" s="11">
        <f>VLOOKUP($A304,[1]SIGEP!$B$7:$N$324,13,0)</f>
        <v>3032495.3172353259</v>
      </c>
      <c r="GL304"/>
    </row>
    <row r="305" spans="1:194" x14ac:dyDescent="0.25">
      <c r="A305" s="12" t="s">
        <v>552</v>
      </c>
      <c r="B305" s="13" t="s">
        <v>553</v>
      </c>
      <c r="C305" s="13" t="s">
        <v>23</v>
      </c>
      <c r="D305" s="11">
        <f>VLOOKUP(A305,[1]SIGEP!$B$7:$N$324,6,0)</f>
        <v>15</v>
      </c>
      <c r="E305" s="11">
        <f>VLOOKUP(A305,[1]SIGEP!$B$7:$N$324,7,0)</f>
        <v>2369.6651999999999</v>
      </c>
      <c r="F305" s="11">
        <f>VLOOKUP($A305,[1]SIGEP!$B$7:$N$324,8,0)</f>
        <v>0.63756000000000002</v>
      </c>
      <c r="G305" s="11">
        <f>VLOOKUP($A305,[1]SIGEP!$B$7:$N$324,9,0)</f>
        <v>455205.50900000002</v>
      </c>
      <c r="H305" s="11">
        <f>VLOOKUP($A305,[1]SIGEP!$B$7:$N$324,10,0)</f>
        <v>21146032</v>
      </c>
      <c r="I305" s="11">
        <f>VLOOKUP($A305,[1]SIGEP!$B$7:$N$324,11,0)</f>
        <v>54608325.884375349</v>
      </c>
      <c r="J305" s="11">
        <f>VLOOKUP($A305,[1]SIGEP!$B$7:$N$324,12,0)</f>
        <v>109216651.7687507</v>
      </c>
      <c r="K305" s="11">
        <f>VLOOKUP($A305,[1]SIGEP!$B$7:$N$324,13,0)</f>
        <v>163824977.65312606</v>
      </c>
      <c r="GL305"/>
    </row>
    <row r="306" spans="1:194" x14ac:dyDescent="0.25">
      <c r="A306" s="12" t="s">
        <v>562</v>
      </c>
      <c r="B306" s="13" t="s">
        <v>563</v>
      </c>
      <c r="C306" s="13" t="s">
        <v>23</v>
      </c>
      <c r="D306" s="11">
        <f>VLOOKUP(A306,[1]SIGEP!$B$7:$N$324,6,0)</f>
        <v>15</v>
      </c>
      <c r="E306" s="11">
        <f>VLOOKUP(A306,[1]SIGEP!$B$7:$N$324,7,0)</f>
        <v>2426.9895000000001</v>
      </c>
      <c r="F306" s="11">
        <f>VLOOKUP($A306,[1]SIGEP!$B$7:$N$324,8,0)</f>
        <v>0.88109000000000004</v>
      </c>
      <c r="G306" s="11">
        <f>VLOOKUP($A306,[1]SIGEP!$B$7:$N$324,9,0)</f>
        <v>13527.418</v>
      </c>
      <c r="H306" s="11">
        <f>VLOOKUP($A306,[1]SIGEP!$B$7:$N$324,10,0)</f>
        <v>2184153</v>
      </c>
      <c r="I306" s="11">
        <f>VLOOKUP($A306,[1]SIGEP!$B$7:$N$324,11,0)</f>
        <v>1737766.8407440502</v>
      </c>
      <c r="J306" s="11">
        <f>VLOOKUP($A306,[1]SIGEP!$B$7:$N$324,12,0)</f>
        <v>3475533.6814881004</v>
      </c>
      <c r="K306" s="11">
        <f>VLOOKUP($A306,[1]SIGEP!$B$7:$N$324,13,0)</f>
        <v>5213300.5222321507</v>
      </c>
      <c r="GL306"/>
    </row>
    <row r="307" spans="1:194" x14ac:dyDescent="0.25">
      <c r="A307" s="12" t="s">
        <v>564</v>
      </c>
      <c r="B307" s="13" t="s">
        <v>565</v>
      </c>
      <c r="C307" s="13" t="s">
        <v>23</v>
      </c>
      <c r="D307" s="11">
        <f>VLOOKUP(A307,[1]SIGEP!$B$7:$N$324,6,0)</f>
        <v>15</v>
      </c>
      <c r="E307" s="11">
        <f>VLOOKUP(A307,[1]SIGEP!$B$7:$N$324,7,0)</f>
        <v>2377.5608999999999</v>
      </c>
      <c r="F307" s="11">
        <f>VLOOKUP($A307,[1]SIGEP!$B$7:$N$324,8,0)</f>
        <v>0.95740000000000003</v>
      </c>
      <c r="G307" s="11">
        <f>VLOOKUP($A307,[1]SIGEP!$B$7:$N$324,9,0)</f>
        <v>18420.357</v>
      </c>
      <c r="H307" s="11">
        <f>VLOOKUP($A307,[1]SIGEP!$B$7:$N$324,10,0)</f>
        <v>1176322</v>
      </c>
      <c r="I307" s="11">
        <f>VLOOKUP($A307,[1]SIGEP!$B$7:$N$324,11,0)</f>
        <v>2246086.5625020652</v>
      </c>
      <c r="J307" s="11">
        <f>VLOOKUP($A307,[1]SIGEP!$B$7:$N$324,12,0)</f>
        <v>4492173.1250041304</v>
      </c>
      <c r="K307" s="11">
        <f>VLOOKUP($A307,[1]SIGEP!$B$7:$N$324,13,0)</f>
        <v>6738259.6875061952</v>
      </c>
      <c r="GL307"/>
    </row>
    <row r="308" spans="1:194" x14ac:dyDescent="0.25">
      <c r="A308" s="20" t="s">
        <v>15</v>
      </c>
      <c r="B308" s="20"/>
      <c r="C308" s="20"/>
      <c r="D308" s="20"/>
      <c r="E308" s="20"/>
      <c r="F308" s="20"/>
      <c r="G308" s="9">
        <f>SUM(G10:G307)</f>
        <v>15911741.321999995</v>
      </c>
      <c r="H308" s="9">
        <f>SUM(H10:H307)</f>
        <v>2188211274</v>
      </c>
      <c r="I308" s="9">
        <f>SUM(I10:I307)</f>
        <v>1977141835.7181656</v>
      </c>
      <c r="J308" s="9">
        <f>SUM(J10:J307)</f>
        <v>2510293018.8205171</v>
      </c>
      <c r="K308" s="9">
        <f>SUM(K10:K307)</f>
        <v>4487434854.538682</v>
      </c>
    </row>
    <row r="309" spans="1:194" x14ac:dyDescent="0.25">
      <c r="C309" s="2"/>
      <c r="F309" s="2"/>
      <c r="G309" s="15"/>
      <c r="H309" s="15"/>
      <c r="I309" s="15"/>
      <c r="J309" s="15"/>
      <c r="K309" s="15"/>
    </row>
    <row r="310" spans="1:194" x14ac:dyDescent="0.25">
      <c r="C310" s="2"/>
      <c r="F310" s="2"/>
      <c r="G310" s="14"/>
      <c r="H310" s="14"/>
      <c r="I310" s="14"/>
      <c r="J310" s="14"/>
      <c r="K310" s="14"/>
    </row>
    <row r="311" spans="1:194" x14ac:dyDescent="0.25">
      <c r="C311" s="2"/>
      <c r="F311" s="2"/>
      <c r="G311" s="15"/>
      <c r="H311" s="15"/>
      <c r="I311" s="15"/>
      <c r="J311" s="15"/>
      <c r="K311" s="15"/>
    </row>
    <row r="312" spans="1:194" x14ac:dyDescent="0.25">
      <c r="C312" s="2"/>
      <c r="F312" s="2"/>
      <c r="G312" s="2"/>
      <c r="H312" s="2"/>
      <c r="I312" s="2"/>
      <c r="J312" s="2"/>
      <c r="K312" s="2"/>
    </row>
    <row r="313" spans="1:194" x14ac:dyDescent="0.25">
      <c r="C313" s="2"/>
      <c r="F313" s="2"/>
      <c r="G313" s="2"/>
      <c r="H313" s="2"/>
      <c r="I313" s="2"/>
      <c r="J313" s="2"/>
      <c r="K313" s="2"/>
    </row>
    <row r="314" spans="1:194" x14ac:dyDescent="0.25">
      <c r="C314" s="2"/>
      <c r="F314" s="2"/>
      <c r="G314" s="2"/>
      <c r="H314" s="2"/>
      <c r="I314" s="2"/>
      <c r="J314" s="2"/>
      <c r="K314" s="2"/>
    </row>
    <row r="315" spans="1:194" x14ac:dyDescent="0.25">
      <c r="C315" s="2"/>
      <c r="F315" s="2"/>
      <c r="G315" s="2"/>
      <c r="H315" s="2"/>
      <c r="I315" s="2"/>
      <c r="J315" s="2"/>
      <c r="K315" s="2"/>
    </row>
    <row r="316" spans="1:194" x14ac:dyDescent="0.25">
      <c r="C316" s="2"/>
      <c r="F316" s="2"/>
      <c r="G316" s="2"/>
      <c r="H316" s="2"/>
      <c r="I316" s="2"/>
      <c r="J316" s="2"/>
      <c r="K316" s="2"/>
    </row>
    <row r="317" spans="1:194" x14ac:dyDescent="0.25">
      <c r="C317" s="2"/>
      <c r="F317" s="2"/>
      <c r="G317" s="2"/>
      <c r="H317" s="2"/>
      <c r="I317" s="2"/>
      <c r="J317" s="2"/>
      <c r="K317" s="2"/>
    </row>
    <row r="318" spans="1:194" x14ac:dyDescent="0.25">
      <c r="C318" s="2"/>
      <c r="F318" s="2"/>
      <c r="G318" s="2"/>
      <c r="H318" s="2"/>
      <c r="I318" s="2"/>
      <c r="J318" s="2"/>
      <c r="K318" s="2"/>
    </row>
    <row r="319" spans="1:194" x14ac:dyDescent="0.25">
      <c r="C319" s="2"/>
      <c r="F319" s="2"/>
      <c r="G319" s="2"/>
      <c r="H319" s="2"/>
      <c r="I319" s="2"/>
      <c r="J319" s="2"/>
      <c r="K319" s="2"/>
    </row>
    <row r="320" spans="1:194" x14ac:dyDescent="0.25">
      <c r="C320" s="2"/>
      <c r="F320" s="2"/>
      <c r="G320" s="2"/>
      <c r="H320" s="2"/>
      <c r="I320" s="2"/>
      <c r="J320" s="2"/>
      <c r="K320" s="2"/>
    </row>
    <row r="321" spans="3:11" x14ac:dyDescent="0.25">
      <c r="C321" s="2"/>
      <c r="F321" s="2"/>
      <c r="G321" s="2"/>
      <c r="H321" s="2"/>
      <c r="I321" s="2"/>
      <c r="J321" s="2"/>
      <c r="K321" s="2"/>
    </row>
    <row r="322" spans="3:11" x14ac:dyDescent="0.25">
      <c r="C322" s="2"/>
      <c r="F322" s="2"/>
      <c r="G322" s="2"/>
      <c r="H322" s="2"/>
      <c r="I322" s="2"/>
      <c r="J322" s="2"/>
      <c r="K322" s="2"/>
    </row>
    <row r="323" spans="3:11" x14ac:dyDescent="0.25">
      <c r="C323" s="2"/>
      <c r="F323" s="2"/>
      <c r="G323" s="2"/>
      <c r="H323" s="2"/>
      <c r="I323" s="2"/>
      <c r="J323" s="2"/>
      <c r="K323" s="2"/>
    </row>
    <row r="324" spans="3:11" x14ac:dyDescent="0.25">
      <c r="C324" s="2"/>
      <c r="F324" s="2"/>
      <c r="G324" s="2"/>
      <c r="H324" s="2"/>
      <c r="I324" s="2"/>
      <c r="J324" s="2"/>
      <c r="K324" s="2"/>
    </row>
    <row r="325" spans="3:11" x14ac:dyDescent="0.25">
      <c r="C325" s="2"/>
      <c r="F325" s="2"/>
      <c r="G325" s="2"/>
      <c r="H325" s="2"/>
      <c r="I325" s="2"/>
      <c r="J325" s="2"/>
      <c r="K325" s="2"/>
    </row>
    <row r="326" spans="3:11" x14ac:dyDescent="0.25">
      <c r="C326" s="2"/>
      <c r="F326" s="2"/>
      <c r="G326" s="2"/>
      <c r="H326" s="2"/>
      <c r="I326" s="2"/>
      <c r="J326" s="2"/>
      <c r="K326" s="2"/>
    </row>
    <row r="327" spans="3:11" x14ac:dyDescent="0.25">
      <c r="C327" s="2"/>
      <c r="F327" s="2"/>
      <c r="G327" s="2"/>
      <c r="H327" s="2"/>
      <c r="I327" s="2"/>
      <c r="J327" s="2"/>
      <c r="K327" s="2"/>
    </row>
    <row r="328" spans="3:11" x14ac:dyDescent="0.25">
      <c r="C328" s="2"/>
      <c r="F328" s="2"/>
      <c r="G328" s="2"/>
      <c r="H328" s="2"/>
      <c r="I328" s="2"/>
      <c r="J328" s="2"/>
      <c r="K328" s="2"/>
    </row>
    <row r="329" spans="3:11" x14ac:dyDescent="0.25">
      <c r="C329" s="2"/>
      <c r="F329" s="2"/>
      <c r="G329" s="2"/>
      <c r="H329" s="2"/>
      <c r="I329" s="2"/>
      <c r="J329" s="2"/>
      <c r="K329" s="2"/>
    </row>
    <row r="330" spans="3:11" x14ac:dyDescent="0.25">
      <c r="C330" s="2"/>
      <c r="F330" s="2"/>
      <c r="G330" s="2"/>
      <c r="H330" s="2"/>
      <c r="I330" s="2"/>
      <c r="J330" s="2"/>
      <c r="K330" s="2"/>
    </row>
    <row r="331" spans="3:11" x14ac:dyDescent="0.25">
      <c r="C331" s="2"/>
      <c r="F331" s="2"/>
      <c r="G331" s="2"/>
      <c r="H331" s="2"/>
      <c r="I331" s="2"/>
      <c r="J331" s="2"/>
      <c r="K331" s="2"/>
    </row>
    <row r="332" spans="3:11" x14ac:dyDescent="0.25">
      <c r="C332" s="2"/>
      <c r="F332" s="2"/>
      <c r="G332" s="2"/>
      <c r="H332" s="2"/>
      <c r="I332" s="2"/>
      <c r="J332" s="2"/>
      <c r="K332" s="2"/>
    </row>
    <row r="333" spans="3:11" x14ac:dyDescent="0.25">
      <c r="C333" s="2"/>
      <c r="F333" s="2"/>
      <c r="G333" s="2"/>
      <c r="H333" s="2"/>
      <c r="I333" s="2"/>
      <c r="J333" s="2"/>
      <c r="K333" s="2"/>
    </row>
    <row r="334" spans="3:11" x14ac:dyDescent="0.25">
      <c r="C334" s="2"/>
      <c r="F334" s="2"/>
      <c r="G334" s="2"/>
      <c r="H334" s="2"/>
      <c r="I334" s="2"/>
      <c r="J334" s="2"/>
      <c r="K334" s="2"/>
    </row>
    <row r="335" spans="3:11" x14ac:dyDescent="0.25">
      <c r="C335" s="2"/>
      <c r="F335" s="2"/>
      <c r="G335" s="2"/>
      <c r="H335" s="2"/>
      <c r="I335" s="2"/>
      <c r="J335" s="2"/>
      <c r="K335" s="2"/>
    </row>
    <row r="336" spans="3:11" x14ac:dyDescent="0.25">
      <c r="C336" s="2"/>
      <c r="F336" s="2"/>
      <c r="G336" s="2"/>
      <c r="H336" s="2"/>
      <c r="I336" s="2"/>
      <c r="J336" s="2"/>
      <c r="K336" s="2"/>
    </row>
    <row r="337" spans="3:11" x14ac:dyDescent="0.25">
      <c r="C337" s="2"/>
      <c r="F337" s="2"/>
      <c r="G337" s="2"/>
      <c r="H337" s="2"/>
      <c r="I337" s="2"/>
      <c r="J337" s="2"/>
      <c r="K337" s="2"/>
    </row>
    <row r="338" spans="3:11" x14ac:dyDescent="0.25">
      <c r="C338" s="2"/>
      <c r="F338" s="2"/>
      <c r="G338" s="2"/>
      <c r="H338" s="2"/>
      <c r="I338" s="2"/>
      <c r="J338" s="2"/>
      <c r="K338" s="2"/>
    </row>
    <row r="339" spans="3:11" x14ac:dyDescent="0.25">
      <c r="C339" s="2"/>
      <c r="F339" s="2"/>
      <c r="G339" s="2"/>
      <c r="H339" s="2"/>
      <c r="I339" s="2"/>
      <c r="J339" s="2"/>
      <c r="K339" s="2"/>
    </row>
    <row r="340" spans="3:11" x14ac:dyDescent="0.25">
      <c r="C340" s="2"/>
      <c r="F340" s="2"/>
      <c r="G340" s="2"/>
      <c r="H340" s="2"/>
      <c r="I340" s="2"/>
      <c r="J340" s="2"/>
      <c r="K340" s="2"/>
    </row>
    <row r="341" spans="3:11" x14ac:dyDescent="0.25">
      <c r="C341" s="2"/>
      <c r="F341" s="2"/>
      <c r="G341" s="2"/>
      <c r="H341" s="2"/>
      <c r="I341" s="2"/>
      <c r="J341" s="2"/>
      <c r="K341" s="2"/>
    </row>
    <row r="342" spans="3:11" x14ac:dyDescent="0.25">
      <c r="C342" s="2"/>
      <c r="F342" s="2"/>
      <c r="G342" s="2"/>
      <c r="H342" s="2"/>
      <c r="I342" s="2"/>
      <c r="J342" s="2"/>
      <c r="K342" s="2"/>
    </row>
    <row r="343" spans="3:11" x14ac:dyDescent="0.25">
      <c r="C343" s="2"/>
      <c r="F343" s="2"/>
      <c r="G343" s="2"/>
      <c r="H343" s="2"/>
      <c r="I343" s="2"/>
      <c r="J343" s="2"/>
      <c r="K343" s="2"/>
    </row>
    <row r="344" spans="3:11" x14ac:dyDescent="0.25">
      <c r="C344" s="2"/>
      <c r="F344" s="2"/>
      <c r="G344" s="2"/>
      <c r="H344" s="2"/>
      <c r="I344" s="2"/>
      <c r="J344" s="2"/>
      <c r="K344" s="2"/>
    </row>
    <row r="345" spans="3:11" x14ac:dyDescent="0.25">
      <c r="C345" s="2"/>
      <c r="F345" s="2"/>
      <c r="G345" s="2"/>
      <c r="H345" s="2"/>
      <c r="I345" s="2"/>
      <c r="J345" s="2"/>
      <c r="K345" s="2"/>
    </row>
    <row r="346" spans="3:11" x14ac:dyDescent="0.25">
      <c r="C346" s="2"/>
      <c r="F346" s="2"/>
      <c r="G346" s="2"/>
      <c r="H346" s="2"/>
      <c r="I346" s="2"/>
      <c r="J346" s="2"/>
      <c r="K346" s="2"/>
    </row>
    <row r="347" spans="3:11" x14ac:dyDescent="0.25">
      <c r="C347" s="2"/>
      <c r="F347" s="2"/>
      <c r="G347" s="2"/>
      <c r="H347" s="2"/>
      <c r="I347" s="2"/>
      <c r="J347" s="2"/>
      <c r="K347" s="2"/>
    </row>
    <row r="348" spans="3:11" x14ac:dyDescent="0.25">
      <c r="C348" s="2"/>
      <c r="F348" s="2"/>
      <c r="G348" s="2"/>
      <c r="H348" s="2"/>
      <c r="I348" s="2"/>
      <c r="J348" s="2"/>
      <c r="K348" s="2"/>
    </row>
    <row r="349" spans="3:11" x14ac:dyDescent="0.25">
      <c r="C349" s="2"/>
      <c r="F349" s="2"/>
      <c r="G349" s="2"/>
      <c r="H349" s="2"/>
      <c r="I349" s="2"/>
      <c r="J349" s="2"/>
      <c r="K349" s="2"/>
    </row>
    <row r="350" spans="3:11" x14ac:dyDescent="0.25">
      <c r="C350" s="2"/>
      <c r="F350" s="2"/>
      <c r="G350" s="2"/>
      <c r="H350" s="2"/>
      <c r="I350" s="2"/>
      <c r="J350" s="2"/>
      <c r="K350" s="2"/>
    </row>
    <row r="351" spans="3:11" x14ac:dyDescent="0.25">
      <c r="C351" s="2"/>
      <c r="F351" s="2"/>
      <c r="G351" s="2"/>
      <c r="H351" s="2"/>
      <c r="I351" s="2"/>
      <c r="J351" s="2"/>
      <c r="K351" s="2"/>
    </row>
    <row r="352" spans="3:11" x14ac:dyDescent="0.25">
      <c r="C352" s="2"/>
      <c r="F352" s="2"/>
      <c r="G352" s="2"/>
      <c r="H352" s="2"/>
      <c r="I352" s="2"/>
      <c r="J352" s="2"/>
      <c r="K352" s="2"/>
    </row>
    <row r="353" spans="3:11" x14ac:dyDescent="0.25">
      <c r="C353" s="2"/>
      <c r="F353" s="2"/>
      <c r="G353" s="2"/>
      <c r="H353" s="2"/>
      <c r="I353" s="2"/>
      <c r="J353" s="2"/>
      <c r="K353" s="2"/>
    </row>
    <row r="354" spans="3:11" x14ac:dyDescent="0.25">
      <c r="C354" s="2"/>
      <c r="F354" s="2"/>
      <c r="G354" s="2"/>
      <c r="H354" s="2"/>
      <c r="I354" s="2"/>
      <c r="J354" s="2"/>
      <c r="K354" s="2"/>
    </row>
    <row r="355" spans="3:11" x14ac:dyDescent="0.25">
      <c r="C355" s="2"/>
      <c r="F355" s="2"/>
      <c r="G355" s="2"/>
      <c r="H355" s="2"/>
      <c r="I355" s="2"/>
      <c r="J355" s="2"/>
      <c r="K355" s="2"/>
    </row>
    <row r="356" spans="3:11" x14ac:dyDescent="0.25">
      <c r="C356" s="2"/>
      <c r="F356" s="2"/>
      <c r="G356" s="2"/>
      <c r="H356" s="2"/>
      <c r="I356" s="2"/>
      <c r="J356" s="2"/>
      <c r="K356" s="2"/>
    </row>
    <row r="357" spans="3:11" x14ac:dyDescent="0.25">
      <c r="C357" s="2"/>
      <c r="F357" s="2"/>
      <c r="G357" s="2"/>
      <c r="H357" s="2"/>
      <c r="I357" s="2"/>
      <c r="J357" s="2"/>
      <c r="K357" s="2"/>
    </row>
    <row r="358" spans="3:11" x14ac:dyDescent="0.25">
      <c r="C358" s="2"/>
      <c r="F358" s="2"/>
      <c r="G358" s="2"/>
      <c r="H358" s="2"/>
      <c r="I358" s="2"/>
      <c r="J358" s="2"/>
      <c r="K358" s="2"/>
    </row>
    <row r="359" spans="3:11" x14ac:dyDescent="0.25">
      <c r="C359" s="2"/>
      <c r="F359" s="2"/>
      <c r="G359" s="2"/>
      <c r="H359" s="2"/>
      <c r="I359" s="2"/>
      <c r="J359" s="2"/>
      <c r="K359" s="2"/>
    </row>
    <row r="360" spans="3:11" x14ac:dyDescent="0.25">
      <c r="C360" s="2"/>
      <c r="F360" s="2"/>
      <c r="G360" s="2"/>
      <c r="H360" s="2"/>
      <c r="I360" s="2"/>
      <c r="J360" s="2"/>
      <c r="K360" s="2"/>
    </row>
    <row r="361" spans="3:11" x14ac:dyDescent="0.25">
      <c r="C361" s="2"/>
      <c r="F361" s="2"/>
      <c r="G361" s="2"/>
      <c r="H361" s="2"/>
      <c r="I361" s="2"/>
      <c r="J361" s="2"/>
      <c r="K361" s="2"/>
    </row>
    <row r="362" spans="3:11" x14ac:dyDescent="0.25">
      <c r="C362" s="2"/>
      <c r="F362" s="2"/>
      <c r="G362" s="2"/>
      <c r="H362" s="2"/>
      <c r="I362" s="2"/>
      <c r="J362" s="2"/>
      <c r="K362" s="2"/>
    </row>
    <row r="363" spans="3:11" x14ac:dyDescent="0.25">
      <c r="C363" s="2"/>
      <c r="F363" s="2"/>
      <c r="G363" s="2"/>
      <c r="H363" s="2"/>
      <c r="I363" s="2"/>
      <c r="J363" s="2"/>
      <c r="K363" s="2"/>
    </row>
    <row r="364" spans="3:11" x14ac:dyDescent="0.25">
      <c r="C364" s="2"/>
      <c r="F364" s="2"/>
      <c r="G364" s="2"/>
      <c r="H364" s="2"/>
      <c r="I364" s="2"/>
      <c r="J364" s="2"/>
      <c r="K364" s="2"/>
    </row>
    <row r="365" spans="3:11" x14ac:dyDescent="0.25">
      <c r="C365" s="2"/>
      <c r="F365" s="2"/>
      <c r="G365" s="2"/>
      <c r="H365" s="2"/>
      <c r="I365" s="2"/>
      <c r="J365" s="2"/>
      <c r="K365" s="2"/>
    </row>
    <row r="366" spans="3:11" x14ac:dyDescent="0.25">
      <c r="C366" s="2"/>
      <c r="F366" s="2"/>
      <c r="G366" s="2"/>
      <c r="H366" s="2"/>
      <c r="I366" s="2"/>
      <c r="J366" s="2"/>
      <c r="K366" s="2"/>
    </row>
    <row r="367" spans="3:11" x14ac:dyDescent="0.25">
      <c r="C367" s="2"/>
      <c r="F367" s="2"/>
      <c r="G367" s="2"/>
      <c r="H367" s="2"/>
      <c r="I367" s="2"/>
      <c r="J367" s="2"/>
      <c r="K367" s="2"/>
    </row>
    <row r="368" spans="3:11" x14ac:dyDescent="0.25">
      <c r="C368" s="2"/>
      <c r="F368" s="2"/>
      <c r="G368" s="2"/>
      <c r="H368" s="2"/>
      <c r="I368" s="2"/>
      <c r="J368" s="2"/>
      <c r="K368" s="2"/>
    </row>
    <row r="369" spans="3:11" x14ac:dyDescent="0.25">
      <c r="C369" s="2"/>
      <c r="F369" s="2"/>
      <c r="G369" s="2"/>
      <c r="H369" s="2"/>
      <c r="I369" s="2"/>
      <c r="J369" s="2"/>
      <c r="K369" s="2"/>
    </row>
    <row r="370" spans="3:11" x14ac:dyDescent="0.25">
      <c r="C370" s="2"/>
      <c r="F370" s="2"/>
      <c r="G370" s="2"/>
      <c r="H370" s="2"/>
      <c r="I370" s="2"/>
      <c r="J370" s="2"/>
      <c r="K370" s="2"/>
    </row>
    <row r="371" spans="3:11" x14ac:dyDescent="0.25">
      <c r="C371" s="2"/>
      <c r="F371" s="2"/>
      <c r="G371" s="2"/>
      <c r="H371" s="2"/>
      <c r="I371" s="2"/>
      <c r="J371" s="2"/>
      <c r="K371" s="2"/>
    </row>
    <row r="372" spans="3:11" x14ac:dyDescent="0.25">
      <c r="C372" s="2"/>
      <c r="F372" s="2"/>
      <c r="G372" s="2"/>
      <c r="H372" s="2"/>
      <c r="I372" s="2"/>
      <c r="J372" s="2"/>
      <c r="K372" s="2"/>
    </row>
    <row r="373" spans="3:11" x14ac:dyDescent="0.25">
      <c r="C373" s="2"/>
      <c r="F373" s="2"/>
      <c r="G373" s="2"/>
      <c r="H373" s="2"/>
      <c r="I373" s="2"/>
      <c r="J373" s="2"/>
      <c r="K373" s="2"/>
    </row>
    <row r="374" spans="3:11" x14ac:dyDescent="0.25">
      <c r="C374" s="2"/>
      <c r="F374" s="2"/>
      <c r="G374" s="2"/>
      <c r="H374" s="2"/>
      <c r="I374" s="2"/>
      <c r="J374" s="2"/>
      <c r="K374" s="2"/>
    </row>
    <row r="375" spans="3:11" x14ac:dyDescent="0.25">
      <c r="C375" s="2"/>
      <c r="F375" s="2"/>
      <c r="G375" s="2"/>
      <c r="H375" s="2"/>
      <c r="I375" s="2"/>
      <c r="J375" s="2"/>
      <c r="K375" s="2"/>
    </row>
    <row r="376" spans="3:11" x14ac:dyDescent="0.25">
      <c r="C376" s="2"/>
      <c r="F376" s="2"/>
      <c r="G376" s="2"/>
      <c r="H376" s="2"/>
      <c r="I376" s="2"/>
      <c r="J376" s="2"/>
      <c r="K376" s="2"/>
    </row>
    <row r="377" spans="3:11" x14ac:dyDescent="0.25">
      <c r="C377" s="2"/>
      <c r="F377" s="2"/>
      <c r="G377" s="2"/>
      <c r="H377" s="2"/>
      <c r="I377" s="2"/>
      <c r="J377" s="2"/>
      <c r="K377" s="2"/>
    </row>
    <row r="378" spans="3:11" x14ac:dyDescent="0.25">
      <c r="C378" s="2"/>
      <c r="F378" s="2"/>
      <c r="G378" s="2"/>
      <c r="H378" s="2"/>
      <c r="I378" s="2"/>
      <c r="J378" s="2"/>
      <c r="K378" s="2"/>
    </row>
    <row r="379" spans="3:11" x14ac:dyDescent="0.25">
      <c r="C379" s="2"/>
      <c r="F379" s="2"/>
      <c r="G379" s="2"/>
      <c r="H379" s="2"/>
      <c r="I379" s="2"/>
      <c r="J379" s="2"/>
      <c r="K379" s="2"/>
    </row>
    <row r="380" spans="3:11" x14ac:dyDescent="0.25">
      <c r="C380" s="2"/>
      <c r="F380" s="2"/>
      <c r="G380" s="2"/>
      <c r="H380" s="2"/>
      <c r="I380" s="2"/>
      <c r="J380" s="2"/>
      <c r="K380" s="2"/>
    </row>
    <row r="381" spans="3:11" x14ac:dyDescent="0.25">
      <c r="C381" s="2"/>
      <c r="F381" s="2"/>
      <c r="G381" s="2"/>
      <c r="H381" s="2"/>
      <c r="I381" s="2"/>
      <c r="J381" s="2"/>
      <c r="K381" s="2"/>
    </row>
  </sheetData>
  <sortState xmlns:xlrd2="http://schemas.microsoft.com/office/spreadsheetml/2017/richdata2" ref="A103:K307">
    <sortCondition ref="C103:C307" customList="Terra,Mar"/>
    <sortCondition ref="A103:A307"/>
  </sortState>
  <mergeCells count="14">
    <mergeCell ref="A308:F308"/>
    <mergeCell ref="I8:K8"/>
    <mergeCell ref="A8:A9"/>
    <mergeCell ref="B8:B9"/>
    <mergeCell ref="C8:C9"/>
    <mergeCell ref="D8:D9"/>
    <mergeCell ref="E8:E9"/>
    <mergeCell ref="F8:F9"/>
    <mergeCell ref="G8:H8"/>
    <mergeCell ref="B1:G3"/>
    <mergeCell ref="B4:D4"/>
    <mergeCell ref="F4:H4"/>
    <mergeCell ref="B5:D5"/>
    <mergeCell ref="E5:G5"/>
  </mergeCells>
  <phoneticPr fontId="11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PREÇO E PRODUÇÃO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2024-05-02T20:23:42Z</dcterms:modified>
</cp:coreProperties>
</file>