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Gráfico" sheetId="4" r:id="rId1"/>
    <sheet name="Dados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14" i="2"/>
  <c r="B14"/>
  <c r="B13"/>
  <c r="B12"/>
  <c r="O3" i="4"/>
  <c r="B11" i="2"/>
  <c r="B10"/>
  <c r="B9"/>
  <c r="B8"/>
  <c r="B7"/>
  <c r="B6" l="1"/>
  <c r="B5"/>
  <c r="B4"/>
  <c r="B3"/>
  <c r="B2"/>
  <c r="D14" l="1"/>
  <c r="C2" l="1"/>
  <c r="D2" s="1"/>
  <c r="C3" l="1"/>
  <c r="D3" l="1"/>
  <c r="C4"/>
  <c r="D4" l="1"/>
  <c r="C5"/>
  <c r="D5" l="1"/>
  <c r="C6"/>
  <c r="D6" l="1"/>
  <c r="C7"/>
  <c r="D7" l="1"/>
  <c r="C8"/>
  <c r="D8" l="1"/>
  <c r="C9"/>
  <c r="D9" l="1"/>
  <c r="C10"/>
  <c r="D10" l="1"/>
  <c r="C11"/>
  <c r="D11" l="1"/>
  <c r="C12"/>
  <c r="D12" l="1"/>
  <c r="C13"/>
  <c r="D13" s="1"/>
</calcChain>
</file>

<file path=xl/sharedStrings.xml><?xml version="1.0" encoding="utf-8"?>
<sst xmlns="http://schemas.openxmlformats.org/spreadsheetml/2006/main" count="21" uniqueCount="21">
  <si>
    <t>Total</t>
  </si>
  <si>
    <t>Acumulado</t>
  </si>
  <si>
    <t>Mensal</t>
  </si>
  <si>
    <t>Estoque (*)</t>
  </si>
  <si>
    <t>Estoque</t>
  </si>
  <si>
    <t>jan</t>
  </si>
  <si>
    <t>fev</t>
  </si>
  <si>
    <t>mar</t>
  </si>
  <si>
    <t>mai</t>
  </si>
  <si>
    <t>jun</t>
  </si>
  <si>
    <t>jul</t>
  </si>
  <si>
    <t>ago</t>
  </si>
  <si>
    <t>set</t>
  </si>
  <si>
    <t>out</t>
  </si>
  <si>
    <t>nov</t>
  </si>
  <si>
    <t>dez</t>
  </si>
  <si>
    <t>(*) Estoque = CBIOS gerados até 31/12/2021 - CBIOS aposentados até 31/12/2021 (49.842.410 - 39.015.652 = 10.466.758)</t>
  </si>
  <si>
    <t>(**) Meta = Meta compulsória anual total - Resolução CNPE nº 17/2021</t>
  </si>
  <si>
    <t>Meta = 35.980 **</t>
  </si>
  <si>
    <t>abr</t>
  </si>
  <si>
    <t>Evolução mensal geração de lastro para emissão de CBIOS - 2022 (até 31/12)
Atualizado em 2/1/2023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</si>
</sst>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4"/>
      <color rgb="FF2F70E9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1351B4"/>
      <name val="Segoe U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0" fontId="0" fillId="0" borderId="0" xfId="0" applyBorder="1"/>
    <xf numFmtId="3" fontId="10" fillId="0" borderId="0" xfId="0" applyNumberFormat="1" applyFont="1"/>
    <xf numFmtId="3" fontId="1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7296685454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60299407018567"/>
          <c:y val="7.5392172993302184E-2"/>
          <c:w val="0.75389951835804336"/>
          <c:h val="0.82011799271359764"/>
        </c:manualLayout>
      </c:layout>
      <c:barChart>
        <c:barDir val="col"/>
        <c:grouping val="clustered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0"/>
            <c:spPr/>
          </c:dPt>
          <c:dLbls>
            <c:dLbl>
              <c:idx val="0"/>
              <c:layout>
                <c:manualLayout>
                  <c:x val="1.001572942704114E-3"/>
                  <c:y val="8.960041571868196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01572942704114E-3"/>
                  <c:y val="8.033140719605971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8.342107670360006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01572942704114E-3"/>
                  <c:y val="8.342107670360006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0.1328557888242518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2.0031458854082237E-3"/>
                  <c:y val="0.1328557888242518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1572942704114E-3"/>
                  <c:y val="9.2690085226222671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0"/>
                  <c:y val="9.2690085226222227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"/>
                  <c:y val="8.3421076703600064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2.4537814801325847E-3"/>
                  <c:y val="7.7241737688518497E-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6358543200883876E-3"/>
                  <c:y val="8.96004157186814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8.179271600441938E-4"/>
                  <c:y val="8.3421076703599981E-2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8.179271600441938E-4"/>
                  <c:y val="8.0331407196059232E-2"/>
                </c:manualLayout>
              </c:layout>
              <c:dLblPos val="outEnd"/>
              <c:showVal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jan/22</c:v>
                </c:pt>
                <c:pt idx="2">
                  <c:v>fev/22</c:v>
                </c:pt>
                <c:pt idx="3">
                  <c:v>mar/22</c:v>
                </c:pt>
                <c:pt idx="4">
                  <c:v>abr/22</c:v>
                </c:pt>
                <c:pt idx="5">
                  <c:v>mai/22</c:v>
                </c:pt>
                <c:pt idx="6">
                  <c:v>jun/22</c:v>
                </c:pt>
                <c:pt idx="7">
                  <c:v>jul/22</c:v>
                </c:pt>
                <c:pt idx="8">
                  <c:v>ago/22</c:v>
                </c:pt>
                <c:pt idx="9">
                  <c:v>set/22</c:v>
                </c:pt>
                <c:pt idx="10">
                  <c:v>out/22</c:v>
                </c:pt>
                <c:pt idx="11">
                  <c:v>nov/22</c:v>
                </c:pt>
                <c:pt idx="12">
                  <c:v>dez/22</c:v>
                </c:pt>
              </c:strCache>
            </c:strRef>
          </c:cat>
          <c:val>
            <c:numRef>
              <c:f>Dados!$B$2:$B$14</c:f>
              <c:numCache>
                <c:formatCode>#,##0</c:formatCode>
                <c:ptCount val="13"/>
                <c:pt idx="0">
                  <c:v>10466.758</c:v>
                </c:pt>
                <c:pt idx="1">
                  <c:v>2243.46</c:v>
                </c:pt>
                <c:pt idx="2">
                  <c:v>2016.509</c:v>
                </c:pt>
                <c:pt idx="3">
                  <c:v>2638.3029999999999</c:v>
                </c:pt>
                <c:pt idx="4">
                  <c:v>2386.538</c:v>
                </c:pt>
                <c:pt idx="5">
                  <c:v>3013.6680000000001</c:v>
                </c:pt>
                <c:pt idx="6">
                  <c:v>2841.2669999999998</c:v>
                </c:pt>
                <c:pt idx="7">
                  <c:v>2471.4229999999998</c:v>
                </c:pt>
                <c:pt idx="8">
                  <c:v>2728.3690000000001</c:v>
                </c:pt>
                <c:pt idx="9">
                  <c:v>2597.212</c:v>
                </c:pt>
                <c:pt idx="10">
                  <c:v>2821.6729999999998</c:v>
                </c:pt>
                <c:pt idx="11">
                  <c:v>2791.873</c:v>
                </c:pt>
                <c:pt idx="12">
                  <c:v>2887.8969999999999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gapWidth val="50"/>
        <c:overlap val="-59"/>
        <c:axId val="171354752"/>
        <c:axId val="171373696"/>
      </c:barChart>
      <c:lineChart>
        <c:grouping val="stacked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402085006729194E-2"/>
                  <c:y val="-3.934681953799941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400512064025172E-2"/>
                  <c:y val="-3.316748052291804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9403657949433202E-2"/>
                  <c:y val="-3.316748052291804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461929778695802E-2"/>
                  <c:y val="-3.934681953799954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463502721400042E-2"/>
                  <c:y val="-8.569186215111135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1461929778695802E-2"/>
                  <c:y val="-4.24364890455407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6469794492216316E-2"/>
                  <c:y val="-3.3167480522918048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7455638007879507E-2"/>
                  <c:y val="-3.9346819537999546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4450919179767012E-2"/>
                  <c:y val="-5.4795167075703456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6537421294636997E-2"/>
                  <c:y val="-3.3167480522918048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2.4875225855772405E-2"/>
                  <c:y val="-4.8615828060621757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2.8146934495949173E-2"/>
                  <c:y val="-3.934681953799954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2.8146934495949169E-2"/>
                  <c:y val="-3.9346819537999532E-2"/>
                </c:manualLayout>
              </c:layout>
              <c:dLblPos val="r"/>
              <c:showVal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jan/22</c:v>
                </c:pt>
                <c:pt idx="2">
                  <c:v>fev/22</c:v>
                </c:pt>
                <c:pt idx="3">
                  <c:v>mar/22</c:v>
                </c:pt>
                <c:pt idx="4">
                  <c:v>abr/22</c:v>
                </c:pt>
                <c:pt idx="5">
                  <c:v>mai/22</c:v>
                </c:pt>
                <c:pt idx="6">
                  <c:v>jun/22</c:v>
                </c:pt>
                <c:pt idx="7">
                  <c:v>jul/22</c:v>
                </c:pt>
                <c:pt idx="8">
                  <c:v>ago/22</c:v>
                </c:pt>
                <c:pt idx="9">
                  <c:v>set/22</c:v>
                </c:pt>
                <c:pt idx="10">
                  <c:v>out/22</c:v>
                </c:pt>
                <c:pt idx="11">
                  <c:v>nov/22</c:v>
                </c:pt>
                <c:pt idx="12">
                  <c:v>dez/22</c:v>
                </c:pt>
              </c:strCache>
            </c:strRef>
          </c:cat>
          <c:val>
            <c:numRef>
              <c:f>Dados!$C$2:$C$14</c:f>
              <c:numCache>
                <c:formatCode>#,##0</c:formatCode>
                <c:ptCount val="13"/>
                <c:pt idx="0">
                  <c:v>10466.758</c:v>
                </c:pt>
                <c:pt idx="1">
                  <c:v>12710.218000000001</c:v>
                </c:pt>
                <c:pt idx="2">
                  <c:v>14726.727000000001</c:v>
                </c:pt>
                <c:pt idx="3">
                  <c:v>17365.03</c:v>
                </c:pt>
                <c:pt idx="4">
                  <c:v>19751.567999999999</c:v>
                </c:pt>
                <c:pt idx="5">
                  <c:v>22765.236000000001</c:v>
                </c:pt>
                <c:pt idx="6">
                  <c:v>25606.503000000001</c:v>
                </c:pt>
                <c:pt idx="7">
                  <c:v>28077.925999999999</c:v>
                </c:pt>
                <c:pt idx="8">
                  <c:v>30806.294999999998</c:v>
                </c:pt>
                <c:pt idx="9">
                  <c:v>33403.506999999998</c:v>
                </c:pt>
                <c:pt idx="10">
                  <c:v>36225.18</c:v>
                </c:pt>
                <c:pt idx="11">
                  <c:v>39017.053</c:v>
                </c:pt>
                <c:pt idx="12">
                  <c:v>41904.949999999997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= 35.980 **</c:v>
                </c:pt>
              </c:strCache>
            </c:strRef>
          </c:tx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jan/22</c:v>
                </c:pt>
                <c:pt idx="2">
                  <c:v>fev/22</c:v>
                </c:pt>
                <c:pt idx="3">
                  <c:v>mar/22</c:v>
                </c:pt>
                <c:pt idx="4">
                  <c:v>abr/22</c:v>
                </c:pt>
                <c:pt idx="5">
                  <c:v>mai/22</c:v>
                </c:pt>
                <c:pt idx="6">
                  <c:v>jun/22</c:v>
                </c:pt>
                <c:pt idx="7">
                  <c:v>jul/22</c:v>
                </c:pt>
                <c:pt idx="8">
                  <c:v>ago/22</c:v>
                </c:pt>
                <c:pt idx="9">
                  <c:v>set/22</c:v>
                </c:pt>
                <c:pt idx="10">
                  <c:v>out/22</c:v>
                </c:pt>
                <c:pt idx="11">
                  <c:v>nov/22</c:v>
                </c:pt>
                <c:pt idx="12">
                  <c:v>dez/22</c:v>
                </c:pt>
              </c:strCache>
            </c:strRef>
          </c:cat>
          <c:val>
            <c:numRef>
              <c:f>Dados!$D$2:$D$14</c:f>
              <c:numCache>
                <c:formatCode>#,##0</c:formatCode>
                <c:ptCount val="13"/>
                <c:pt idx="0">
                  <c:v>25513.241999999998</c:v>
                </c:pt>
                <c:pt idx="1">
                  <c:v>23269.781999999999</c:v>
                </c:pt>
                <c:pt idx="2">
                  <c:v>21253.273000000001</c:v>
                </c:pt>
                <c:pt idx="3">
                  <c:v>18614.97</c:v>
                </c:pt>
                <c:pt idx="4">
                  <c:v>16228.432000000001</c:v>
                </c:pt>
                <c:pt idx="5">
                  <c:v>13214.763999999999</c:v>
                </c:pt>
                <c:pt idx="6">
                  <c:v>10373.496999999999</c:v>
                </c:pt>
                <c:pt idx="7">
                  <c:v>7902.0740000000005</c:v>
                </c:pt>
                <c:pt idx="8">
                  <c:v>5173.7050000000017</c:v>
                </c:pt>
                <c:pt idx="9">
                  <c:v>2576.4930000000022</c:v>
                </c:pt>
                <c:pt idx="10">
                  <c:v>-245.18000000000029</c:v>
                </c:pt>
                <c:pt idx="11">
                  <c:v>-3037.0529999999999</c:v>
                </c:pt>
                <c:pt idx="12">
                  <c:v>-5924.9499999999971</c:v>
                </c:pt>
              </c:numCache>
            </c:numRef>
          </c:val>
        </c:ser>
        <c:marker val="1"/>
        <c:axId val="100161408"/>
        <c:axId val="100159488"/>
      </c:lineChart>
      <c:catAx>
        <c:axId val="171354752"/>
        <c:scaling>
          <c:orientation val="minMax"/>
        </c:scaling>
        <c:axPos val="b"/>
        <c:numFmt formatCode="#,##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373696"/>
        <c:crosses val="autoZero"/>
        <c:auto val="1"/>
        <c:lblAlgn val="ctr"/>
        <c:lblOffset val="100"/>
      </c:catAx>
      <c:valAx>
        <c:axId val="171373696"/>
        <c:scaling>
          <c:orientation val="minMax"/>
          <c:max val="12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354752"/>
        <c:crosses val="autoZero"/>
        <c:crossBetween val="between"/>
        <c:majorUnit val="2000"/>
      </c:valAx>
      <c:valAx>
        <c:axId val="100159488"/>
        <c:scaling>
          <c:orientation val="minMax"/>
          <c:max val="45000"/>
          <c:min val="0"/>
        </c:scaling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layout>
            <c:manualLayout>
              <c:xMode val="edge"/>
              <c:yMode val="edge"/>
              <c:x val="0.95800348748376374"/>
              <c:y val="0.10860913449407014"/>
            </c:manualLayout>
          </c:layout>
          <c:spPr>
            <a:noFill/>
            <a:ln>
              <a:noFill/>
            </a:ln>
            <a:effectLst/>
          </c:spPr>
        </c:title>
        <c:numFmt formatCode="#,##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161408"/>
        <c:crosses val="max"/>
        <c:crossBetween val="between"/>
        <c:majorUnit val="5000"/>
      </c:valAx>
      <c:catAx>
        <c:axId val="100161408"/>
        <c:scaling>
          <c:orientation val="minMax"/>
        </c:scaling>
        <c:delete val="1"/>
        <c:axPos val="b"/>
        <c:numFmt formatCode="mmm/yy" sourceLinked="1"/>
        <c:tickLblPos val="none"/>
        <c:crossAx val="1001594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2114487261106501"/>
          <c:y val="8.7698687644630582E-2"/>
          <c:w val="0.42823852104742482"/>
          <c:h val="7.8275682208758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</xdr:colOff>
      <xdr:row>0</xdr:row>
      <xdr:rowOff>0</xdr:rowOff>
    </xdr:from>
    <xdr:to>
      <xdr:col>2</xdr:col>
      <xdr:colOff>504022</xdr:colOff>
      <xdr:row>0</xdr:row>
      <xdr:rowOff>844134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xmlns="" id="{7A63E167-3298-4BE4-AB52-F15C99C8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53" y="0"/>
          <a:ext cx="1648712" cy="8441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20181</xdr:rowOff>
    </xdr:from>
    <xdr:to>
      <xdr:col>15</xdr:col>
      <xdr:colOff>52192</xdr:colOff>
      <xdr:row>24</xdr:row>
      <xdr:rowOff>151030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AF148366-4F50-4FC9-AD6F-966455E56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84395</xdr:colOff>
      <xdr:row>0</xdr:row>
      <xdr:rowOff>33449</xdr:rowOff>
    </xdr:from>
    <xdr:to>
      <xdr:col>14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71587" y="33449"/>
          <a:ext cx="79057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zoomScale="73" zoomScaleNormal="73" workbookViewId="0">
      <selection activeCell="P8" sqref="P8"/>
    </sheetView>
  </sheetViews>
  <sheetFormatPr defaultColWidth="15.7109375" defaultRowHeight="15"/>
  <cols>
    <col min="1" max="1" width="2" customWidth="1"/>
    <col min="2" max="7" width="17.42578125" customWidth="1"/>
    <col min="11" max="11" width="16" customWidth="1"/>
    <col min="15" max="15" width="15.7109375" customWidth="1"/>
  </cols>
  <sheetData>
    <row r="1" spans="1:16" ht="70.5" customHeight="1">
      <c r="B1" s="13" t="s">
        <v>20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>
      <c r="A2" s="10"/>
      <c r="B2" s="1" t="s">
        <v>3</v>
      </c>
      <c r="C2" s="1" t="s">
        <v>5</v>
      </c>
      <c r="D2" s="1" t="s">
        <v>6</v>
      </c>
      <c r="E2" s="1" t="s">
        <v>7</v>
      </c>
      <c r="F2" s="1" t="s">
        <v>19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3" t="s">
        <v>0</v>
      </c>
    </row>
    <row r="3" spans="1:16" ht="18.75">
      <c r="A3" s="10"/>
      <c r="B3" s="4">
        <v>10466758</v>
      </c>
      <c r="C3" s="4">
        <v>2243460</v>
      </c>
      <c r="D3" s="4">
        <v>2016509</v>
      </c>
      <c r="E3" s="4">
        <v>2638303</v>
      </c>
      <c r="F3" s="4">
        <v>2386538</v>
      </c>
      <c r="G3" s="4">
        <v>3013668</v>
      </c>
      <c r="H3" s="4">
        <v>2841267</v>
      </c>
      <c r="I3" s="4">
        <v>2471423</v>
      </c>
      <c r="J3" s="4">
        <v>2728369</v>
      </c>
      <c r="K3" s="4">
        <v>2597212</v>
      </c>
      <c r="L3" s="4">
        <v>2821673</v>
      </c>
      <c r="M3" s="4">
        <v>2791873</v>
      </c>
      <c r="N3" s="4">
        <v>2887897</v>
      </c>
      <c r="O3" s="2">
        <f>SUM(B3:N3)</f>
        <v>41904950</v>
      </c>
      <c r="P3" s="11"/>
    </row>
    <row r="4" spans="1:16">
      <c r="O4" s="5"/>
      <c r="P4" s="5"/>
    </row>
    <row r="5" spans="1:16">
      <c r="P5" s="5"/>
    </row>
    <row r="6" spans="1:16">
      <c r="P6" s="5"/>
    </row>
    <row r="22" spans="2:9" ht="20.25">
      <c r="B22" s="6"/>
      <c r="I22" s="5"/>
    </row>
    <row r="25" spans="2:9" ht="24.75" customHeight="1"/>
    <row r="27" spans="2:9">
      <c r="B27" t="s">
        <v>16</v>
      </c>
    </row>
    <row r="28" spans="2:9">
      <c r="B28" t="s">
        <v>17</v>
      </c>
    </row>
    <row r="31" spans="2:9" ht="16.5">
      <c r="B31" s="11"/>
    </row>
    <row r="32" spans="2:9" ht="15.75">
      <c r="B32" s="12"/>
    </row>
    <row r="33" spans="2:3">
      <c r="C33" s="5"/>
    </row>
    <row r="34" spans="2:3">
      <c r="B34" s="5"/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18" sqref="D18"/>
    </sheetView>
  </sheetViews>
  <sheetFormatPr defaultRowHeight="15"/>
  <cols>
    <col min="1" max="1" width="15.42578125" bestFit="1" customWidth="1"/>
    <col min="2" max="2" width="13.85546875" bestFit="1" customWidth="1"/>
    <col min="3" max="3" width="14.140625" bestFit="1" customWidth="1"/>
    <col min="4" max="4" width="21.140625" bestFit="1" customWidth="1"/>
  </cols>
  <sheetData>
    <row r="1" spans="1:4" ht="18.75">
      <c r="A1" s="7"/>
      <c r="B1" s="8" t="s">
        <v>2</v>
      </c>
      <c r="C1" s="8" t="s">
        <v>1</v>
      </c>
      <c r="D1" s="8" t="s">
        <v>18</v>
      </c>
    </row>
    <row r="2" spans="1:4" ht="18">
      <c r="A2" s="9" t="s">
        <v>4</v>
      </c>
      <c r="B2" s="4">
        <f>Gráfico!B$3/1000</f>
        <v>10466.758</v>
      </c>
      <c r="C2" s="4">
        <f>B2</f>
        <v>10466.758</v>
      </c>
      <c r="D2" s="4">
        <f t="shared" ref="D2:D14" si="0">35980-C2</f>
        <v>25513.241999999998</v>
      </c>
    </row>
    <row r="3" spans="1:4" ht="18">
      <c r="A3" s="9">
        <v>44562</v>
      </c>
      <c r="B3" s="4">
        <f>Gráfico!C$3/1000</f>
        <v>2243.46</v>
      </c>
      <c r="C3" s="4">
        <f t="shared" ref="C3:C14" si="1">B3+C2</f>
        <v>12710.218000000001</v>
      </c>
      <c r="D3" s="4">
        <f t="shared" si="0"/>
        <v>23269.781999999999</v>
      </c>
    </row>
    <row r="4" spans="1:4" ht="18">
      <c r="A4" s="9">
        <v>44593</v>
      </c>
      <c r="B4" s="4">
        <f>Gráfico!D$3/1000</f>
        <v>2016.509</v>
      </c>
      <c r="C4" s="4">
        <f t="shared" si="1"/>
        <v>14726.727000000001</v>
      </c>
      <c r="D4" s="4">
        <f t="shared" si="0"/>
        <v>21253.273000000001</v>
      </c>
    </row>
    <row r="5" spans="1:4" ht="18">
      <c r="A5" s="9">
        <v>44621</v>
      </c>
      <c r="B5" s="4">
        <f>Gráfico!E$3/1000</f>
        <v>2638.3029999999999</v>
      </c>
      <c r="C5" s="4">
        <f t="shared" si="1"/>
        <v>17365.03</v>
      </c>
      <c r="D5" s="4">
        <f t="shared" si="0"/>
        <v>18614.97</v>
      </c>
    </row>
    <row r="6" spans="1:4" ht="18">
      <c r="A6" s="9">
        <v>44652</v>
      </c>
      <c r="B6" s="4">
        <f>Gráfico!F$3/1000</f>
        <v>2386.538</v>
      </c>
      <c r="C6" s="4">
        <f t="shared" si="1"/>
        <v>19751.567999999999</v>
      </c>
      <c r="D6" s="4">
        <f t="shared" si="0"/>
        <v>16228.432000000001</v>
      </c>
    </row>
    <row r="7" spans="1:4" ht="18">
      <c r="A7" s="9">
        <v>44682</v>
      </c>
      <c r="B7" s="4">
        <f>Gráfico!G$3/1000</f>
        <v>3013.6680000000001</v>
      </c>
      <c r="C7" s="4">
        <f t="shared" si="1"/>
        <v>22765.236000000001</v>
      </c>
      <c r="D7" s="4">
        <f t="shared" si="0"/>
        <v>13214.763999999999</v>
      </c>
    </row>
    <row r="8" spans="1:4" ht="18">
      <c r="A8" s="9">
        <v>44713</v>
      </c>
      <c r="B8" s="4">
        <f>Gráfico!$H$3/1000</f>
        <v>2841.2669999999998</v>
      </c>
      <c r="C8" s="4">
        <f t="shared" si="1"/>
        <v>25606.503000000001</v>
      </c>
      <c r="D8" s="4">
        <f t="shared" si="0"/>
        <v>10373.496999999999</v>
      </c>
    </row>
    <row r="9" spans="1:4" ht="18">
      <c r="A9" s="9">
        <v>44743</v>
      </c>
      <c r="B9" s="4">
        <f>Gráfico!$I$3/1000</f>
        <v>2471.4229999999998</v>
      </c>
      <c r="C9" s="4">
        <f t="shared" si="1"/>
        <v>28077.925999999999</v>
      </c>
      <c r="D9" s="4">
        <f t="shared" si="0"/>
        <v>7902.0740000000005</v>
      </c>
    </row>
    <row r="10" spans="1:4" ht="18">
      <c r="A10" s="9">
        <v>44774</v>
      </c>
      <c r="B10" s="4">
        <f>Gráfico!$J$3/1000</f>
        <v>2728.3690000000001</v>
      </c>
      <c r="C10" s="4">
        <f t="shared" si="1"/>
        <v>30806.294999999998</v>
      </c>
      <c r="D10" s="4">
        <f t="shared" si="0"/>
        <v>5173.7050000000017</v>
      </c>
    </row>
    <row r="11" spans="1:4" ht="18">
      <c r="A11" s="9">
        <v>44805</v>
      </c>
      <c r="B11" s="4">
        <f>Gráfico!$K$3/1000</f>
        <v>2597.212</v>
      </c>
      <c r="C11" s="4">
        <f t="shared" si="1"/>
        <v>33403.506999999998</v>
      </c>
      <c r="D11" s="4">
        <f t="shared" si="0"/>
        <v>2576.4930000000022</v>
      </c>
    </row>
    <row r="12" spans="1:4" ht="18">
      <c r="A12" s="9">
        <v>44835</v>
      </c>
      <c r="B12" s="4">
        <f>Gráfico!$L$3/1000</f>
        <v>2821.6729999999998</v>
      </c>
      <c r="C12" s="4">
        <f t="shared" si="1"/>
        <v>36225.18</v>
      </c>
      <c r="D12" s="4">
        <f t="shared" si="0"/>
        <v>-245.18000000000029</v>
      </c>
    </row>
    <row r="13" spans="1:4" ht="18">
      <c r="A13" s="9">
        <v>44866</v>
      </c>
      <c r="B13" s="4">
        <f>Gráfico!$M$3/1000</f>
        <v>2791.873</v>
      </c>
      <c r="C13" s="4">
        <f t="shared" si="1"/>
        <v>39017.053</v>
      </c>
      <c r="D13" s="4">
        <f t="shared" si="0"/>
        <v>-3037.0529999999999</v>
      </c>
    </row>
    <row r="14" spans="1:4" ht="18">
      <c r="A14" s="9">
        <v>44896</v>
      </c>
      <c r="B14" s="4">
        <f>Gráfico!$N$3/1000</f>
        <v>2887.8969999999999</v>
      </c>
      <c r="C14" s="4">
        <f t="shared" si="1"/>
        <v>41904.949999999997</v>
      </c>
      <c r="D14" s="4">
        <f t="shared" si="0"/>
        <v>-5924.9499999999971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2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2020-07-13T14:19:03Z</dcterms:created>
  <dcterms:modified xsi:type="dcterms:W3CDTF">2023-01-02T20:14:06Z</dcterms:modified>
</cp:coreProperties>
</file>