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celo\ANP\Plataforma\Site\"/>
    </mc:Choice>
  </mc:AlternateContent>
  <xr:revisionPtr revIDLastSave="0" documentId="13_ncr:1_{201103A0-4FB1-4259-9BFE-F0DCC20D67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N17" i="1"/>
  <c r="O17" i="1" s="1"/>
  <c r="H18" i="1"/>
  <c r="G18" i="1" l="1"/>
  <c r="F18" i="1"/>
  <c r="E18" i="1"/>
  <c r="D18" i="1"/>
  <c r="C18" i="1"/>
  <c r="N12" i="1"/>
  <c r="B18" i="1"/>
  <c r="N16" i="1"/>
  <c r="O16" i="1" s="1"/>
  <c r="M12" i="1"/>
  <c r="N11" i="1"/>
  <c r="L12" i="1"/>
  <c r="K12" i="1"/>
  <c r="J12" i="1"/>
  <c r="I12" i="1"/>
  <c r="H12" i="1"/>
  <c r="N18" i="1" l="1"/>
  <c r="O18" i="1" s="1"/>
  <c r="G12" i="1"/>
  <c r="N10" i="1"/>
  <c r="F12" i="1"/>
  <c r="E12" i="1"/>
  <c r="D12" i="1"/>
  <c r="C12" i="1"/>
  <c r="B6" i="1"/>
  <c r="C6" i="1"/>
  <c r="D6" i="1"/>
  <c r="E6" i="1"/>
  <c r="F6" i="1"/>
  <c r="G6" i="1"/>
  <c r="H6" i="1"/>
  <c r="I6" i="1"/>
  <c r="J6" i="1"/>
  <c r="K6" i="1"/>
  <c r="L6" i="1"/>
  <c r="M6" i="1"/>
  <c r="B12" i="1"/>
  <c r="N5" i="1"/>
  <c r="N6" i="1" l="1"/>
  <c r="N4" i="1" l="1"/>
</calcChain>
</file>

<file path=xl/sharedStrings.xml><?xml version="1.0" encoding="utf-8"?>
<sst xmlns="http://schemas.openxmlformats.org/spreadsheetml/2006/main" count="19" uniqueCount="11">
  <si>
    <t>Parte</t>
  </si>
  <si>
    <t>Não obrigadas</t>
  </si>
  <si>
    <t xml:space="preserve">Total </t>
  </si>
  <si>
    <t>Obrigadas (Distribuidores)</t>
  </si>
  <si>
    <t>Total 2022</t>
  </si>
  <si>
    <t>Total 2023</t>
  </si>
  <si>
    <t>Aposentadoria de CBIOS em 2022 (até 31/12) - Atualizado em 2/1/2023</t>
  </si>
  <si>
    <t>Aposentadoria de CBIOS em 2023 (até 31/12) - Atualizado em 2/1/2024</t>
  </si>
  <si>
    <t>Total 2024</t>
  </si>
  <si>
    <t>Total 
2022-2023-2024</t>
  </si>
  <si>
    <t>Aposentadoria de CBIOS em 2024 (até 30/11) - Atualizado em 6/1/2025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</si>
</sst>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70E9"/>
      <name val="Calibri"/>
      <family val="2"/>
      <scheme val="minor"/>
    </font>
    <font>
      <b/>
      <sz val="8"/>
      <color rgb="FF272B3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left"/>
    </xf>
    <xf numFmtId="17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3" fontId="2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3" fontId="0" fillId="0" borderId="0" xfId="0" applyNumberFormat="1"/>
    <xf numFmtId="3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1381125</xdr:colOff>
      <xdr:row>0</xdr:row>
      <xdr:rowOff>687415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1371599" cy="687415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114301</xdr:colOff>
      <xdr:row>0</xdr:row>
      <xdr:rowOff>57151</xdr:rowOff>
    </xdr:from>
    <xdr:to>
      <xdr:col>13</xdr:col>
      <xdr:colOff>720945</xdr:colOff>
      <xdr:row>0</xdr:row>
      <xdr:rowOff>666751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1" y="57151"/>
          <a:ext cx="606644" cy="6096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18</xdr:row>
      <xdr:rowOff>142874</xdr:rowOff>
    </xdr:from>
    <xdr:to>
      <xdr:col>15</xdr:col>
      <xdr:colOff>0</xdr:colOff>
      <xdr:row>34</xdr:row>
      <xdr:rowOff>137160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340" y="4539614"/>
          <a:ext cx="11140440" cy="29203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Parte Obrigada: distribuidores de combustíveis obrigados a comprovar o atendimento de metas individuais compulsórias de redução de emissões de gases causadores do efeito estufa nos termos do art. 7, § 2º, da Lei nº 13.576, de 26 de dezembro de 2017, e do art. 5º do Decreto nº 9.888, de 2019; (PORTARIA NORMATIVA Nº 56/GM/MME, DE 21 DE DEZEMBRO DE 2022, art. 7º,  II)</a:t>
          </a:r>
        </a:p>
        <a:p>
          <a:endParaRPr lang="pt-BR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Parte Não Obrigada: demais detentores de Crédito de Descarbonização, residentes e não residentes, previamente cadastrados a operar em ambiente de negociação. (PORTARIA NORMATIVA Nº 56/GM/MME, DE 21 DE DEZEMBRO DE 2022, art. 7º,  III)</a:t>
          </a:r>
          <a:endParaRPr lang="pt-BR" sz="1000"/>
        </a:p>
        <a:p>
          <a:endParaRPr lang="pt-BR" sz="1000"/>
        </a:p>
        <a:p>
          <a:r>
            <a:rPr lang="pt-BR" sz="1000"/>
            <a:t>Prazos para comprovação de atendimento às meta individuais (Decreto nº 11.141/2022):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/>
            <a:t>- 2022 - 30/9/2023 - </a:t>
          </a:r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Total metas compulsórias individuais 2022 = 36.724.101 (Despacho ANP nº 274/2022) </a:t>
          </a:r>
          <a:endParaRPr lang="pt-BR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/>
            <a:t>- 2023 - 31/3/2024 -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metas compulsórias individuais </a:t>
          </a:r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2023 =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40.947.875</a:t>
          </a:r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 (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Despacho ANP nº 1.319/2023</a:t>
          </a:r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)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- 2024 - 31/12/2024 - Total metas compulsórias</a:t>
          </a:r>
          <a:r>
            <a:rPr lang="pt-BR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individuais 2024 =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46.366.915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(Despacho ANP nº 610/2024)</a:t>
          </a:r>
          <a:endParaRPr lang="pt-BR" sz="1000"/>
        </a:p>
        <a:p>
          <a:endParaRPr lang="pt-BR" sz="10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Resolução ANP nº 791/2019: </a:t>
          </a:r>
        </a:p>
        <a:p>
          <a:r>
            <a:rPr lang="pt-BR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Art. 8º, § 4º - Se for constatada pela ANP, no momento da apuração das metas, a aposentadoria de CBIOs por distribuidor de combustíveis em quantidade superior à necessária para cumprimento de sua meta anual individual, o saldo positivo será contabilizado como crédito para cumprimento da meta anual do ano subsequente.</a:t>
          </a:r>
        </a:p>
        <a:p>
          <a:r>
            <a:rPr lang="pt-BR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Art. 10, § 1º O pagamento da multa não isenta o distribuidor do cumprimento de sua meta anual, devendo a meta de quantidade de CBIOs não cumprida ser acrescida à meta aplicável ao distribuidor no ano seguinte.</a:t>
          </a:r>
          <a:br>
            <a:rPr lang="pt-BR" sz="1000"/>
          </a:br>
          <a:endParaRPr lang="pt-BR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showGridLines="0" tabSelected="1" workbookViewId="0">
      <selection activeCell="F5" sqref="F5"/>
    </sheetView>
  </sheetViews>
  <sheetFormatPr defaultColWidth="8.90625" defaultRowHeight="14.5" x14ac:dyDescent="0.35"/>
  <cols>
    <col min="1" max="1" width="28.54296875" customWidth="1"/>
    <col min="2" max="2" width="10.08984375" bestFit="1" customWidth="1"/>
    <col min="3" max="3" width="9.08984375" bestFit="1" customWidth="1"/>
    <col min="4" max="4" width="10.08984375" bestFit="1" customWidth="1"/>
    <col min="5" max="7" width="9.08984375" bestFit="1" customWidth="1"/>
    <col min="8" max="8" width="9.08984375" customWidth="1"/>
    <col min="9" max="10" width="9.08984375" bestFit="1" customWidth="1"/>
    <col min="11" max="12" width="10.08984375" bestFit="1" customWidth="1"/>
    <col min="13" max="13" width="10.81640625" customWidth="1"/>
    <col min="14" max="14" width="11.36328125" bestFit="1" customWidth="1"/>
    <col min="15" max="15" width="10.90625" bestFit="1" customWidth="1"/>
    <col min="16" max="16" width="15.453125" bestFit="1" customWidth="1"/>
    <col min="17" max="17" width="9.08984375" bestFit="1" customWidth="1"/>
  </cols>
  <sheetData>
    <row r="1" spans="1:17" ht="56.25" customHeigh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x14ac:dyDescent="0.3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7" ht="31.5" customHeight="1" x14ac:dyDescent="0.35">
      <c r="A3" s="1" t="s">
        <v>0</v>
      </c>
      <c r="B3" s="2">
        <v>44562</v>
      </c>
      <c r="C3" s="2">
        <v>44593</v>
      </c>
      <c r="D3" s="2">
        <v>44621</v>
      </c>
      <c r="E3" s="2">
        <v>44652</v>
      </c>
      <c r="F3" s="2">
        <v>44682</v>
      </c>
      <c r="G3" s="2">
        <v>44713</v>
      </c>
      <c r="H3" s="2">
        <v>44743</v>
      </c>
      <c r="I3" s="2">
        <v>44774</v>
      </c>
      <c r="J3" s="2">
        <v>44805</v>
      </c>
      <c r="K3" s="2">
        <v>44835</v>
      </c>
      <c r="L3" s="2">
        <v>44866</v>
      </c>
      <c r="M3" s="2">
        <v>44896</v>
      </c>
      <c r="N3" s="3" t="s">
        <v>4</v>
      </c>
      <c r="O3" s="4"/>
    </row>
    <row r="4" spans="1:17" x14ac:dyDescent="0.35">
      <c r="A4" s="5" t="s">
        <v>1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>SUM(B4:M4)</f>
        <v>0</v>
      </c>
      <c r="O4" s="7"/>
    </row>
    <row r="5" spans="1:17" x14ac:dyDescent="0.35">
      <c r="A5" s="8" t="s">
        <v>3</v>
      </c>
      <c r="B5" s="6">
        <v>95168</v>
      </c>
      <c r="C5" s="6">
        <v>101657</v>
      </c>
      <c r="D5" s="6">
        <v>2223692</v>
      </c>
      <c r="E5" s="6">
        <v>224884</v>
      </c>
      <c r="F5" s="6">
        <v>378810</v>
      </c>
      <c r="G5" s="6">
        <v>915084</v>
      </c>
      <c r="H5" s="6">
        <v>530797</v>
      </c>
      <c r="I5" s="6">
        <v>160550</v>
      </c>
      <c r="J5" s="6">
        <v>450081</v>
      </c>
      <c r="K5" s="6">
        <v>2608641</v>
      </c>
      <c r="L5" s="6">
        <v>1244544</v>
      </c>
      <c r="M5" s="6">
        <v>7890996</v>
      </c>
      <c r="N5" s="6">
        <f>SUM(B5:M5)</f>
        <v>16824904</v>
      </c>
      <c r="O5" s="7"/>
    </row>
    <row r="6" spans="1:17" x14ac:dyDescent="0.35">
      <c r="A6" s="5" t="s">
        <v>2</v>
      </c>
      <c r="B6" s="6">
        <f t="shared" ref="B6:M6" si="0">SUM(B4:B5)</f>
        <v>95168</v>
      </c>
      <c r="C6" s="6">
        <f t="shared" si="0"/>
        <v>101657</v>
      </c>
      <c r="D6" s="6">
        <f t="shared" si="0"/>
        <v>2223692</v>
      </c>
      <c r="E6" s="6">
        <f t="shared" si="0"/>
        <v>224884</v>
      </c>
      <c r="F6" s="6">
        <f t="shared" si="0"/>
        <v>378810</v>
      </c>
      <c r="G6" s="6">
        <f t="shared" si="0"/>
        <v>915084</v>
      </c>
      <c r="H6" s="6">
        <f t="shared" si="0"/>
        <v>530797</v>
      </c>
      <c r="I6" s="6">
        <f t="shared" si="0"/>
        <v>160550</v>
      </c>
      <c r="J6" s="6">
        <f t="shared" si="0"/>
        <v>450081</v>
      </c>
      <c r="K6" s="6">
        <f t="shared" si="0"/>
        <v>2608641</v>
      </c>
      <c r="L6" s="6">
        <f t="shared" si="0"/>
        <v>1244544</v>
      </c>
      <c r="M6" s="6">
        <f t="shared" si="0"/>
        <v>7890996</v>
      </c>
      <c r="N6" s="6">
        <f>SUM(B6:M6)</f>
        <v>16824904</v>
      </c>
      <c r="O6" s="7"/>
      <c r="Q6" s="10"/>
    </row>
    <row r="7" spans="1:17" x14ac:dyDescent="0.3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7" ht="14.4" customHeight="1" x14ac:dyDescent="0.35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17" x14ac:dyDescent="0.35">
      <c r="A9" s="1" t="s">
        <v>0</v>
      </c>
      <c r="B9" s="2">
        <v>44927</v>
      </c>
      <c r="C9" s="2">
        <v>44958</v>
      </c>
      <c r="D9" s="2">
        <v>44986</v>
      </c>
      <c r="E9" s="2">
        <v>45017</v>
      </c>
      <c r="F9" s="2">
        <v>45047</v>
      </c>
      <c r="G9" s="2">
        <v>45078</v>
      </c>
      <c r="H9" s="2">
        <v>45108</v>
      </c>
      <c r="I9" s="2">
        <v>45139</v>
      </c>
      <c r="J9" s="2">
        <v>45170</v>
      </c>
      <c r="K9" s="2">
        <v>45200</v>
      </c>
      <c r="L9" s="2">
        <v>45231</v>
      </c>
      <c r="M9" s="2">
        <v>45261</v>
      </c>
      <c r="N9" s="3" t="s">
        <v>5</v>
      </c>
    </row>
    <row r="10" spans="1:17" x14ac:dyDescent="0.35">
      <c r="A10" s="5" t="s">
        <v>1</v>
      </c>
      <c r="B10" s="6">
        <v>0</v>
      </c>
      <c r="C10" s="6">
        <v>0</v>
      </c>
      <c r="D10" s="6">
        <v>36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34</v>
      </c>
      <c r="M10" s="6">
        <v>0</v>
      </c>
      <c r="N10" s="6">
        <f>SUM(B10:M10)</f>
        <v>70</v>
      </c>
    </row>
    <row r="11" spans="1:17" x14ac:dyDescent="0.35">
      <c r="A11" s="8" t="s">
        <v>3</v>
      </c>
      <c r="B11" s="6">
        <v>3882555</v>
      </c>
      <c r="C11" s="6">
        <v>152793</v>
      </c>
      <c r="D11" s="6">
        <v>4550853</v>
      </c>
      <c r="E11" s="6">
        <v>681191</v>
      </c>
      <c r="F11" s="6">
        <v>506890</v>
      </c>
      <c r="G11" s="6">
        <v>2084061</v>
      </c>
      <c r="H11" s="6">
        <v>2355958</v>
      </c>
      <c r="I11" s="6">
        <v>3134005</v>
      </c>
      <c r="J11" s="6">
        <v>4491089</v>
      </c>
      <c r="K11" s="6">
        <v>1139857</v>
      </c>
      <c r="L11" s="6">
        <v>2318469</v>
      </c>
      <c r="M11" s="6">
        <v>5950447</v>
      </c>
      <c r="N11" s="6">
        <f>SUM(B11:M11)</f>
        <v>31248168</v>
      </c>
      <c r="O11" s="11"/>
    </row>
    <row r="12" spans="1:17" x14ac:dyDescent="0.35">
      <c r="A12" s="5" t="s">
        <v>2</v>
      </c>
      <c r="B12" s="6">
        <f t="shared" ref="B12:M12" si="1">SUM(B10:B11)</f>
        <v>3882555</v>
      </c>
      <c r="C12" s="6">
        <f t="shared" si="1"/>
        <v>152793</v>
      </c>
      <c r="D12" s="6">
        <f t="shared" si="1"/>
        <v>4550889</v>
      </c>
      <c r="E12" s="6">
        <f t="shared" si="1"/>
        <v>681191</v>
      </c>
      <c r="F12" s="6">
        <f t="shared" si="1"/>
        <v>506890</v>
      </c>
      <c r="G12" s="6">
        <f t="shared" si="1"/>
        <v>2084061</v>
      </c>
      <c r="H12" s="6">
        <f t="shared" si="1"/>
        <v>2355958</v>
      </c>
      <c r="I12" s="6">
        <f t="shared" si="1"/>
        <v>3134005</v>
      </c>
      <c r="J12" s="6">
        <f t="shared" si="1"/>
        <v>4491089</v>
      </c>
      <c r="K12" s="6">
        <f t="shared" si="1"/>
        <v>1139857</v>
      </c>
      <c r="L12" s="6">
        <f t="shared" si="1"/>
        <v>2318503</v>
      </c>
      <c r="M12" s="6">
        <f t="shared" si="1"/>
        <v>5950447</v>
      </c>
      <c r="N12" s="6">
        <f>SUM(B12:M12)</f>
        <v>31248238</v>
      </c>
      <c r="O12" s="10"/>
    </row>
    <row r="13" spans="1:17" x14ac:dyDescent="0.35">
      <c r="C13" s="10"/>
    </row>
    <row r="14" spans="1:17" x14ac:dyDescent="0.35">
      <c r="A14" s="12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7" ht="43.5" x14ac:dyDescent="0.35">
      <c r="A15" s="1" t="s">
        <v>0</v>
      </c>
      <c r="B15" s="2">
        <v>45292</v>
      </c>
      <c r="C15" s="2">
        <v>45323</v>
      </c>
      <c r="D15" s="2">
        <v>45352</v>
      </c>
      <c r="E15" s="2">
        <v>45383</v>
      </c>
      <c r="F15" s="2">
        <v>45413</v>
      </c>
      <c r="G15" s="2">
        <v>45444</v>
      </c>
      <c r="H15" s="2">
        <v>45474</v>
      </c>
      <c r="I15" s="2">
        <v>45505</v>
      </c>
      <c r="J15" s="2">
        <v>45536</v>
      </c>
      <c r="K15" s="2">
        <v>45566</v>
      </c>
      <c r="L15" s="2">
        <v>45597</v>
      </c>
      <c r="M15" s="2">
        <v>45627</v>
      </c>
      <c r="N15" s="3" t="s">
        <v>8</v>
      </c>
      <c r="O15" s="9" t="s">
        <v>9</v>
      </c>
    </row>
    <row r="16" spans="1:17" x14ac:dyDescent="0.35">
      <c r="A16" s="5" t="s">
        <v>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f>SUM(B16:M16)</f>
        <v>2</v>
      </c>
      <c r="O16" s="6">
        <f>SUM(N4,N10,N16)</f>
        <v>72</v>
      </c>
    </row>
    <row r="17" spans="1:15" x14ac:dyDescent="0.35">
      <c r="A17" s="8" t="s">
        <v>3</v>
      </c>
      <c r="B17" s="6">
        <v>757912</v>
      </c>
      <c r="C17" s="6">
        <v>1138250</v>
      </c>
      <c r="D17" s="6">
        <v>18860461</v>
      </c>
      <c r="E17" s="6">
        <v>1966442</v>
      </c>
      <c r="F17" s="6">
        <v>2240216</v>
      </c>
      <c r="G17" s="6">
        <v>908036</v>
      </c>
      <c r="H17" s="6">
        <v>417438</v>
      </c>
      <c r="I17" s="6">
        <v>1955496</v>
      </c>
      <c r="J17" s="6">
        <v>2689985</v>
      </c>
      <c r="K17" s="6">
        <v>4091469</v>
      </c>
      <c r="L17" s="6">
        <v>3774196</v>
      </c>
      <c r="M17" s="6">
        <v>15568381</v>
      </c>
      <c r="N17" s="6">
        <f>SUM(B17:M17)</f>
        <v>54368282</v>
      </c>
      <c r="O17" s="6">
        <f>SUM(N5,N11,N17)</f>
        <v>102441354</v>
      </c>
    </row>
    <row r="18" spans="1:15" x14ac:dyDescent="0.35">
      <c r="A18" s="5" t="s">
        <v>2</v>
      </c>
      <c r="B18" s="6">
        <f t="shared" ref="B18:M18" si="2">SUM(B16:B17)</f>
        <v>757912</v>
      </c>
      <c r="C18" s="6">
        <f t="shared" si="2"/>
        <v>1138250</v>
      </c>
      <c r="D18" s="6">
        <f t="shared" si="2"/>
        <v>18860461</v>
      </c>
      <c r="E18" s="6">
        <f t="shared" si="2"/>
        <v>1966442</v>
      </c>
      <c r="F18" s="6">
        <f t="shared" si="2"/>
        <v>2240216</v>
      </c>
      <c r="G18" s="6">
        <f t="shared" si="2"/>
        <v>908036</v>
      </c>
      <c r="H18" s="6">
        <f t="shared" si="2"/>
        <v>417438</v>
      </c>
      <c r="I18" s="6">
        <f t="shared" si="2"/>
        <v>1955496</v>
      </c>
      <c r="J18" s="6">
        <f t="shared" si="2"/>
        <v>2689987</v>
      </c>
      <c r="K18" s="6">
        <f t="shared" si="2"/>
        <v>4091469</v>
      </c>
      <c r="L18" s="6">
        <f t="shared" si="2"/>
        <v>3774196</v>
      </c>
      <c r="M18" s="6">
        <f t="shared" si="2"/>
        <v>15568381</v>
      </c>
      <c r="N18" s="6">
        <f>SUM(B18:M18)</f>
        <v>54368284</v>
      </c>
      <c r="O18" s="6">
        <f>SUM(N6,N12,N18)</f>
        <v>102441426</v>
      </c>
    </row>
  </sheetData>
  <sheetProtection algorithmName="SHA-512" hashValue="Aihac50G1eY3rL54+rhrEMIAsJTuxz9Wmklg9wP/f2bm/tS2QDkjjNJws9XyfVDjnlACHlKbl7xQQcC7BlGf2Q==" saltValue="aoG7vDKSL01Ni0sgnhfNyw==" spinCount="100000" sheet="1" objects="1" scenarios="1"/>
  <mergeCells count="4">
    <mergeCell ref="A1:N1"/>
    <mergeCell ref="A2:N2"/>
    <mergeCell ref="A14:O14"/>
    <mergeCell ref="A8:N8"/>
  </mergeCells>
  <pageMargins left="0.51181102362204722" right="0.51181102362204722" top="0.78740157480314965" bottom="0.78740157480314965" header="0.31496062992125984" footer="0.31496062992125984"/>
  <pageSetup paperSize="9" scale="8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2023-09-04T17:15:11Z</cp:lastPrinted>
  <dcterms:created xsi:type="dcterms:W3CDTF">2020-10-13T19:55:17Z</dcterms:created>
  <dcterms:modified xsi:type="dcterms:W3CDTF">2025-01-06T17:44:09Z</dcterms:modified>
</cp:coreProperties>
</file>