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anp-my.sharepoint.com/personal/aakizawa_anp_gov_br/Documents/RENOVABIO 2025/APOSENTADORIA CBIOS 2025/"/>
    </mc:Choice>
  </mc:AlternateContent>
  <xr:revisionPtr revIDLastSave="1" documentId="8_{31205995-4E86-434C-80AB-F55B824DB87A}" xr6:coauthVersionLast="47" xr6:coauthVersionMax="47" xr10:uidLastSave="{3E3477FA-1928-47A9-8C9F-3A3DF90CDFBF}"/>
  <bookViews>
    <workbookView xWindow="30885" yWindow="2130" windowWidth="22440" windowHeight="12870" xr2:uid="{00000000-000D-0000-FFFF-FFFF00000000}"/>
  </bookViews>
  <sheets>
    <sheet name="Gráfico" sheetId="4" r:id="rId1"/>
    <sheet name="Dados" sheetId="2" r:id="rId2"/>
    <sheet name="Plan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N3" i="4"/>
  <c r="B12" i="2"/>
  <c r="B11" i="2"/>
  <c r="B10" i="2"/>
  <c r="B9" i="2"/>
  <c r="B8" i="2"/>
  <c r="B7" i="2"/>
  <c r="B6" i="2"/>
  <c r="B5" i="2"/>
  <c r="B4" i="2"/>
  <c r="B3" i="2"/>
  <c r="B2" i="2"/>
  <c r="C2" i="2" s="1"/>
  <c r="D2" i="2" s="1"/>
  <c r="C3" i="2" l="1"/>
  <c r="C4" i="2" l="1"/>
  <c r="D3" i="2"/>
  <c r="C5" i="2" l="1"/>
  <c r="D4" i="2"/>
  <c r="C6" i="2" l="1"/>
  <c r="D5" i="2"/>
  <c r="C7" i="2" l="1"/>
  <c r="D6" i="2"/>
  <c r="C8" i="2" l="1"/>
  <c r="D7" i="2"/>
  <c r="C9" i="2" l="1"/>
  <c r="D8" i="2"/>
  <c r="C10" i="2" l="1"/>
  <c r="C11" i="2" s="1"/>
  <c r="D9" i="2"/>
  <c r="C12" i="2" l="1"/>
  <c r="C13" i="2" s="1"/>
  <c r="D13" i="2" s="1"/>
  <c r="D11" i="2"/>
  <c r="D10" i="2"/>
  <c r="D12" i="2" l="1"/>
</calcChain>
</file>

<file path=xl/sharedStrings.xml><?xml version="1.0" encoding="utf-8"?>
<sst xmlns="http://schemas.openxmlformats.org/spreadsheetml/2006/main" count="17" uniqueCount="17">
  <si>
    <t>Evolução mensal geração de lastro para emissão de CBIOS
Atualizado em 04/01/2021</t>
  </si>
  <si>
    <t>jan</t>
  </si>
  <si>
    <t>fev</t>
  </si>
  <si>
    <t>mar</t>
  </si>
  <si>
    <t>abr</t>
  </si>
  <si>
    <t>mai</t>
  </si>
  <si>
    <t>jun</t>
  </si>
  <si>
    <t xml:space="preserve">jul </t>
  </si>
  <si>
    <t xml:space="preserve">ago </t>
  </si>
  <si>
    <t>set</t>
  </si>
  <si>
    <t xml:space="preserve">out </t>
  </si>
  <si>
    <t xml:space="preserve">nov </t>
  </si>
  <si>
    <t>dez</t>
  </si>
  <si>
    <t>Total</t>
  </si>
  <si>
    <t>Mensal</t>
  </si>
  <si>
    <t>Acumulado</t>
  </si>
  <si>
    <t>Meta = 14.898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</si>
</sst>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theme="1"/>
      <name val="Calibri"/>
      <family val="2"/>
      <scheme val="minor"/>
    </font>
    <font>
      <b/>
      <sz val="12"/>
      <color rgb="FF343A4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rgb="FF2F70E9"/>
      <name val="Arial"/>
      <family val="2"/>
    </font>
    <font>
      <b/>
      <sz val="14"/>
      <color rgb="FF2F70E9"/>
      <name val="Segoe UI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5C5F60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5E5E5"/>
      </left>
      <right style="medium">
        <color rgb="FFE5E5E5"/>
      </right>
      <top style="medium">
        <color rgb="FFE5E5E5"/>
      </top>
      <bottom style="medium">
        <color rgb="FFE5E5E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wrapText="1"/>
    </xf>
    <xf numFmtId="3" fontId="0" fillId="0" borderId="0" xfId="0" applyNumberFormat="1"/>
    <xf numFmtId="3" fontId="5" fillId="0" borderId="0" xfId="0" applyNumberFormat="1" applyFont="1"/>
    <xf numFmtId="0" fontId="6" fillId="0" borderId="0" xfId="0" applyFont="1"/>
    <xf numFmtId="0" fontId="8" fillId="0" borderId="0" xfId="0" applyFont="1" applyAlignment="1">
      <alignment horizontal="center" vertical="center"/>
    </xf>
    <xf numFmtId="17" fontId="7" fillId="0" borderId="1" xfId="0" applyNumberFormat="1" applyFont="1" applyBorder="1" applyAlignment="1">
      <alignment horizontal="center"/>
    </xf>
    <xf numFmtId="17" fontId="7" fillId="0" borderId="1" xfId="0" applyNumberFormat="1" applyFont="1" applyBorder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3" fontId="9" fillId="2" borderId="2" xfId="0" applyNumberFormat="1" applyFont="1" applyFill="1" applyBorder="1" applyAlignment="1">
      <alignment wrapText="1"/>
    </xf>
    <xf numFmtId="3" fontId="10" fillId="3" borderId="1" xfId="0" applyNumberFormat="1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>
                <a:solidFill>
                  <a:schemeClr val="tx1"/>
                </a:solidFill>
              </a:rPr>
              <a:t>CBIOS </a:t>
            </a:r>
          </a:p>
        </c:rich>
      </c:tx>
      <c:layout>
        <c:manualLayout>
          <c:xMode val="edge"/>
          <c:yMode val="edge"/>
          <c:x val="0.4681240535519359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060299407018567"/>
          <c:y val="7.5392172993301726E-2"/>
          <c:w val="0.78523223485953142"/>
          <c:h val="0.82011799271359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Dados!$B$1</c:f>
              <c:strCache>
                <c:ptCount val="1"/>
                <c:pt idx="0">
                  <c:v>Mensal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Dados!$A$2:$A$13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Dados!$B$2:$B$13</c:f>
              <c:numCache>
                <c:formatCode>#,##0</c:formatCode>
                <c:ptCount val="12"/>
                <c:pt idx="0">
                  <c:v>30.123000000000001</c:v>
                </c:pt>
                <c:pt idx="1">
                  <c:v>234.911</c:v>
                </c:pt>
                <c:pt idx="2">
                  <c:v>471.50799999999998</c:v>
                </c:pt>
                <c:pt idx="3">
                  <c:v>919.89599999999996</c:v>
                </c:pt>
                <c:pt idx="4">
                  <c:v>937.928</c:v>
                </c:pt>
                <c:pt idx="5">
                  <c:v>1378.8520000000001</c:v>
                </c:pt>
                <c:pt idx="6">
                  <c:v>2005.7059999999999</c:v>
                </c:pt>
                <c:pt idx="7">
                  <c:v>1822.4259999999999</c:v>
                </c:pt>
                <c:pt idx="8">
                  <c:v>2214.3789999999999</c:v>
                </c:pt>
                <c:pt idx="9">
                  <c:v>3259.11</c:v>
                </c:pt>
                <c:pt idx="10">
                  <c:v>2794.7289999999998</c:v>
                </c:pt>
                <c:pt idx="11">
                  <c:v>2641.6410000000001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F9-47E3-B4D1-6167DF8C2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59"/>
        <c:axId val="86935424"/>
        <c:axId val="86936960"/>
      </c:barChart>
      <c:lineChart>
        <c:grouping val="stacked"/>
        <c:varyColors val="0"/>
        <c:ser>
          <c:idx val="1"/>
          <c:order val="1"/>
          <c:tx>
            <c:strRef>
              <c:f>Dados!$C$1</c:f>
              <c:strCache>
                <c:ptCount val="1"/>
                <c:pt idx="0">
                  <c:v>Acumulado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24-2644-BC3C-314C4A8A8DDE}"/>
                </c:ext>
              </c:extLst>
            </c:dLbl>
            <c:dLbl>
              <c:idx val="1"/>
              <c:layout>
                <c:manualLayout>
                  <c:x val="1.2345679012345746E-3"/>
                  <c:y val="-1.1389240572834366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24-2644-BC3C-314C4A8A8DDE}"/>
                </c:ext>
              </c:extLst>
            </c:dLbl>
            <c:dLbl>
              <c:idx val="2"/>
              <c:layout>
                <c:manualLayout>
                  <c:x val="3.703703703703726E-3"/>
                  <c:y val="7.76548100612265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24-2644-BC3C-314C4A8A8DDE}"/>
                </c:ext>
              </c:extLst>
            </c:dLbl>
            <c:dLbl>
              <c:idx val="9"/>
              <c:layout>
                <c:manualLayout>
                  <c:x val="-1.3462501743201682E-2"/>
                  <c:y val="7.2842795861720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24-2644-BC3C-314C4A8A8DDE}"/>
                </c:ext>
              </c:extLst>
            </c:dLbl>
            <c:dLbl>
              <c:idx val="10"/>
              <c:layout>
                <c:manualLayout>
                  <c:x val="0"/>
                  <c:y val="1.2653542518642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84-0E42-B588-B1E1FAB53510}"/>
                </c:ext>
              </c:extLst>
            </c:dLbl>
            <c:dLbl>
              <c:idx val="11"/>
              <c:layout>
                <c:manualLayout>
                  <c:x val="-4.8199523254846754E-3"/>
                  <c:y val="3.390895508282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39-F84D-B80D-83687A99E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Dados!$A$2:$A$13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Dados!$C$2:$C$13</c:f>
              <c:numCache>
                <c:formatCode>#,##0</c:formatCode>
                <c:ptCount val="12"/>
                <c:pt idx="0">
                  <c:v>30.123000000000001</c:v>
                </c:pt>
                <c:pt idx="1">
                  <c:v>265.03399999999999</c:v>
                </c:pt>
                <c:pt idx="2">
                  <c:v>736.54199999999992</c:v>
                </c:pt>
                <c:pt idx="3">
                  <c:v>1656.4379999999999</c:v>
                </c:pt>
                <c:pt idx="4">
                  <c:v>2594.366</c:v>
                </c:pt>
                <c:pt idx="5">
                  <c:v>3973.2179999999998</c:v>
                </c:pt>
                <c:pt idx="6">
                  <c:v>5978.924</c:v>
                </c:pt>
                <c:pt idx="7">
                  <c:v>7801.35</c:v>
                </c:pt>
                <c:pt idx="8">
                  <c:v>10015.728999999999</c:v>
                </c:pt>
                <c:pt idx="9">
                  <c:v>13274.839</c:v>
                </c:pt>
                <c:pt idx="10">
                  <c:v>16069.567999999999</c:v>
                </c:pt>
                <c:pt idx="11">
                  <c:v>18711.208999999999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9-47E3-B4D1-6167DF8C2A1E}"/>
            </c:ext>
          </c:extLst>
        </c:ser>
        <c:ser>
          <c:idx val="2"/>
          <c:order val="2"/>
          <c:tx>
            <c:strRef>
              <c:f>Dados!$D$1</c:f>
              <c:strCache>
                <c:ptCount val="1"/>
                <c:pt idx="0">
                  <c:v>Meta = 14.898</c:v>
                </c:pt>
              </c:strCache>
            </c:strRef>
          </c:tx>
          <c:cat>
            <c:numRef>
              <c:f>Dados!$A$2:$A$13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Dados!$D$2:$D$13</c:f>
              <c:numCache>
                <c:formatCode>#,##0</c:formatCode>
                <c:ptCount val="12"/>
                <c:pt idx="0">
                  <c:v>14867.877</c:v>
                </c:pt>
                <c:pt idx="1">
                  <c:v>14632.966</c:v>
                </c:pt>
                <c:pt idx="2">
                  <c:v>14161.458000000001</c:v>
                </c:pt>
                <c:pt idx="3">
                  <c:v>13241.562</c:v>
                </c:pt>
                <c:pt idx="4">
                  <c:v>12303.634</c:v>
                </c:pt>
                <c:pt idx="5">
                  <c:v>10924.781999999999</c:v>
                </c:pt>
                <c:pt idx="6">
                  <c:v>8919.0760000000009</c:v>
                </c:pt>
                <c:pt idx="7">
                  <c:v>7096.65</c:v>
                </c:pt>
                <c:pt idx="8">
                  <c:v>4882.2710000000006</c:v>
                </c:pt>
                <c:pt idx="9">
                  <c:v>1623.1610000000001</c:v>
                </c:pt>
                <c:pt idx="10">
                  <c:v>-1171.5679999999993</c:v>
                </c:pt>
                <c:pt idx="11">
                  <c:v>-3813.2089999999989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4-2644-BC3C-314C4A8A8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00800"/>
        <c:axId val="87098880"/>
      </c:lineChart>
      <c:dateAx>
        <c:axId val="86935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6936960"/>
        <c:crosses val="autoZero"/>
        <c:auto val="1"/>
        <c:lblOffset val="100"/>
        <c:baseTimeUnit val="months"/>
      </c:dateAx>
      <c:valAx>
        <c:axId val="86936960"/>
        <c:scaling>
          <c:orientation val="minMax"/>
          <c:max val="3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600" b="1">
                    <a:solidFill>
                      <a:schemeClr val="tx1"/>
                    </a:solidFill>
                  </a:rPr>
                  <a:t>Lastro Emissão CBIOS - (mil)</a:t>
                </a:r>
                <a:r>
                  <a:rPr lang="pt-BR" sz="1600" b="1" i="0" u="none" strike="noStrike" baseline="0"/>
                  <a:t> </a:t>
                </a:r>
                <a:endParaRPr lang="pt-BR" sz="16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6935424"/>
        <c:crosses val="autoZero"/>
        <c:crossBetween val="between"/>
        <c:majorUnit val="850"/>
      </c:valAx>
      <c:valAx>
        <c:axId val="87098880"/>
        <c:scaling>
          <c:orientation val="minMax"/>
          <c:max val="200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600" b="1">
                    <a:solidFill>
                      <a:schemeClr val="tx1"/>
                    </a:solidFill>
                  </a:rPr>
                  <a:t>Lastro Acumulado  Emissão CBIOS - (mil)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7100800"/>
        <c:crosses val="max"/>
        <c:crossBetween val="between"/>
        <c:majorUnit val="5000"/>
      </c:valAx>
      <c:dateAx>
        <c:axId val="8710080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870988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9106328970601769"/>
          <c:y val="0.1208592652077896"/>
          <c:w val="0.30779552823612522"/>
          <c:h val="8.1188493565480704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191" footer="0.3149606200000019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33013</xdr:colOff>
      <xdr:row>0</xdr:row>
      <xdr:rowOff>44301</xdr:rowOff>
    </xdr:from>
    <xdr:to>
      <xdr:col>2</xdr:col>
      <xdr:colOff>472558</xdr:colOff>
      <xdr:row>0</xdr:row>
      <xdr:rowOff>866932</xdr:rowOff>
    </xdr:to>
    <xdr:pic>
      <xdr:nvPicPr>
        <xdr:cNvPr id="2" name="Imagem 1" descr="logoANP_h.jpg">
          <a:extLst>
            <a:ext uri="{FF2B5EF4-FFF2-40B4-BE49-F238E27FC236}">
              <a16:creationId xmlns:a16="http://schemas.microsoft.com/office/drawing/2014/main" id="{7A63E167-3298-4BE4-AB52-F15C99C80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687" y="44301"/>
          <a:ext cx="1768615" cy="822631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4</xdr:row>
      <xdr:rowOff>42332</xdr:rowOff>
    </xdr:from>
    <xdr:to>
      <xdr:col>13</xdr:col>
      <xdr:colOff>575930</xdr:colOff>
      <xdr:row>31</xdr:row>
      <xdr:rowOff>29534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F148366-4F50-4FC9-AD6F-966455E56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84395</xdr:colOff>
      <xdr:row>0</xdr:row>
      <xdr:rowOff>33449</xdr:rowOff>
    </xdr:from>
    <xdr:to>
      <xdr:col>13</xdr:col>
      <xdr:colOff>874970</xdr:colOff>
      <xdr:row>0</xdr:row>
      <xdr:rowOff>820849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519075" y="33449"/>
          <a:ext cx="790575" cy="78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5"/>
  <sheetViews>
    <sheetView showGridLines="0" tabSelected="1" topLeftCell="A5" zoomScale="86" zoomScaleNormal="86" workbookViewId="0">
      <selection activeCell="L34" sqref="L34"/>
    </sheetView>
  </sheetViews>
  <sheetFormatPr defaultColWidth="15.7265625" defaultRowHeight="14.5" x14ac:dyDescent="0.35"/>
  <cols>
    <col min="1" max="1" width="2" customWidth="1"/>
    <col min="2" max="7" width="17.453125" customWidth="1"/>
    <col min="11" max="11" width="16" customWidth="1"/>
    <col min="14" max="14" width="15.7265625" customWidth="1"/>
  </cols>
  <sheetData>
    <row r="1" spans="2:16" ht="70.5" customHeight="1" x14ac:dyDescent="0.35">
      <c r="B1" s="13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2:16" x14ac:dyDescent="0.35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2" t="s">
        <v>13</v>
      </c>
    </row>
    <row r="3" spans="2:16" ht="18" x14ac:dyDescent="0.4">
      <c r="B3" s="3">
        <v>30123</v>
      </c>
      <c r="C3" s="3">
        <v>234911</v>
      </c>
      <c r="D3" s="3">
        <v>471508</v>
      </c>
      <c r="E3" s="3">
        <v>919896</v>
      </c>
      <c r="F3" s="3">
        <v>937928</v>
      </c>
      <c r="G3" s="3">
        <v>1378852</v>
      </c>
      <c r="H3" s="3">
        <v>2005706</v>
      </c>
      <c r="I3" s="3">
        <v>1822426</v>
      </c>
      <c r="J3" s="3">
        <v>2214379</v>
      </c>
      <c r="K3" s="3">
        <v>3259110</v>
      </c>
      <c r="L3" s="3">
        <v>2794729</v>
      </c>
      <c r="M3" s="3">
        <v>2641641</v>
      </c>
      <c r="N3" s="12">
        <f>SUM(B3:M3)</f>
        <v>18711209</v>
      </c>
      <c r="O3" s="4"/>
      <c r="P3" s="4"/>
    </row>
    <row r="22" spans="2:9" ht="21" x14ac:dyDescent="0.55000000000000004">
      <c r="B22" s="5"/>
      <c r="I22" s="4"/>
    </row>
    <row r="25" spans="2:9" ht="24.75" customHeight="1" x14ac:dyDescent="0.35"/>
  </sheetData>
  <sheetProtection algorithmName="SHA-512" hashValue="Nnz6aEfD2urlo7CcE4Fo250dUGh5o69n+5Shisjt/vCRwYkrAhHO7N9R1Ix0gKpvHneQb/Iq60kdt89evtzY5w==" saltValue="Sb9yUtT0aihSJh9yFogm+A==" spinCount="100000" sheet="1" objects="1" scenarios="1"/>
  <mergeCells count="1">
    <mergeCell ref="B1:N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workbookViewId="0">
      <selection activeCell="D13" sqref="D13"/>
    </sheetView>
  </sheetViews>
  <sheetFormatPr defaultColWidth="8.81640625" defaultRowHeight="14.5" x14ac:dyDescent="0.35"/>
  <cols>
    <col min="1" max="1" width="13.453125" customWidth="1"/>
    <col min="2" max="2" width="9.7265625" bestFit="1" customWidth="1"/>
    <col min="3" max="3" width="14.1796875" bestFit="1" customWidth="1"/>
    <col min="4" max="4" width="18" bestFit="1" customWidth="1"/>
  </cols>
  <sheetData>
    <row r="1" spans="1:7" ht="18.5" x14ac:dyDescent="0.45">
      <c r="A1" s="6"/>
      <c r="B1" s="7" t="s">
        <v>14</v>
      </c>
      <c r="C1" s="7" t="s">
        <v>15</v>
      </c>
      <c r="D1" s="7" t="s">
        <v>16</v>
      </c>
    </row>
    <row r="2" spans="1:7" ht="17.5" x14ac:dyDescent="0.35">
      <c r="A2" s="8">
        <v>43831</v>
      </c>
      <c r="B2" s="3">
        <f>Gráfico!B3/1000</f>
        <v>30.123000000000001</v>
      </c>
      <c r="C2" s="3">
        <f>B2</f>
        <v>30.123000000000001</v>
      </c>
      <c r="D2" s="3">
        <f>14898-C2</f>
        <v>14867.877</v>
      </c>
    </row>
    <row r="3" spans="1:7" ht="17.5" x14ac:dyDescent="0.35">
      <c r="A3" s="8">
        <v>43862</v>
      </c>
      <c r="B3" s="3">
        <f>Gráfico!C3/1000</f>
        <v>234.911</v>
      </c>
      <c r="C3" s="3">
        <f t="shared" ref="C3:C10" si="0">B3+C2</f>
        <v>265.03399999999999</v>
      </c>
      <c r="D3" s="3">
        <f t="shared" ref="D3:D13" si="1">14898-C3</f>
        <v>14632.966</v>
      </c>
      <c r="G3" s="4"/>
    </row>
    <row r="4" spans="1:7" ht="17.5" x14ac:dyDescent="0.35">
      <c r="A4" s="8">
        <v>43891</v>
      </c>
      <c r="B4" s="3">
        <f>Gráfico!D3/1000</f>
        <v>471.50799999999998</v>
      </c>
      <c r="C4" s="3">
        <f>B4+C3</f>
        <v>736.54199999999992</v>
      </c>
      <c r="D4" s="3">
        <f t="shared" si="1"/>
        <v>14161.458000000001</v>
      </c>
    </row>
    <row r="5" spans="1:7" ht="17.5" x14ac:dyDescent="0.35">
      <c r="A5" s="8">
        <v>43922</v>
      </c>
      <c r="B5" s="3">
        <f>Gráfico!E3/1000</f>
        <v>919.89599999999996</v>
      </c>
      <c r="C5" s="3">
        <f t="shared" si="0"/>
        <v>1656.4379999999999</v>
      </c>
      <c r="D5" s="3">
        <f t="shared" si="1"/>
        <v>13241.562</v>
      </c>
    </row>
    <row r="6" spans="1:7" ht="17.5" x14ac:dyDescent="0.35">
      <c r="A6" s="8">
        <v>43952</v>
      </c>
      <c r="B6" s="3">
        <f>Gráfico!F3/1000</f>
        <v>937.928</v>
      </c>
      <c r="C6" s="3">
        <f t="shared" si="0"/>
        <v>2594.366</v>
      </c>
      <c r="D6" s="3">
        <f t="shared" si="1"/>
        <v>12303.634</v>
      </c>
    </row>
    <row r="7" spans="1:7" ht="17.5" x14ac:dyDescent="0.35">
      <c r="A7" s="8">
        <v>43983</v>
      </c>
      <c r="B7" s="3">
        <f>Gráfico!G3/1000</f>
        <v>1378.8520000000001</v>
      </c>
      <c r="C7" s="3">
        <f t="shared" si="0"/>
        <v>3973.2179999999998</v>
      </c>
      <c r="D7" s="3">
        <f t="shared" si="1"/>
        <v>10924.781999999999</v>
      </c>
    </row>
    <row r="8" spans="1:7" ht="17.5" x14ac:dyDescent="0.35">
      <c r="A8" s="8">
        <v>44013</v>
      </c>
      <c r="B8" s="3">
        <f>Gráfico!H3/1000</f>
        <v>2005.7059999999999</v>
      </c>
      <c r="C8" s="3">
        <f t="shared" si="0"/>
        <v>5978.924</v>
      </c>
      <c r="D8" s="3">
        <f t="shared" si="1"/>
        <v>8919.0760000000009</v>
      </c>
    </row>
    <row r="9" spans="1:7" ht="17.5" x14ac:dyDescent="0.35">
      <c r="A9" s="8">
        <v>44044</v>
      </c>
      <c r="B9" s="3">
        <f>Gráfico!I3/1000</f>
        <v>1822.4259999999999</v>
      </c>
      <c r="C9" s="3">
        <f t="shared" si="0"/>
        <v>7801.35</v>
      </c>
      <c r="D9" s="3">
        <f t="shared" si="1"/>
        <v>7096.65</v>
      </c>
    </row>
    <row r="10" spans="1:7" ht="17.5" x14ac:dyDescent="0.35">
      <c r="A10" s="8">
        <v>44075</v>
      </c>
      <c r="B10" s="3">
        <f>Gráfico!J3/1000</f>
        <v>2214.3789999999999</v>
      </c>
      <c r="C10" s="3">
        <f t="shared" si="0"/>
        <v>10015.728999999999</v>
      </c>
      <c r="D10" s="3">
        <f t="shared" si="1"/>
        <v>4882.2710000000006</v>
      </c>
    </row>
    <row r="11" spans="1:7" ht="17.5" x14ac:dyDescent="0.35">
      <c r="A11" s="9">
        <v>44105</v>
      </c>
      <c r="B11" s="3">
        <f>Gráfico!K3/1000</f>
        <v>3259.11</v>
      </c>
      <c r="C11" s="3">
        <f>B11+C10</f>
        <v>13274.839</v>
      </c>
      <c r="D11" s="3">
        <f t="shared" si="1"/>
        <v>1623.1610000000001</v>
      </c>
    </row>
    <row r="12" spans="1:7" ht="17.5" x14ac:dyDescent="0.35">
      <c r="A12" s="8">
        <v>44136</v>
      </c>
      <c r="B12" s="3">
        <f>Gráfico!L3/1000</f>
        <v>2794.7289999999998</v>
      </c>
      <c r="C12" s="3">
        <f>B12+C11</f>
        <v>16069.567999999999</v>
      </c>
      <c r="D12" s="3">
        <f t="shared" si="1"/>
        <v>-1171.5679999999993</v>
      </c>
    </row>
    <row r="13" spans="1:7" ht="17.5" x14ac:dyDescent="0.35">
      <c r="A13" s="8">
        <v>44166</v>
      </c>
      <c r="B13" s="3">
        <f>Gráfico!M3/1000</f>
        <v>2641.6410000000001</v>
      </c>
      <c r="C13" s="3">
        <f>B13+C12</f>
        <v>18711.208999999999</v>
      </c>
      <c r="D13" s="3">
        <f t="shared" si="1"/>
        <v>-3813.2089999999989</v>
      </c>
    </row>
    <row r="15" spans="1:7" ht="17.5" x14ac:dyDescent="0.35">
      <c r="C15" s="10"/>
    </row>
    <row r="16" spans="1:7" ht="15" thickBot="1" x14ac:dyDescent="0.4"/>
    <row r="17" spans="4:4" ht="15" thickBot="1" x14ac:dyDescent="0.4">
      <c r="D17" s="11"/>
    </row>
    <row r="20" spans="4:4" x14ac:dyDescent="0.35">
      <c r="D20" s="4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1640625" defaultRowHeight="14.5" x14ac:dyDescent="0.3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Gráfico</vt:lpstr>
      <vt:lpstr>Dados</vt:lpstr>
      <vt:lpstr>Plan3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Airton Shoiti Akizawa</cp:lastModifiedBy>
  <cp:revision/>
  <dcterms:created xsi:type="dcterms:W3CDTF">2020-07-13T14:19:03Z</dcterms:created>
  <dcterms:modified xsi:type="dcterms:W3CDTF">2025-09-17T18:25:46Z</dcterms:modified>
  <cp:category/>
  <cp:contentStatus/>
</cp:coreProperties>
</file>