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Gráfico" sheetId="4" r:id="rId1"/>
    <sheet name="Dados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C14" i="2"/>
  <c r="D14" s="1"/>
  <c r="C13"/>
  <c r="B14"/>
  <c r="O3" i="4"/>
  <c r="B13" i="2"/>
  <c r="B12"/>
  <c r="B11"/>
  <c r="B10"/>
  <c r="B9"/>
  <c r="B8"/>
  <c r="B7"/>
  <c r="B6" l="1"/>
  <c r="B5"/>
  <c r="B4" l="1"/>
  <c r="B2"/>
  <c r="C2" s="1"/>
  <c r="D2" s="1"/>
  <c r="B3" l="1"/>
  <c r="C3" s="1"/>
  <c r="C4" l="1"/>
  <c r="D4" s="1"/>
  <c r="D3"/>
  <c r="C5" l="1"/>
  <c r="D5" s="1"/>
  <c r="C6" l="1"/>
  <c r="D6" l="1"/>
  <c r="C7"/>
  <c r="D7" l="1"/>
  <c r="C8"/>
  <c r="D8" l="1"/>
  <c r="C9"/>
  <c r="D9" l="1"/>
  <c r="C10"/>
  <c r="D10" l="1"/>
  <c r="C11"/>
  <c r="D11" l="1"/>
  <c r="C12"/>
  <c r="D12" l="1"/>
  <c r="D13"/>
</calcChain>
</file>

<file path=xl/sharedStrings.xml><?xml version="1.0" encoding="utf-8"?>
<sst xmlns="http://schemas.openxmlformats.org/spreadsheetml/2006/main" count="21" uniqueCount="21">
  <si>
    <t>Total</t>
  </si>
  <si>
    <t>Acumulado</t>
  </si>
  <si>
    <t>Mensal</t>
  </si>
  <si>
    <t>Estoque (*)</t>
  </si>
  <si>
    <t>Estoque</t>
  </si>
  <si>
    <t>(*) Estoque = CBIOS gerados - CBIOS aposentados até ano anterior (18.711.209 - 14.609.067 = 4.102.142)</t>
  </si>
  <si>
    <t>jan</t>
  </si>
  <si>
    <t>fev</t>
  </si>
  <si>
    <t>mar</t>
  </si>
  <si>
    <t xml:space="preserve">abr </t>
  </si>
  <si>
    <t>mai</t>
  </si>
  <si>
    <t>Meta = 25.223 **</t>
  </si>
  <si>
    <t>jun</t>
  </si>
  <si>
    <t>jul</t>
  </si>
  <si>
    <t>(**) Meta = Metas individuais 2021 + Metas individuais não cumpridas 2020 = 24.859.823 + 362.897 = 25.222.720 (DESPACHO ANP Nº 790, DE 20 DE JULHO DE 2021)</t>
  </si>
  <si>
    <t>ago</t>
  </si>
  <si>
    <t>set</t>
  </si>
  <si>
    <t>out</t>
  </si>
  <si>
    <t>nov</t>
  </si>
  <si>
    <t>Evolução mensal geração de lastro para emissão de CBIOS - 2021 (até 31/12)
Atualizado em 4/1/2022</t>
  </si>
  <si>
    <t>dez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</si>
</sst>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rgb="FF343A40"/>
      <name val="Arial"/>
      <family val="2"/>
    </font>
    <font>
      <sz val="11"/>
      <color theme="1"/>
      <name val="Arial"/>
      <family val="2"/>
    </font>
    <font>
      <b/>
      <sz val="14"/>
      <color rgb="FF2F70E9"/>
      <name val="Arial"/>
      <family val="2"/>
    </font>
    <font>
      <b/>
      <sz val="11"/>
      <color theme="1"/>
      <name val="Arial"/>
      <family val="2"/>
    </font>
    <font>
      <sz val="14"/>
      <color rgb="FF2F70E9"/>
      <name val="Arial"/>
      <family val="2"/>
    </font>
    <font>
      <b/>
      <sz val="14"/>
      <color rgb="FF2F70E9"/>
      <name val="Segoe UI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0" fillId="0" borderId="0" xfId="0" applyNumberFormat="1"/>
    <xf numFmtId="3" fontId="6" fillId="0" borderId="0" xfId="0" applyNumberFormat="1" applyFont="1"/>
    <xf numFmtId="0" fontId="7" fillId="0" borderId="0" xfId="0" applyFont="1"/>
    <xf numFmtId="0" fontId="9" fillId="0" borderId="0" xfId="0" applyFont="1" applyAlignment="1">
      <alignment horizontal="center" vertical="center"/>
    </xf>
    <xf numFmtId="17" fontId="8" fillId="0" borderId="1" xfId="0" applyNumberFormat="1" applyFont="1" applyBorder="1" applyAlignment="1">
      <alignment horizontal="center"/>
    </xf>
    <xf numFmtId="0" fontId="0" fillId="0" borderId="0" xfId="0" applyBorder="1"/>
    <xf numFmtId="3" fontId="3" fillId="0" borderId="0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tx1"/>
                </a:solidFill>
              </a:rPr>
              <a:t>CBIOS </a:t>
            </a:r>
          </a:p>
        </c:rich>
      </c:tx>
      <c:layout>
        <c:manualLayout>
          <c:xMode val="edge"/>
          <c:yMode val="edge"/>
          <c:x val="0.46812407296685316"/>
          <c:y val="0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11060299407018567"/>
          <c:y val="7.5392172993302115E-2"/>
          <c:w val="0.75389951835803992"/>
          <c:h val="0.82011799271359764"/>
        </c:manualLayout>
      </c:layout>
      <c:barChart>
        <c:barDir val="col"/>
        <c:grouping val="clustered"/>
        <c:ser>
          <c:idx val="0"/>
          <c:order val="0"/>
          <c:tx>
            <c:strRef>
              <c:f>Dados!$B$1</c:f>
              <c:strCache>
                <c:ptCount val="1"/>
                <c:pt idx="0">
                  <c:v>Mensal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Pt>
            <c:idx val="0"/>
            <c:spPr/>
          </c:dPt>
          <c:dLbls>
            <c:dLbl>
              <c:idx val="0"/>
              <c:layout>
                <c:manualLayout>
                  <c:x val="1.001572942704114E-3"/>
                  <c:y val="8.9600415718681589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001572942704114E-3"/>
                  <c:y val="8.0331407196059357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0"/>
                  <c:y val="8.3421076703600064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001572942704114E-3"/>
                  <c:y val="8.3421076703600064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0"/>
                  <c:y val="0.13285578882425181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2.0031458854082237E-3"/>
                  <c:y val="0.13285578882425181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1.001572942704114E-3"/>
                  <c:y val="9.269008522622238E-2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0"/>
                  <c:y val="9.2690085226222227E-2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0"/>
                  <c:y val="8.3421076703600064E-2"/>
                </c:manualLayout>
              </c:layout>
              <c:dLblPos val="outEnd"/>
              <c:showVal val="1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Dados!$A$2:$A$14</c:f>
              <c:strCache>
                <c:ptCount val="13"/>
                <c:pt idx="0">
                  <c:v>Estoque</c:v>
                </c:pt>
                <c:pt idx="1">
                  <c:v>jan/21</c:v>
                </c:pt>
                <c:pt idx="2">
                  <c:v>fev/21</c:v>
                </c:pt>
                <c:pt idx="3">
                  <c:v>mar/21</c:v>
                </c:pt>
                <c:pt idx="4">
                  <c:v>abr/21</c:v>
                </c:pt>
                <c:pt idx="5">
                  <c:v>mai/21</c:v>
                </c:pt>
                <c:pt idx="6">
                  <c:v>jun/21</c:v>
                </c:pt>
                <c:pt idx="7">
                  <c:v>jul/21</c:v>
                </c:pt>
                <c:pt idx="8">
                  <c:v>ago/21</c:v>
                </c:pt>
                <c:pt idx="9">
                  <c:v>set/21</c:v>
                </c:pt>
                <c:pt idx="10">
                  <c:v>out/21</c:v>
                </c:pt>
                <c:pt idx="11">
                  <c:v>nov/21</c:v>
                </c:pt>
                <c:pt idx="12">
                  <c:v>dez/21</c:v>
                </c:pt>
              </c:strCache>
            </c:strRef>
          </c:cat>
          <c:val>
            <c:numRef>
              <c:f>Dados!$B$2:$B$14</c:f>
              <c:numCache>
                <c:formatCode>#,##0</c:formatCode>
                <c:ptCount val="13"/>
                <c:pt idx="0">
                  <c:v>4102.1419999999998</c:v>
                </c:pt>
                <c:pt idx="1">
                  <c:v>2353.3110000000001</c:v>
                </c:pt>
                <c:pt idx="2">
                  <c:v>2739.7159999999999</c:v>
                </c:pt>
                <c:pt idx="3">
                  <c:v>2769.739</c:v>
                </c:pt>
                <c:pt idx="4">
                  <c:v>2175.5329999999999</c:v>
                </c:pt>
                <c:pt idx="5">
                  <c:v>2413.5239999999999</c:v>
                </c:pt>
                <c:pt idx="6">
                  <c:v>2532.5619999999999</c:v>
                </c:pt>
                <c:pt idx="7">
                  <c:v>2531.9540000000002</c:v>
                </c:pt>
                <c:pt idx="8">
                  <c:v>2736.6689999999999</c:v>
                </c:pt>
                <c:pt idx="9">
                  <c:v>2906.7539999999999</c:v>
                </c:pt>
                <c:pt idx="10">
                  <c:v>2653.25</c:v>
                </c:pt>
                <c:pt idx="11">
                  <c:v>2509.5149999999999</c:v>
                </c:pt>
                <c:pt idx="12">
                  <c:v>2448.7370000000001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F9-47E3-B4D1-6167DF8C2A1E}"/>
            </c:ext>
          </c:extLst>
        </c:ser>
        <c:gapWidth val="50"/>
        <c:overlap val="-59"/>
        <c:axId val="123705216"/>
        <c:axId val="123706752"/>
      </c:barChart>
      <c:lineChart>
        <c:grouping val="stacked"/>
        <c:ser>
          <c:idx val="1"/>
          <c:order val="1"/>
          <c:tx>
            <c:strRef>
              <c:f>Dados!$C$1</c:f>
              <c:strCache>
                <c:ptCount val="1"/>
                <c:pt idx="0">
                  <c:v>Acumulado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84020850067291E-2"/>
                  <c:y val="-3.934681953799941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740051206402502E-2"/>
                  <c:y val="-3.316748052291804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2.9403657949433202E-2"/>
                  <c:y val="-3.3167480522918048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3.1461929778695802E-2"/>
                  <c:y val="-3.934681953799954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2463502721399917E-2"/>
                  <c:y val="-8.5691862151110895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3.1461929778695802E-2"/>
                  <c:y val="-4.243648904554042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3.6469794492216316E-2"/>
                  <c:y val="-3.3167480522918048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2.7455638007879375E-2"/>
                  <c:y val="-3.9346819537999546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4450919179766998E-2"/>
                  <c:y val="-5.479516707570331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2447773294358757E-2"/>
                  <c:y val="-4.8615828060621737E-2"/>
                </c:manualLayout>
              </c:layout>
              <c:dLblPos val="r"/>
              <c:showVal val="1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Dados!$A$2:$A$14</c:f>
              <c:strCache>
                <c:ptCount val="13"/>
                <c:pt idx="0">
                  <c:v>Estoque</c:v>
                </c:pt>
                <c:pt idx="1">
                  <c:v>jan/21</c:v>
                </c:pt>
                <c:pt idx="2">
                  <c:v>fev/21</c:v>
                </c:pt>
                <c:pt idx="3">
                  <c:v>mar/21</c:v>
                </c:pt>
                <c:pt idx="4">
                  <c:v>abr/21</c:v>
                </c:pt>
                <c:pt idx="5">
                  <c:v>mai/21</c:v>
                </c:pt>
                <c:pt idx="6">
                  <c:v>jun/21</c:v>
                </c:pt>
                <c:pt idx="7">
                  <c:v>jul/21</c:v>
                </c:pt>
                <c:pt idx="8">
                  <c:v>ago/21</c:v>
                </c:pt>
                <c:pt idx="9">
                  <c:v>set/21</c:v>
                </c:pt>
                <c:pt idx="10">
                  <c:v>out/21</c:v>
                </c:pt>
                <c:pt idx="11">
                  <c:v>nov/21</c:v>
                </c:pt>
                <c:pt idx="12">
                  <c:v>dez/21</c:v>
                </c:pt>
              </c:strCache>
            </c:strRef>
          </c:cat>
          <c:val>
            <c:numRef>
              <c:f>Dados!$C$2:$C$14</c:f>
              <c:numCache>
                <c:formatCode>#,##0</c:formatCode>
                <c:ptCount val="13"/>
                <c:pt idx="0">
                  <c:v>4102.1419999999998</c:v>
                </c:pt>
                <c:pt idx="1">
                  <c:v>6455.4529999999995</c:v>
                </c:pt>
                <c:pt idx="2">
                  <c:v>9195.1689999999999</c:v>
                </c:pt>
                <c:pt idx="3">
                  <c:v>11964.907999999999</c:v>
                </c:pt>
                <c:pt idx="4">
                  <c:v>14140.440999999999</c:v>
                </c:pt>
                <c:pt idx="5">
                  <c:v>16553.965</c:v>
                </c:pt>
                <c:pt idx="6">
                  <c:v>19086.527000000002</c:v>
                </c:pt>
                <c:pt idx="7">
                  <c:v>21618.481000000003</c:v>
                </c:pt>
                <c:pt idx="8">
                  <c:v>24355.15</c:v>
                </c:pt>
                <c:pt idx="9">
                  <c:v>27261.904000000002</c:v>
                </c:pt>
                <c:pt idx="10">
                  <c:v>29915.154000000002</c:v>
                </c:pt>
                <c:pt idx="11">
                  <c:v>32424.669000000002</c:v>
                </c:pt>
                <c:pt idx="12">
                  <c:v>34873.406000000003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3F9-47E3-B4D1-6167DF8C2A1E}"/>
            </c:ext>
          </c:extLst>
        </c:ser>
        <c:ser>
          <c:idx val="2"/>
          <c:order val="2"/>
          <c:tx>
            <c:strRef>
              <c:f>Dados!$D$1</c:f>
              <c:strCache>
                <c:ptCount val="1"/>
                <c:pt idx="0">
                  <c:v>Meta = 25.223 **</c:v>
                </c:pt>
              </c:strCache>
            </c:strRef>
          </c:tx>
          <c:cat>
            <c:strRef>
              <c:f>Dados!$A$2:$A$14</c:f>
              <c:strCache>
                <c:ptCount val="13"/>
                <c:pt idx="0">
                  <c:v>Estoque</c:v>
                </c:pt>
                <c:pt idx="1">
                  <c:v>jan/21</c:v>
                </c:pt>
                <c:pt idx="2">
                  <c:v>fev/21</c:v>
                </c:pt>
                <c:pt idx="3">
                  <c:v>mar/21</c:v>
                </c:pt>
                <c:pt idx="4">
                  <c:v>abr/21</c:v>
                </c:pt>
                <c:pt idx="5">
                  <c:v>mai/21</c:v>
                </c:pt>
                <c:pt idx="6">
                  <c:v>jun/21</c:v>
                </c:pt>
                <c:pt idx="7">
                  <c:v>jul/21</c:v>
                </c:pt>
                <c:pt idx="8">
                  <c:v>ago/21</c:v>
                </c:pt>
                <c:pt idx="9">
                  <c:v>set/21</c:v>
                </c:pt>
                <c:pt idx="10">
                  <c:v>out/21</c:v>
                </c:pt>
                <c:pt idx="11">
                  <c:v>nov/21</c:v>
                </c:pt>
                <c:pt idx="12">
                  <c:v>dez/21</c:v>
                </c:pt>
              </c:strCache>
            </c:strRef>
          </c:cat>
          <c:val>
            <c:numRef>
              <c:f>Dados!$D$2:$D$14</c:f>
              <c:numCache>
                <c:formatCode>#,##0</c:formatCode>
                <c:ptCount val="13"/>
                <c:pt idx="0">
                  <c:v>21120.858</c:v>
                </c:pt>
                <c:pt idx="1">
                  <c:v>18767.546999999999</c:v>
                </c:pt>
                <c:pt idx="2">
                  <c:v>16027.831</c:v>
                </c:pt>
                <c:pt idx="3">
                  <c:v>13258.092000000001</c:v>
                </c:pt>
                <c:pt idx="4">
                  <c:v>11082.559000000001</c:v>
                </c:pt>
                <c:pt idx="5">
                  <c:v>8669.0349999999999</c:v>
                </c:pt>
                <c:pt idx="6">
                  <c:v>6136.4729999999981</c:v>
                </c:pt>
                <c:pt idx="7">
                  <c:v>3604.5189999999966</c:v>
                </c:pt>
                <c:pt idx="8">
                  <c:v>867.84999999999854</c:v>
                </c:pt>
                <c:pt idx="9">
                  <c:v>-2038.9040000000023</c:v>
                </c:pt>
                <c:pt idx="10">
                  <c:v>-4692.1540000000023</c:v>
                </c:pt>
                <c:pt idx="11">
                  <c:v>-7201.6690000000017</c:v>
                </c:pt>
                <c:pt idx="12">
                  <c:v>-9650.4060000000027</c:v>
                </c:pt>
              </c:numCache>
            </c:numRef>
          </c:val>
        </c:ser>
        <c:ser>
          <c:idx val="3"/>
          <c:order val="3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marker val="1"/>
        <c:axId val="123211136"/>
        <c:axId val="123209216"/>
      </c:lineChart>
      <c:catAx>
        <c:axId val="123705216"/>
        <c:scaling>
          <c:orientation val="minMax"/>
        </c:scaling>
        <c:axPos val="b"/>
        <c:numFmt formatCode="#,##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3706752"/>
        <c:crosses val="autoZero"/>
        <c:auto val="1"/>
        <c:lblAlgn val="ctr"/>
        <c:lblOffset val="100"/>
      </c:catAx>
      <c:valAx>
        <c:axId val="123706752"/>
        <c:scaling>
          <c:orientation val="minMax"/>
          <c:max val="420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600" b="1">
                    <a:solidFill>
                      <a:schemeClr val="tx1"/>
                    </a:solidFill>
                  </a:rPr>
                  <a:t>Lastro Emissão CBIOS - (mil)</a:t>
                </a:r>
                <a:r>
                  <a:rPr lang="pt-BR" sz="1600" b="1" i="0" u="none" strike="noStrike" baseline="0"/>
                  <a:t> </a:t>
                </a:r>
                <a:endParaRPr lang="pt-BR" sz="1600" b="1">
                  <a:solidFill>
                    <a:schemeClr val="tx1"/>
                  </a:solidFill>
                </a:endParaRP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3705216"/>
        <c:crosses val="autoZero"/>
        <c:crossBetween val="between"/>
        <c:majorUnit val="1050"/>
      </c:valAx>
      <c:valAx>
        <c:axId val="123209216"/>
        <c:scaling>
          <c:orientation val="minMax"/>
          <c:max val="35000"/>
          <c:min val="0"/>
        </c:scaling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600" b="1">
                    <a:solidFill>
                      <a:schemeClr val="tx1"/>
                    </a:solidFill>
                  </a:rPr>
                  <a:t>Lastro Acumulado  Emissão CBIOS - (mil)</a:t>
                </a:r>
              </a:p>
            </c:rich>
          </c:tx>
          <c:layout>
            <c:manualLayout>
              <c:xMode val="edge"/>
              <c:yMode val="edge"/>
              <c:x val="0.95800348748376374"/>
              <c:y val="0.10860913449407014"/>
            </c:manualLayout>
          </c:layout>
          <c:spPr>
            <a:noFill/>
            <a:ln>
              <a:noFill/>
            </a:ln>
            <a:effectLst/>
          </c:spPr>
        </c:title>
        <c:numFmt formatCode="#,##0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3211136"/>
        <c:crosses val="max"/>
        <c:crossBetween val="between"/>
        <c:majorUnit val="5000"/>
      </c:valAx>
      <c:catAx>
        <c:axId val="123211136"/>
        <c:scaling>
          <c:orientation val="minMax"/>
        </c:scaling>
        <c:delete val="1"/>
        <c:axPos val="b"/>
        <c:numFmt formatCode="mmm/yy" sourceLinked="1"/>
        <c:tickLblPos val="none"/>
        <c:crossAx val="12320921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0.18282128902437739"/>
          <c:y val="0.11550571321249725"/>
          <c:w val="0.42823852104742482"/>
          <c:h val="7.82756822087585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352" footer="0.3149606200000035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18246</xdr:colOff>
      <xdr:row>0</xdr:row>
      <xdr:rowOff>0</xdr:rowOff>
    </xdr:from>
    <xdr:to>
      <xdr:col>2</xdr:col>
      <xdr:colOff>504022</xdr:colOff>
      <xdr:row>0</xdr:row>
      <xdr:rowOff>844134</xdr:rowOff>
    </xdr:to>
    <xdr:pic>
      <xdr:nvPicPr>
        <xdr:cNvPr id="2" name="Imagem 1" descr="logoANP_h.jpg">
          <a:extLst>
            <a:ext uri="{FF2B5EF4-FFF2-40B4-BE49-F238E27FC236}">
              <a16:creationId xmlns:a16="http://schemas.microsoft.com/office/drawing/2014/main" xmlns="" id="{7A63E167-3298-4BE4-AB52-F15C99C80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153" y="0"/>
          <a:ext cx="1648712" cy="8441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20181</xdr:rowOff>
    </xdr:from>
    <xdr:to>
      <xdr:col>15</xdr:col>
      <xdr:colOff>52192</xdr:colOff>
      <xdr:row>24</xdr:row>
      <xdr:rowOff>151030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AF148366-4F50-4FC9-AD6F-966455E56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84395</xdr:colOff>
      <xdr:row>0</xdr:row>
      <xdr:rowOff>33449</xdr:rowOff>
    </xdr:from>
    <xdr:to>
      <xdr:col>14</xdr:col>
      <xdr:colOff>874970</xdr:colOff>
      <xdr:row>0</xdr:row>
      <xdr:rowOff>820849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471587" y="33449"/>
          <a:ext cx="790575" cy="78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8"/>
  <sheetViews>
    <sheetView showGridLines="0" tabSelected="1" zoomScale="73" zoomScaleNormal="73" workbookViewId="0">
      <selection activeCell="K27" sqref="K27"/>
    </sheetView>
  </sheetViews>
  <sheetFormatPr defaultColWidth="15.7109375" defaultRowHeight="15"/>
  <cols>
    <col min="1" max="1" width="2" customWidth="1"/>
    <col min="2" max="7" width="17.42578125" customWidth="1"/>
    <col min="11" max="11" width="16" customWidth="1"/>
    <col min="15" max="15" width="15.7109375" customWidth="1"/>
  </cols>
  <sheetData>
    <row r="1" spans="1:22" ht="70.5" customHeight="1">
      <c r="B1" s="12" t="s">
        <v>19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22">
      <c r="A2" s="10"/>
      <c r="B2" s="1" t="s">
        <v>3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12</v>
      </c>
      <c r="I2" s="1" t="s">
        <v>13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20</v>
      </c>
      <c r="O2" s="3" t="s">
        <v>0</v>
      </c>
    </row>
    <row r="3" spans="1:22" ht="18">
      <c r="A3" s="10"/>
      <c r="B3" s="4">
        <v>4102142</v>
      </c>
      <c r="C3" s="4">
        <v>2353311</v>
      </c>
      <c r="D3" s="4">
        <v>2739716</v>
      </c>
      <c r="E3" s="4">
        <v>2769739</v>
      </c>
      <c r="F3" s="4">
        <v>2175533</v>
      </c>
      <c r="G3" s="4">
        <v>2413524</v>
      </c>
      <c r="H3" s="4">
        <v>2532562</v>
      </c>
      <c r="I3" s="4">
        <v>2531954</v>
      </c>
      <c r="J3" s="4">
        <v>2736669</v>
      </c>
      <c r="K3" s="4">
        <v>2906754</v>
      </c>
      <c r="L3" s="4">
        <v>2653250</v>
      </c>
      <c r="M3" s="4">
        <v>2509515</v>
      </c>
      <c r="N3" s="4">
        <v>2448737</v>
      </c>
      <c r="O3" s="2">
        <f>SUM(B3:N3)</f>
        <v>34873406</v>
      </c>
      <c r="Q3" s="5"/>
      <c r="R3" s="5"/>
      <c r="V3" s="11"/>
    </row>
    <row r="4" spans="1:22">
      <c r="O4" s="5"/>
    </row>
    <row r="22" spans="2:9" ht="20.25">
      <c r="B22" s="6"/>
      <c r="I22" s="5"/>
    </row>
    <row r="25" spans="2:9" ht="24.75" customHeight="1"/>
    <row r="27" spans="2:9">
      <c r="B27" t="s">
        <v>5</v>
      </c>
    </row>
    <row r="28" spans="2:9">
      <c r="B28" t="s">
        <v>14</v>
      </c>
    </row>
  </sheetData>
  <mergeCells count="1">
    <mergeCell ref="B1:O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B16" sqref="B16"/>
    </sheetView>
  </sheetViews>
  <sheetFormatPr defaultRowHeight="15"/>
  <cols>
    <col min="1" max="1" width="15.42578125" bestFit="1" customWidth="1"/>
    <col min="2" max="2" width="13.85546875" bestFit="1" customWidth="1"/>
    <col min="3" max="3" width="14.140625" bestFit="1" customWidth="1"/>
    <col min="4" max="4" width="21.140625" bestFit="1" customWidth="1"/>
  </cols>
  <sheetData>
    <row r="1" spans="1:4" ht="18.75">
      <c r="A1" s="7"/>
      <c r="B1" s="8" t="s">
        <v>2</v>
      </c>
      <c r="C1" s="8" t="s">
        <v>1</v>
      </c>
      <c r="D1" s="8" t="s">
        <v>11</v>
      </c>
    </row>
    <row r="2" spans="1:4" ht="18">
      <c r="A2" s="9" t="s">
        <v>4</v>
      </c>
      <c r="B2" s="4">
        <f>Gráfico!B3/1000</f>
        <v>4102.1419999999998</v>
      </c>
      <c r="C2" s="4">
        <f>B2</f>
        <v>4102.1419999999998</v>
      </c>
      <c r="D2" s="4">
        <f t="shared" ref="D2:D14" si="0">25223-C2</f>
        <v>21120.858</v>
      </c>
    </row>
    <row r="3" spans="1:4" ht="18">
      <c r="A3" s="9">
        <v>44197</v>
      </c>
      <c r="B3" s="4">
        <f>Gráfico!C3/1000</f>
        <v>2353.3110000000001</v>
      </c>
      <c r="C3" s="4">
        <f t="shared" ref="C3:C14" si="1">B3+C2</f>
        <v>6455.4529999999995</v>
      </c>
      <c r="D3" s="4">
        <f t="shared" si="0"/>
        <v>18767.546999999999</v>
      </c>
    </row>
    <row r="4" spans="1:4" ht="18">
      <c r="A4" s="9">
        <v>44228</v>
      </c>
      <c r="B4" s="4">
        <f>Gráfico!D3/1000</f>
        <v>2739.7159999999999</v>
      </c>
      <c r="C4" s="4">
        <f t="shared" si="1"/>
        <v>9195.1689999999999</v>
      </c>
      <c r="D4" s="4">
        <f t="shared" si="0"/>
        <v>16027.831</v>
      </c>
    </row>
    <row r="5" spans="1:4" ht="18">
      <c r="A5" s="9">
        <v>44256</v>
      </c>
      <c r="B5" s="4">
        <f>Gráfico!E3/1000</f>
        <v>2769.739</v>
      </c>
      <c r="C5" s="4">
        <f t="shared" si="1"/>
        <v>11964.907999999999</v>
      </c>
      <c r="D5" s="4">
        <f t="shared" si="0"/>
        <v>13258.092000000001</v>
      </c>
    </row>
    <row r="6" spans="1:4" ht="18">
      <c r="A6" s="9">
        <v>44287</v>
      </c>
      <c r="B6" s="4">
        <f>Gráfico!F3/1000</f>
        <v>2175.5329999999999</v>
      </c>
      <c r="C6" s="4">
        <f t="shared" si="1"/>
        <v>14140.440999999999</v>
      </c>
      <c r="D6" s="4">
        <f t="shared" si="0"/>
        <v>11082.559000000001</v>
      </c>
    </row>
    <row r="7" spans="1:4" ht="18">
      <c r="A7" s="9">
        <v>44317</v>
      </c>
      <c r="B7" s="4">
        <f>Gráfico!G3/1000</f>
        <v>2413.5239999999999</v>
      </c>
      <c r="C7" s="4">
        <f t="shared" si="1"/>
        <v>16553.965</v>
      </c>
      <c r="D7" s="4">
        <f t="shared" si="0"/>
        <v>8669.0349999999999</v>
      </c>
    </row>
    <row r="8" spans="1:4" ht="18">
      <c r="A8" s="9">
        <v>44348</v>
      </c>
      <c r="B8" s="4">
        <f>Gráfico!H3/1000</f>
        <v>2532.5619999999999</v>
      </c>
      <c r="C8" s="4">
        <f t="shared" si="1"/>
        <v>19086.527000000002</v>
      </c>
      <c r="D8" s="4">
        <f t="shared" si="0"/>
        <v>6136.4729999999981</v>
      </c>
    </row>
    <row r="9" spans="1:4" ht="18">
      <c r="A9" s="9">
        <v>44378</v>
      </c>
      <c r="B9" s="4">
        <f>Gráfico!I3/1000</f>
        <v>2531.9540000000002</v>
      </c>
      <c r="C9" s="4">
        <f t="shared" si="1"/>
        <v>21618.481000000003</v>
      </c>
      <c r="D9" s="4">
        <f t="shared" si="0"/>
        <v>3604.5189999999966</v>
      </c>
    </row>
    <row r="10" spans="1:4" ht="18">
      <c r="A10" s="9">
        <v>44409</v>
      </c>
      <c r="B10" s="4">
        <f>Gráfico!J3/1000</f>
        <v>2736.6689999999999</v>
      </c>
      <c r="C10" s="4">
        <f t="shared" si="1"/>
        <v>24355.15</v>
      </c>
      <c r="D10" s="4">
        <f t="shared" si="0"/>
        <v>867.84999999999854</v>
      </c>
    </row>
    <row r="11" spans="1:4" ht="18">
      <c r="A11" s="9">
        <v>44440</v>
      </c>
      <c r="B11" s="4">
        <f>Gráfico!K3/1000</f>
        <v>2906.7539999999999</v>
      </c>
      <c r="C11" s="4">
        <f t="shared" si="1"/>
        <v>27261.904000000002</v>
      </c>
      <c r="D11" s="4">
        <f t="shared" si="0"/>
        <v>-2038.9040000000023</v>
      </c>
    </row>
    <row r="12" spans="1:4" ht="18">
      <c r="A12" s="9">
        <v>44470</v>
      </c>
      <c r="B12" s="4">
        <f>Gráfico!L3/1000</f>
        <v>2653.25</v>
      </c>
      <c r="C12" s="4">
        <f t="shared" si="1"/>
        <v>29915.154000000002</v>
      </c>
      <c r="D12" s="4">
        <f t="shared" si="0"/>
        <v>-4692.1540000000023</v>
      </c>
    </row>
    <row r="13" spans="1:4" ht="18">
      <c r="A13" s="9">
        <v>44501</v>
      </c>
      <c r="B13" s="4">
        <f>Gráfico!M3/1000</f>
        <v>2509.5149999999999</v>
      </c>
      <c r="C13" s="4">
        <f t="shared" si="1"/>
        <v>32424.669000000002</v>
      </c>
      <c r="D13" s="4">
        <f t="shared" si="0"/>
        <v>-7201.6690000000017</v>
      </c>
    </row>
    <row r="14" spans="1:4" ht="18">
      <c r="A14" s="9">
        <v>44531</v>
      </c>
      <c r="B14" s="4">
        <f>Gráfico!N3/1000</f>
        <v>2448.7370000000001</v>
      </c>
      <c r="C14" s="4">
        <f t="shared" si="1"/>
        <v>34873.406000000003</v>
      </c>
      <c r="D14" s="4">
        <f t="shared" si="0"/>
        <v>-9650.4060000000027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A2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Gráfico</vt:lpstr>
      <vt:lpstr>Dados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2020-07-13T14:19:03Z</dcterms:created>
  <dcterms:modified xsi:type="dcterms:W3CDTF">2022-01-04T17:15:16Z</dcterms:modified>
</cp:coreProperties>
</file>