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govanp.sharepoint.com/sites/CSO-SPC/Shared Documents/General/Banco de Dados CSO-SPC/"/>
    </mc:Choice>
  </mc:AlternateContent>
  <xr:revisionPtr revIDLastSave="3381" documentId="8_{7A304620-3864-4BAE-91C4-F9327DA040B9}" xr6:coauthVersionLast="47" xr6:coauthVersionMax="47" xr10:uidLastSave="{B818AB6C-AE98-45CD-B02A-1F349BCC2523}"/>
  <bookViews>
    <workbookView minimized="1" xWindow="2960" yWindow="2960" windowWidth="14400" windowHeight="8170" tabRatio="330" xr2:uid="{B9DE134C-B0F1-419E-9E4B-E305AB68E954}"/>
  </bookViews>
  <sheets>
    <sheet name="Controle de Paradas" sheetId="1" r:id="rId1"/>
    <sheet name="Base de dados" sheetId="2" r:id="rId2"/>
    <sheet name="Checklist mensal" sheetId="3" r:id="rId3"/>
  </sheets>
  <definedNames>
    <definedName name="_xlnm._FilterDatabase" localSheetId="0" hidden="1">'Controle de Paradas'!$A$1:$V$723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48" i="1" l="1"/>
  <c r="U243" i="1"/>
  <c r="U244" i="1"/>
  <c r="U245" i="1"/>
  <c r="U246" i="1"/>
  <c r="U247" i="1"/>
  <c r="U242" i="1"/>
  <c r="U236" i="1"/>
  <c r="U237" i="1"/>
  <c r="U238" i="1"/>
  <c r="U239" i="1"/>
  <c r="U240" i="1"/>
  <c r="U241" i="1"/>
  <c r="A238" i="1"/>
  <c r="A239" i="1"/>
  <c r="A240" i="1"/>
  <c r="A241" i="1"/>
  <c r="A237" i="1"/>
  <c r="K233" i="1"/>
  <c r="K234" i="1"/>
  <c r="K235" i="1"/>
  <c r="K236" i="1"/>
  <c r="K237" i="1"/>
  <c r="U235" i="1"/>
  <c r="U234" i="1"/>
  <c r="A236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K227" i="1"/>
  <c r="K228" i="1"/>
  <c r="K229" i="1"/>
  <c r="K230" i="1"/>
  <c r="K231" i="1"/>
  <c r="K232" i="1"/>
  <c r="W230" i="1"/>
  <c r="W231" i="1"/>
  <c r="W232" i="1"/>
  <c r="W233" i="1"/>
  <c r="A230" i="1"/>
  <c r="U230" i="1" s="1"/>
  <c r="A231" i="1"/>
  <c r="U231" i="1" s="1"/>
  <c r="A232" i="1"/>
  <c r="U232" i="1" s="1"/>
  <c r="A233" i="1"/>
  <c r="U233" i="1" s="1"/>
  <c r="A234" i="1"/>
  <c r="A235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A224" i="1"/>
  <c r="U224" i="1" s="1"/>
  <c r="A225" i="1"/>
  <c r="U225" i="1" s="1"/>
  <c r="A226" i="1"/>
  <c r="U226" i="1" s="1"/>
  <c r="A227" i="1"/>
  <c r="U227" i="1" s="1"/>
  <c r="A228" i="1"/>
  <c r="U228" i="1" s="1"/>
  <c r="A229" i="1"/>
  <c r="U229" i="1" s="1"/>
  <c r="A220" i="1"/>
  <c r="U220" i="1" s="1"/>
  <c r="A221" i="1"/>
  <c r="U221" i="1" s="1"/>
  <c r="A222" i="1"/>
  <c r="U222" i="1" s="1"/>
  <c r="A223" i="1"/>
  <c r="U223" i="1" s="1"/>
  <c r="A218" i="1"/>
  <c r="U218" i="1" s="1"/>
  <c r="A219" i="1"/>
  <c r="U219" i="1" s="1"/>
  <c r="A216" i="1"/>
  <c r="U216" i="1" s="1"/>
  <c r="A217" i="1"/>
  <c r="U217" i="1" s="1"/>
  <c r="A215" i="1"/>
  <c r="U215" i="1" s="1"/>
  <c r="A213" i="1"/>
  <c r="U213" i="1" s="1"/>
  <c r="A214" i="1"/>
  <c r="U214" i="1" s="1"/>
  <c r="W208" i="1"/>
  <c r="K208" i="1"/>
  <c r="A208" i="1"/>
  <c r="U208" i="1" s="1"/>
  <c r="W209" i="1"/>
  <c r="K209" i="1"/>
  <c r="A209" i="1"/>
  <c r="U209" i="1" s="1"/>
  <c r="K206" i="1"/>
  <c r="K207" i="1"/>
  <c r="K210" i="1"/>
  <c r="K211" i="1"/>
  <c r="K212" i="1"/>
  <c r="A206" i="1"/>
  <c r="A207" i="1"/>
  <c r="A210" i="1"/>
  <c r="U210" i="1" s="1"/>
  <c r="A211" i="1"/>
  <c r="U211" i="1" s="1"/>
  <c r="A212" i="1"/>
  <c r="U212" i="1" s="1"/>
  <c r="U206" i="1"/>
  <c r="U207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A193" i="1"/>
  <c r="U193" i="1" s="1"/>
  <c r="A194" i="1"/>
  <c r="U194" i="1" s="1"/>
  <c r="A195" i="1"/>
  <c r="U195" i="1" s="1"/>
  <c r="A196" i="1"/>
  <c r="U196" i="1" s="1"/>
  <c r="A197" i="1"/>
  <c r="U197" i="1" s="1"/>
  <c r="A198" i="1"/>
  <c r="U198" i="1" s="1"/>
  <c r="A199" i="1"/>
  <c r="U199" i="1" s="1"/>
  <c r="A200" i="1"/>
  <c r="U200" i="1" s="1"/>
  <c r="A201" i="1"/>
  <c r="U201" i="1" s="1"/>
  <c r="A202" i="1"/>
  <c r="U202" i="1" s="1"/>
  <c r="A203" i="1"/>
  <c r="U203" i="1" s="1"/>
  <c r="A204" i="1"/>
  <c r="U204" i="1" s="1"/>
  <c r="A205" i="1"/>
  <c r="U205" i="1" s="1"/>
  <c r="K190" i="1"/>
  <c r="K191" i="1"/>
  <c r="K192" i="1"/>
  <c r="A190" i="1"/>
  <c r="U190" i="1" s="1"/>
  <c r="A191" i="1"/>
  <c r="U191" i="1" s="1"/>
  <c r="A192" i="1"/>
  <c r="U192" i="1" s="1"/>
  <c r="K189" i="1"/>
  <c r="A189" i="1"/>
  <c r="U189" i="1" s="1"/>
  <c r="K186" i="1"/>
  <c r="K187" i="1"/>
  <c r="K188" i="1"/>
  <c r="A188" i="1"/>
  <c r="U188" i="1" s="1"/>
  <c r="A176" i="1"/>
  <c r="U176" i="1" s="1"/>
  <c r="A175" i="1"/>
  <c r="U175" i="1"/>
  <c r="A187" i="1"/>
  <c r="U187" i="1" s="1"/>
  <c r="K184" i="1"/>
  <c r="A186" i="1"/>
  <c r="U186" i="1" s="1"/>
  <c r="K185" i="1"/>
  <c r="A185" i="1"/>
  <c r="U185" i="1" s="1"/>
  <c r="K183" i="1"/>
  <c r="A183" i="1"/>
  <c r="U183" i="1" s="1"/>
  <c r="A184" i="1"/>
  <c r="U184" i="1" s="1"/>
  <c r="A179" i="1"/>
  <c r="A178" i="1"/>
  <c r="A177" i="1"/>
  <c r="K182" i="1"/>
  <c r="K181" i="1"/>
  <c r="K180" i="1"/>
  <c r="K179" i="1"/>
  <c r="A182" i="1"/>
  <c r="A181" i="1"/>
  <c r="A180" i="1"/>
  <c r="U178" i="1"/>
  <c r="U179" i="1"/>
  <c r="U180" i="1"/>
  <c r="U181" i="1"/>
  <c r="U182" i="1"/>
  <c r="U177" i="1"/>
  <c r="K134" i="1"/>
  <c r="K121" i="1"/>
  <c r="K122" i="1"/>
  <c r="K123" i="1"/>
  <c r="K124" i="1"/>
  <c r="K175" i="1"/>
  <c r="K176" i="1"/>
  <c r="K170" i="1"/>
  <c r="K171" i="1"/>
  <c r="K173" i="1"/>
  <c r="K174" i="1"/>
  <c r="A170" i="1"/>
  <c r="U170" i="1" s="1"/>
  <c r="A171" i="1"/>
  <c r="U171" i="1" s="1"/>
  <c r="A172" i="1"/>
  <c r="U172" i="1" s="1"/>
  <c r="A173" i="1"/>
  <c r="U173" i="1" s="1"/>
  <c r="A174" i="1"/>
  <c r="U174" i="1" s="1"/>
  <c r="K169" i="1"/>
  <c r="A169" i="1"/>
  <c r="K168" i="1"/>
  <c r="A168" i="1"/>
  <c r="W165" i="1"/>
  <c r="K165" i="1"/>
  <c r="A165" i="1"/>
  <c r="U165" i="1" s="1"/>
  <c r="U168" i="1"/>
  <c r="U169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6" i="1"/>
  <c r="K167" i="1"/>
  <c r="A166" i="1"/>
  <c r="U166" i="1" s="1"/>
  <c r="A167" i="1"/>
  <c r="U167" i="1" s="1"/>
  <c r="A163" i="1"/>
  <c r="U163" i="1" s="1"/>
  <c r="A164" i="1"/>
  <c r="U164" i="1" s="1"/>
  <c r="A159" i="1"/>
  <c r="U159" i="1" s="1"/>
  <c r="A160" i="1"/>
  <c r="U160" i="1" s="1"/>
  <c r="A161" i="1"/>
  <c r="U161" i="1" s="1"/>
  <c r="A162" i="1"/>
  <c r="U162" i="1" s="1"/>
  <c r="A158" i="1"/>
  <c r="U158" i="1" s="1"/>
  <c r="A150" i="1"/>
  <c r="U150" i="1" s="1"/>
  <c r="A151" i="1"/>
  <c r="U151" i="1" s="1"/>
  <c r="A152" i="1"/>
  <c r="U152" i="1" s="1"/>
  <c r="A153" i="1"/>
  <c r="U153" i="1" s="1"/>
  <c r="A154" i="1"/>
  <c r="U154" i="1" s="1"/>
  <c r="A155" i="1"/>
  <c r="U155" i="1" s="1"/>
  <c r="A156" i="1"/>
  <c r="U156" i="1" s="1"/>
  <c r="A157" i="1"/>
  <c r="U157" i="1" s="1"/>
  <c r="A149" i="1"/>
  <c r="U149" i="1" s="1"/>
  <c r="A143" i="1"/>
  <c r="A144" i="1"/>
  <c r="A145" i="1"/>
  <c r="A148" i="1"/>
  <c r="U148" i="1"/>
  <c r="K146" i="1"/>
  <c r="K147" i="1"/>
  <c r="A147" i="1"/>
  <c r="U147" i="1" s="1"/>
  <c r="A146" i="1"/>
  <c r="U146" i="1" s="1"/>
  <c r="K141" i="1"/>
  <c r="K142" i="1"/>
  <c r="K143" i="1"/>
  <c r="K144" i="1"/>
  <c r="K145" i="1"/>
  <c r="U143" i="1"/>
  <c r="U144" i="1"/>
  <c r="U145" i="1"/>
  <c r="A141" i="1"/>
  <c r="U141" i="1" s="1"/>
  <c r="A142" i="1"/>
  <c r="U142" i="1" s="1"/>
  <c r="K137" i="1"/>
  <c r="K140" i="1"/>
  <c r="K136" i="1"/>
  <c r="K135" i="1"/>
  <c r="K138" i="1"/>
  <c r="K139" i="1"/>
  <c r="A137" i="1"/>
  <c r="U137" i="1" s="1"/>
  <c r="A138" i="1"/>
  <c r="U138" i="1" s="1"/>
  <c r="A139" i="1"/>
  <c r="U139" i="1" s="1"/>
  <c r="A140" i="1"/>
  <c r="U140" i="1" s="1"/>
  <c r="W135" i="1"/>
  <c r="A135" i="1"/>
  <c r="U135" i="1" s="1"/>
  <c r="A134" i="1"/>
  <c r="A136" i="1"/>
  <c r="U134" i="1"/>
  <c r="U136" i="1"/>
  <c r="K132" i="1"/>
  <c r="K133" i="1"/>
  <c r="A133" i="1"/>
  <c r="U133" i="1" s="1"/>
  <c r="W132" i="1"/>
  <c r="A132" i="1"/>
  <c r="U132" i="1" s="1"/>
  <c r="A130" i="1"/>
  <c r="A131" i="1"/>
  <c r="U130" i="1"/>
  <c r="U131" i="1"/>
  <c r="K130" i="1"/>
  <c r="K131" i="1"/>
  <c r="K126" i="1"/>
  <c r="K127" i="1"/>
  <c r="K128" i="1"/>
  <c r="K129" i="1"/>
  <c r="A126" i="1"/>
  <c r="U126" i="1" s="1"/>
  <c r="A127" i="1"/>
  <c r="U127" i="1" s="1"/>
  <c r="A128" i="1"/>
  <c r="U128" i="1" s="1"/>
  <c r="A129" i="1"/>
  <c r="U129" i="1" s="1"/>
  <c r="K125" i="1"/>
  <c r="A125" i="1"/>
  <c r="U125" i="1" s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A83" i="1"/>
  <c r="U83" i="1" s="1"/>
  <c r="A84" i="1"/>
  <c r="U84" i="1" s="1"/>
  <c r="A85" i="1"/>
  <c r="U85" i="1" s="1"/>
  <c r="A86" i="1"/>
  <c r="U86" i="1" s="1"/>
  <c r="A87" i="1"/>
  <c r="U87" i="1" s="1"/>
  <c r="A88" i="1"/>
  <c r="U88" i="1" s="1"/>
  <c r="A89" i="1"/>
  <c r="U89" i="1" s="1"/>
  <c r="A90" i="1"/>
  <c r="U90" i="1" s="1"/>
  <c r="A91" i="1"/>
  <c r="U91" i="1" s="1"/>
  <c r="A92" i="1"/>
  <c r="U92" i="1" s="1"/>
  <c r="A93" i="1"/>
  <c r="U93" i="1" s="1"/>
  <c r="A94" i="1"/>
  <c r="U94" i="1" s="1"/>
  <c r="A95" i="1"/>
  <c r="U95" i="1" s="1"/>
  <c r="A96" i="1"/>
  <c r="U96" i="1" s="1"/>
  <c r="A97" i="1"/>
  <c r="U97" i="1" s="1"/>
  <c r="A98" i="1"/>
  <c r="U98" i="1" s="1"/>
  <c r="A99" i="1"/>
  <c r="U99" i="1" s="1"/>
  <c r="A100" i="1"/>
  <c r="U100" i="1" s="1"/>
  <c r="A101" i="1"/>
  <c r="U101" i="1" s="1"/>
  <c r="A102" i="1"/>
  <c r="U102" i="1" s="1"/>
  <c r="A103" i="1"/>
  <c r="U103" i="1" s="1"/>
  <c r="A104" i="1"/>
  <c r="U104" i="1" s="1"/>
  <c r="A105" i="1"/>
  <c r="U105" i="1" s="1"/>
  <c r="A106" i="1"/>
  <c r="U106" i="1" s="1"/>
  <c r="A107" i="1"/>
  <c r="U107" i="1" s="1"/>
  <c r="A108" i="1"/>
  <c r="U108" i="1" s="1"/>
  <c r="A109" i="1"/>
  <c r="U109" i="1" s="1"/>
  <c r="A110" i="1"/>
  <c r="U110" i="1" s="1"/>
  <c r="A111" i="1"/>
  <c r="U111" i="1" s="1"/>
  <c r="A112" i="1"/>
  <c r="U112" i="1" s="1"/>
  <c r="A113" i="1"/>
  <c r="U113" i="1" s="1"/>
  <c r="A114" i="1"/>
  <c r="U114" i="1" s="1"/>
  <c r="A115" i="1"/>
  <c r="U115" i="1" s="1"/>
  <c r="A116" i="1"/>
  <c r="U116" i="1" s="1"/>
  <c r="A117" i="1"/>
  <c r="U117" i="1" s="1"/>
  <c r="A118" i="1"/>
  <c r="U118" i="1" s="1"/>
  <c r="A119" i="1"/>
  <c r="U119" i="1" s="1"/>
  <c r="A120" i="1"/>
  <c r="U120" i="1" s="1"/>
  <c r="A121" i="1"/>
  <c r="U121" i="1" s="1"/>
  <c r="A122" i="1"/>
  <c r="U122" i="1" s="1"/>
  <c r="A123" i="1"/>
  <c r="U123" i="1" s="1"/>
  <c r="A124" i="1"/>
  <c r="U124" i="1" s="1"/>
  <c r="K82" i="1"/>
  <c r="A82" i="1"/>
  <c r="U82" i="1" s="1"/>
  <c r="W82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A64" i="1"/>
  <c r="U64" i="1" s="1"/>
  <c r="A65" i="1"/>
  <c r="U65" i="1" s="1"/>
  <c r="A66" i="1"/>
  <c r="U66" i="1" s="1"/>
  <c r="A67" i="1"/>
  <c r="U67" i="1" s="1"/>
  <c r="A68" i="1"/>
  <c r="U68" i="1" s="1"/>
  <c r="A69" i="1"/>
  <c r="U69" i="1" s="1"/>
  <c r="A70" i="1"/>
  <c r="U70" i="1" s="1"/>
  <c r="A71" i="1"/>
  <c r="U71" i="1" s="1"/>
  <c r="A72" i="1"/>
  <c r="U72" i="1" s="1"/>
  <c r="A73" i="1"/>
  <c r="U73" i="1" s="1"/>
  <c r="A74" i="1"/>
  <c r="U74" i="1" s="1"/>
  <c r="A75" i="1"/>
  <c r="U75" i="1" s="1"/>
  <c r="A76" i="1"/>
  <c r="U76" i="1" s="1"/>
  <c r="A77" i="1"/>
  <c r="U77" i="1" s="1"/>
  <c r="A78" i="1"/>
  <c r="U78" i="1" s="1"/>
  <c r="A79" i="1"/>
  <c r="U79" i="1" s="1"/>
  <c r="A80" i="1"/>
  <c r="U80" i="1" s="1"/>
  <c r="A81" i="1"/>
  <c r="U81" i="1" s="1"/>
  <c r="A63" i="1"/>
  <c r="U63" i="1" s="1"/>
  <c r="A62" i="1"/>
  <c r="U62" i="1" s="1"/>
  <c r="A61" i="1"/>
  <c r="U61" i="1"/>
  <c r="A60" i="1"/>
  <c r="U60" i="1" s="1"/>
  <c r="W25" i="1"/>
  <c r="W59" i="1"/>
  <c r="A59" i="1"/>
  <c r="U59" i="1" s="1"/>
  <c r="K56" i="1"/>
  <c r="K57" i="1"/>
  <c r="K58" i="1"/>
  <c r="A57" i="1"/>
  <c r="U57" i="1" s="1"/>
  <c r="A58" i="1"/>
  <c r="U58" i="1" s="1"/>
  <c r="K33" i="1"/>
  <c r="A56" i="1"/>
  <c r="K55" i="1"/>
  <c r="U56" i="1"/>
  <c r="W55" i="1"/>
  <c r="A55" i="1"/>
  <c r="U55" i="1" s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X294" i="1"/>
  <c r="X295" i="1"/>
  <c r="X296" i="1"/>
  <c r="X297" i="1"/>
  <c r="X298" i="1"/>
  <c r="X299" i="1"/>
  <c r="X300" i="1"/>
  <c r="X301" i="1"/>
  <c r="X302" i="1"/>
  <c r="X303" i="1"/>
  <c r="X304" i="1"/>
  <c r="X305" i="1"/>
  <c r="X306" i="1"/>
  <c r="X307" i="1"/>
  <c r="X308" i="1"/>
  <c r="X309" i="1"/>
  <c r="X310" i="1"/>
  <c r="X311" i="1"/>
  <c r="X312" i="1"/>
  <c r="X313" i="1"/>
  <c r="X314" i="1"/>
  <c r="X315" i="1"/>
  <c r="X316" i="1"/>
  <c r="X317" i="1"/>
  <c r="X318" i="1"/>
  <c r="X319" i="1"/>
  <c r="X320" i="1"/>
  <c r="X321" i="1"/>
  <c r="X322" i="1"/>
  <c r="X323" i="1"/>
  <c r="X324" i="1"/>
  <c r="X325" i="1"/>
  <c r="X326" i="1"/>
  <c r="X327" i="1"/>
  <c r="X328" i="1"/>
  <c r="X329" i="1"/>
  <c r="X330" i="1"/>
  <c r="X331" i="1"/>
  <c r="X332" i="1"/>
  <c r="X333" i="1"/>
  <c r="X334" i="1"/>
  <c r="X335" i="1"/>
  <c r="X336" i="1"/>
  <c r="X337" i="1"/>
  <c r="X338" i="1"/>
  <c r="X339" i="1"/>
  <c r="X340" i="1"/>
  <c r="X341" i="1"/>
  <c r="X342" i="1"/>
  <c r="X343" i="1"/>
  <c r="X344" i="1"/>
  <c r="X345" i="1"/>
  <c r="X346" i="1"/>
  <c r="X347" i="1"/>
  <c r="X348" i="1"/>
  <c r="X349" i="1"/>
  <c r="X350" i="1"/>
  <c r="X351" i="1"/>
  <c r="X352" i="1"/>
  <c r="X353" i="1"/>
  <c r="X354" i="1"/>
  <c r="X355" i="1"/>
  <c r="X356" i="1"/>
  <c r="X357" i="1"/>
  <c r="X358" i="1"/>
  <c r="X359" i="1"/>
  <c r="X360" i="1"/>
  <c r="X361" i="1"/>
  <c r="X362" i="1"/>
  <c r="X363" i="1"/>
  <c r="X364" i="1"/>
  <c r="X365" i="1"/>
  <c r="X366" i="1"/>
  <c r="X367" i="1"/>
  <c r="X368" i="1"/>
  <c r="X369" i="1"/>
  <c r="X370" i="1"/>
  <c r="X371" i="1"/>
  <c r="X372" i="1"/>
  <c r="X373" i="1"/>
  <c r="X374" i="1"/>
  <c r="X375" i="1"/>
  <c r="X376" i="1"/>
  <c r="X377" i="1"/>
  <c r="X378" i="1"/>
  <c r="X379" i="1"/>
  <c r="X380" i="1"/>
  <c r="X381" i="1"/>
  <c r="X382" i="1"/>
  <c r="X383" i="1"/>
  <c r="X384" i="1"/>
  <c r="X385" i="1"/>
  <c r="X386" i="1"/>
  <c r="X387" i="1"/>
  <c r="X388" i="1"/>
  <c r="X389" i="1"/>
  <c r="X390" i="1"/>
  <c r="X391" i="1"/>
  <c r="X392" i="1"/>
  <c r="X393" i="1"/>
  <c r="X394" i="1"/>
  <c r="X395" i="1"/>
  <c r="X396" i="1"/>
  <c r="X397" i="1"/>
  <c r="X398" i="1"/>
  <c r="X399" i="1"/>
  <c r="X400" i="1"/>
  <c r="X401" i="1"/>
  <c r="X402" i="1"/>
  <c r="X403" i="1"/>
  <c r="X404" i="1"/>
  <c r="X405" i="1"/>
  <c r="X406" i="1"/>
  <c r="X407" i="1"/>
  <c r="X408" i="1"/>
  <c r="X409" i="1"/>
  <c r="X410" i="1"/>
  <c r="X411" i="1"/>
  <c r="X412" i="1"/>
  <c r="X413" i="1"/>
  <c r="X414" i="1"/>
  <c r="X415" i="1"/>
  <c r="X416" i="1"/>
  <c r="X417" i="1"/>
  <c r="X418" i="1"/>
  <c r="X419" i="1"/>
  <c r="X420" i="1"/>
  <c r="X421" i="1"/>
  <c r="X422" i="1"/>
  <c r="X423" i="1"/>
  <c r="X424" i="1"/>
  <c r="X425" i="1"/>
  <c r="X426" i="1"/>
  <c r="X427" i="1"/>
  <c r="X428" i="1"/>
  <c r="X429" i="1"/>
  <c r="X430" i="1"/>
  <c r="X431" i="1"/>
  <c r="X432" i="1"/>
  <c r="X433" i="1"/>
  <c r="X434" i="1"/>
  <c r="X435" i="1"/>
  <c r="X436" i="1"/>
  <c r="X437" i="1"/>
  <c r="X438" i="1"/>
  <c r="X439" i="1"/>
  <c r="X440" i="1"/>
  <c r="X441" i="1"/>
  <c r="X442" i="1"/>
  <c r="X443" i="1"/>
  <c r="X444" i="1"/>
  <c r="X445" i="1"/>
  <c r="X446" i="1"/>
  <c r="X447" i="1"/>
  <c r="X448" i="1"/>
  <c r="X449" i="1"/>
  <c r="X450" i="1"/>
  <c r="X451" i="1"/>
  <c r="X452" i="1"/>
  <c r="X453" i="1"/>
  <c r="X454" i="1"/>
  <c r="X455" i="1"/>
  <c r="X456" i="1"/>
  <c r="X457" i="1"/>
  <c r="X458" i="1"/>
  <c r="X459" i="1"/>
  <c r="X460" i="1"/>
  <c r="X461" i="1"/>
  <c r="X462" i="1"/>
  <c r="X463" i="1"/>
  <c r="X464" i="1"/>
  <c r="X465" i="1"/>
  <c r="X466" i="1"/>
  <c r="X467" i="1"/>
  <c r="X468" i="1"/>
  <c r="X469" i="1"/>
  <c r="X4" i="1"/>
  <c r="X5" i="1" s="1"/>
  <c r="X6" i="1" s="1"/>
  <c r="X7" i="1" s="1"/>
  <c r="X8" i="1" s="1"/>
  <c r="X9" i="1" s="1"/>
  <c r="X10" i="1" s="1"/>
  <c r="X11" i="1" s="1"/>
  <c r="X12" i="1" s="1"/>
  <c r="X13" i="1" s="1"/>
  <c r="X14" i="1" s="1"/>
  <c r="X15" i="1" s="1"/>
  <c r="X16" i="1" s="1"/>
  <c r="X17" i="1" s="1"/>
  <c r="X18" i="1" s="1"/>
  <c r="X19" i="1" s="1"/>
  <c r="X20" i="1" s="1"/>
  <c r="X21" i="1" s="1"/>
  <c r="X22" i="1" s="1"/>
  <c r="X23" i="1" s="1"/>
  <c r="X24" i="1" s="1"/>
  <c r="X25" i="1" s="1"/>
  <c r="X26" i="1" s="1"/>
  <c r="X27" i="1" s="1"/>
  <c r="X28" i="1" s="1"/>
  <c r="X29" i="1" s="1"/>
  <c r="X30" i="1" s="1"/>
  <c r="X31" i="1" s="1"/>
  <c r="X32" i="1" s="1"/>
  <c r="X33" i="1" s="1"/>
  <c r="X34" i="1" s="1"/>
  <c r="X35" i="1" s="1"/>
  <c r="X36" i="1" s="1"/>
  <c r="X37" i="1" s="1"/>
  <c r="X38" i="1" s="1"/>
  <c r="X39" i="1" s="1"/>
  <c r="X40" i="1" s="1"/>
  <c r="X41" i="1" s="1"/>
  <c r="X42" i="1" s="1"/>
  <c r="X43" i="1" s="1"/>
  <c r="X44" i="1" s="1"/>
  <c r="X45" i="1" s="1"/>
  <c r="X46" i="1" s="1"/>
  <c r="X47" i="1" s="1"/>
  <c r="X48" i="1" s="1"/>
  <c r="X49" i="1" s="1"/>
  <c r="X50" i="1" s="1"/>
  <c r="X51" i="1" s="1"/>
  <c r="X52" i="1" s="1"/>
  <c r="X53" i="1" s="1"/>
  <c r="X54" i="1" s="1"/>
  <c r="X55" i="1" s="1"/>
  <c r="X56" i="1" s="1"/>
  <c r="A43" i="1"/>
  <c r="U43" i="1" s="1"/>
  <c r="K43" i="1"/>
  <c r="W43" i="1"/>
  <c r="A44" i="1"/>
  <c r="U44" i="1" s="1"/>
  <c r="K44" i="1"/>
  <c r="W44" i="1"/>
  <c r="A45" i="1"/>
  <c r="U45" i="1" s="1"/>
  <c r="K45" i="1"/>
  <c r="W45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466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502" i="1"/>
  <c r="U503" i="1"/>
  <c r="U504" i="1"/>
  <c r="U505" i="1"/>
  <c r="U506" i="1"/>
  <c r="U507" i="1"/>
  <c r="U508" i="1"/>
  <c r="U509" i="1"/>
  <c r="U510" i="1"/>
  <c r="U511" i="1"/>
  <c r="U512" i="1"/>
  <c r="U513" i="1"/>
  <c r="U514" i="1"/>
  <c r="U515" i="1"/>
  <c r="U516" i="1"/>
  <c r="U517" i="1"/>
  <c r="U518" i="1"/>
  <c r="U519" i="1"/>
  <c r="U520" i="1"/>
  <c r="U521" i="1"/>
  <c r="U522" i="1"/>
  <c r="U523" i="1"/>
  <c r="U524" i="1"/>
  <c r="U525" i="1"/>
  <c r="U526" i="1"/>
  <c r="U527" i="1"/>
  <c r="U528" i="1"/>
  <c r="U529" i="1"/>
  <c r="U530" i="1"/>
  <c r="U531" i="1"/>
  <c r="U532" i="1"/>
  <c r="U533" i="1"/>
  <c r="U534" i="1"/>
  <c r="U535" i="1"/>
  <c r="U536" i="1"/>
  <c r="U537" i="1"/>
  <c r="U538" i="1"/>
  <c r="U539" i="1"/>
  <c r="U540" i="1"/>
  <c r="U541" i="1"/>
  <c r="U542" i="1"/>
  <c r="U543" i="1"/>
  <c r="U544" i="1"/>
  <c r="U545" i="1"/>
  <c r="U546" i="1"/>
  <c r="U547" i="1"/>
  <c r="U548" i="1"/>
  <c r="U549" i="1"/>
  <c r="U550" i="1"/>
  <c r="U551" i="1"/>
  <c r="U552" i="1"/>
  <c r="U553" i="1"/>
  <c r="U554" i="1"/>
  <c r="U555" i="1"/>
  <c r="U556" i="1"/>
  <c r="U557" i="1"/>
  <c r="U558" i="1"/>
  <c r="U559" i="1"/>
  <c r="U560" i="1"/>
  <c r="U561" i="1"/>
  <c r="U562" i="1"/>
  <c r="U563" i="1"/>
  <c r="U564" i="1"/>
  <c r="U565" i="1"/>
  <c r="U566" i="1"/>
  <c r="U567" i="1"/>
  <c r="U568" i="1"/>
  <c r="U569" i="1"/>
  <c r="U570" i="1"/>
  <c r="U571" i="1"/>
  <c r="U572" i="1"/>
  <c r="U573" i="1"/>
  <c r="U574" i="1"/>
  <c r="U575" i="1"/>
  <c r="U576" i="1"/>
  <c r="U577" i="1"/>
  <c r="U578" i="1"/>
  <c r="U579" i="1"/>
  <c r="U580" i="1"/>
  <c r="U581" i="1"/>
  <c r="U582" i="1"/>
  <c r="U583" i="1"/>
  <c r="U584" i="1"/>
  <c r="U585" i="1"/>
  <c r="U586" i="1"/>
  <c r="U587" i="1"/>
  <c r="U588" i="1"/>
  <c r="U589" i="1"/>
  <c r="U590" i="1"/>
  <c r="U591" i="1"/>
  <c r="U592" i="1"/>
  <c r="U593" i="1"/>
  <c r="U594" i="1"/>
  <c r="U595" i="1"/>
  <c r="U596" i="1"/>
  <c r="U597" i="1"/>
  <c r="U598" i="1"/>
  <c r="U599" i="1"/>
  <c r="U600" i="1"/>
  <c r="U601" i="1"/>
  <c r="U602" i="1"/>
  <c r="U603" i="1"/>
  <c r="U604" i="1"/>
  <c r="U605" i="1"/>
  <c r="U606" i="1"/>
  <c r="U607" i="1"/>
  <c r="U608" i="1"/>
  <c r="U609" i="1"/>
  <c r="U610" i="1"/>
  <c r="U611" i="1"/>
  <c r="U612" i="1"/>
  <c r="U613" i="1"/>
  <c r="U614" i="1"/>
  <c r="U615" i="1"/>
  <c r="U616" i="1"/>
  <c r="U617" i="1"/>
  <c r="U618" i="1"/>
  <c r="U619" i="1"/>
  <c r="U620" i="1"/>
  <c r="U621" i="1"/>
  <c r="U622" i="1"/>
  <c r="U623" i="1"/>
  <c r="U624" i="1"/>
  <c r="U625" i="1"/>
  <c r="U626" i="1"/>
  <c r="U627" i="1"/>
  <c r="U628" i="1"/>
  <c r="U629" i="1"/>
  <c r="U630" i="1"/>
  <c r="U631" i="1"/>
  <c r="U632" i="1"/>
  <c r="U633" i="1"/>
  <c r="U634" i="1"/>
  <c r="U635" i="1"/>
  <c r="U636" i="1"/>
  <c r="U637" i="1"/>
  <c r="U638" i="1"/>
  <c r="U639" i="1"/>
  <c r="U640" i="1"/>
  <c r="U641" i="1"/>
  <c r="U642" i="1"/>
  <c r="U643" i="1"/>
  <c r="U644" i="1"/>
  <c r="U645" i="1"/>
  <c r="U646" i="1"/>
  <c r="U647" i="1"/>
  <c r="U648" i="1"/>
  <c r="U649" i="1"/>
  <c r="U650" i="1"/>
  <c r="U651" i="1"/>
  <c r="U652" i="1"/>
  <c r="U653" i="1"/>
  <c r="U654" i="1"/>
  <c r="U655" i="1"/>
  <c r="U656" i="1"/>
  <c r="U657" i="1"/>
  <c r="U658" i="1"/>
  <c r="U659" i="1"/>
  <c r="U660" i="1"/>
  <c r="U661" i="1"/>
  <c r="U662" i="1"/>
  <c r="U663" i="1"/>
  <c r="U664" i="1"/>
  <c r="U665" i="1"/>
  <c r="U666" i="1"/>
  <c r="U667" i="1"/>
  <c r="U668" i="1"/>
  <c r="U669" i="1"/>
  <c r="U670" i="1"/>
  <c r="U671" i="1"/>
  <c r="U672" i="1"/>
  <c r="U673" i="1"/>
  <c r="U674" i="1"/>
  <c r="U675" i="1"/>
  <c r="U676" i="1"/>
  <c r="U677" i="1"/>
  <c r="U678" i="1"/>
  <c r="U679" i="1"/>
  <c r="U680" i="1"/>
  <c r="U681" i="1"/>
  <c r="U682" i="1"/>
  <c r="U683" i="1"/>
  <c r="U684" i="1"/>
  <c r="U685" i="1"/>
  <c r="U686" i="1"/>
  <c r="U687" i="1"/>
  <c r="U688" i="1"/>
  <c r="U689" i="1"/>
  <c r="U690" i="1"/>
  <c r="U691" i="1"/>
  <c r="U692" i="1"/>
  <c r="U693" i="1"/>
  <c r="U694" i="1"/>
  <c r="U695" i="1"/>
  <c r="U696" i="1"/>
  <c r="U697" i="1"/>
  <c r="U698" i="1"/>
  <c r="U699" i="1"/>
  <c r="U700" i="1"/>
  <c r="U701" i="1"/>
  <c r="U702" i="1"/>
  <c r="U703" i="1"/>
  <c r="U704" i="1"/>
  <c r="U705" i="1"/>
  <c r="U706" i="1"/>
  <c r="U707" i="1"/>
  <c r="U708" i="1"/>
  <c r="U709" i="1"/>
  <c r="U710" i="1"/>
  <c r="U711" i="1"/>
  <c r="U712" i="1"/>
  <c r="U713" i="1"/>
  <c r="U714" i="1"/>
  <c r="U715" i="1"/>
  <c r="U716" i="1"/>
  <c r="U717" i="1"/>
  <c r="U718" i="1"/>
  <c r="U719" i="1"/>
  <c r="U720" i="1"/>
  <c r="U721" i="1"/>
  <c r="U722" i="1"/>
  <c r="U723" i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6" i="1"/>
  <c r="W47" i="1"/>
  <c r="W48" i="1"/>
  <c r="W49" i="1"/>
  <c r="W50" i="1"/>
  <c r="W51" i="1"/>
  <c r="W52" i="1"/>
  <c r="W53" i="1"/>
  <c r="W54" i="1"/>
  <c r="W56" i="1"/>
  <c r="W57" i="1"/>
  <c r="W58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3" i="1"/>
  <c r="W134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W509" i="1"/>
  <c r="W510" i="1"/>
  <c r="W511" i="1"/>
  <c r="W512" i="1"/>
  <c r="W513" i="1"/>
  <c r="W514" i="1"/>
  <c r="W515" i="1"/>
  <c r="W3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4" i="1"/>
  <c r="K35" i="1"/>
  <c r="K36" i="1"/>
  <c r="K37" i="1"/>
  <c r="K38" i="1"/>
  <c r="K39" i="1"/>
  <c r="K40" i="1"/>
  <c r="K41" i="1"/>
  <c r="K42" i="1"/>
  <c r="K46" i="1"/>
  <c r="K47" i="1"/>
  <c r="K48" i="1"/>
  <c r="K49" i="1"/>
  <c r="K50" i="1"/>
  <c r="K51" i="1"/>
  <c r="K52" i="1"/>
  <c r="K53" i="1"/>
  <c r="K54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4" i="1"/>
  <c r="K5" i="1"/>
  <c r="K6" i="1"/>
  <c r="K7" i="1"/>
  <c r="K8" i="1"/>
  <c r="K9" i="1"/>
  <c r="K10" i="1"/>
  <c r="K3" i="1"/>
  <c r="A52" i="1"/>
  <c r="U52" i="1" s="1"/>
  <c r="A3" i="1"/>
  <c r="A4" i="1"/>
  <c r="U4" i="1" s="1"/>
  <c r="A5" i="1"/>
  <c r="U5" i="1" s="1"/>
  <c r="A6" i="1"/>
  <c r="U6" i="1" s="1"/>
  <c r="A7" i="1"/>
  <c r="U7" i="1" s="1"/>
  <c r="A8" i="1"/>
  <c r="U8" i="1" s="1"/>
  <c r="A9" i="1"/>
  <c r="A10" i="1"/>
  <c r="U10" i="1" s="1"/>
  <c r="A11" i="1"/>
  <c r="U11" i="1" s="1"/>
  <c r="A12" i="1"/>
  <c r="A13" i="1"/>
  <c r="U13" i="1" s="1"/>
  <c r="A14" i="1"/>
  <c r="U14" i="1" s="1"/>
  <c r="A15" i="1"/>
  <c r="U15" i="1" s="1"/>
  <c r="A16" i="1"/>
  <c r="U16" i="1" s="1"/>
  <c r="A17" i="1"/>
  <c r="A18" i="1"/>
  <c r="A19" i="1"/>
  <c r="U19" i="1" s="1"/>
  <c r="A20" i="1"/>
  <c r="A21" i="1"/>
  <c r="U21" i="1" s="1"/>
  <c r="A22" i="1"/>
  <c r="U22" i="1" s="1"/>
  <c r="A23" i="1"/>
  <c r="A24" i="1"/>
  <c r="U24" i="1" s="1"/>
  <c r="A25" i="1"/>
  <c r="U25" i="1" s="1"/>
  <c r="A26" i="1"/>
  <c r="U26" i="1" s="1"/>
  <c r="A27" i="1"/>
  <c r="A28" i="1"/>
  <c r="A29" i="1"/>
  <c r="U29" i="1" s="1"/>
  <c r="A30" i="1"/>
  <c r="U30" i="1" s="1"/>
  <c r="A31" i="1"/>
  <c r="U31" i="1" s="1"/>
  <c r="A32" i="1"/>
  <c r="U32" i="1" s="1"/>
  <c r="A33" i="1"/>
  <c r="A34" i="1"/>
  <c r="U34" i="1" s="1"/>
  <c r="A35" i="1"/>
  <c r="U35" i="1" s="1"/>
  <c r="A36" i="1"/>
  <c r="U36" i="1" s="1"/>
  <c r="A37" i="1"/>
  <c r="A38" i="1"/>
  <c r="U38" i="1" s="1"/>
  <c r="A39" i="1"/>
  <c r="U39" i="1" s="1"/>
  <c r="A40" i="1"/>
  <c r="U40" i="1" s="1"/>
  <c r="A41" i="1"/>
  <c r="A42" i="1"/>
  <c r="U42" i="1" s="1"/>
  <c r="A46" i="1"/>
  <c r="A47" i="1"/>
  <c r="U47" i="1" s="1"/>
  <c r="A48" i="1"/>
  <c r="U48" i="1" s="1"/>
  <c r="A49" i="1"/>
  <c r="U49" i="1" s="1"/>
  <c r="A50" i="1"/>
  <c r="U50" i="1" s="1"/>
  <c r="A51" i="1"/>
  <c r="U51" i="1" s="1"/>
  <c r="A53" i="1"/>
  <c r="U53" i="1" s="1"/>
  <c r="A54" i="1"/>
  <c r="U54" i="1" s="1"/>
  <c r="U9" i="1"/>
  <c r="U12" i="1"/>
  <c r="U17" i="1"/>
  <c r="U18" i="1"/>
  <c r="U20" i="1"/>
  <c r="U23" i="1"/>
  <c r="U27" i="1"/>
  <c r="U28" i="1"/>
  <c r="U33" i="1"/>
  <c r="U37" i="1"/>
  <c r="U41" i="1"/>
  <c r="U46" i="1"/>
  <c r="X57" i="1" l="1"/>
  <c r="X58" i="1" s="1"/>
  <c r="X59" i="1" s="1"/>
  <c r="X60" i="1" s="1"/>
  <c r="X61" i="1" s="1"/>
  <c r="X62" i="1" s="1"/>
  <c r="X63" i="1" s="1"/>
  <c r="X64" i="1" s="1"/>
  <c r="X65" i="1" s="1"/>
  <c r="X66" i="1" s="1"/>
  <c r="X67" i="1" s="1"/>
  <c r="X68" i="1" s="1"/>
  <c r="X69" i="1" s="1"/>
  <c r="X70" i="1" s="1"/>
  <c r="X71" i="1" s="1"/>
  <c r="X72" i="1" s="1"/>
  <c r="X73" i="1" s="1"/>
  <c r="X74" i="1" s="1"/>
  <c r="X75" i="1" s="1"/>
  <c r="X76" i="1" s="1"/>
  <c r="X77" i="1" s="1"/>
  <c r="X78" i="1" s="1"/>
  <c r="X79" i="1" s="1"/>
  <c r="X80" i="1" s="1"/>
  <c r="X81" i="1" s="1"/>
  <c r="X82" i="1" s="1"/>
  <c r="X83" i="1" s="1"/>
  <c r="X84" i="1" s="1"/>
  <c r="X85" i="1" s="1"/>
  <c r="X86" i="1" s="1"/>
  <c r="X87" i="1" s="1"/>
  <c r="X88" i="1" s="1"/>
  <c r="X89" i="1" s="1"/>
  <c r="X90" i="1" s="1"/>
  <c r="X91" i="1" s="1"/>
  <c r="X92" i="1" s="1"/>
  <c r="X93" i="1" s="1"/>
  <c r="X94" i="1" s="1"/>
  <c r="X95" i="1" s="1"/>
  <c r="X96" i="1" s="1"/>
  <c r="X97" i="1" s="1"/>
  <c r="X98" i="1" s="1"/>
  <c r="X99" i="1" s="1"/>
  <c r="X100" i="1" s="1"/>
  <c r="X101" i="1" s="1"/>
  <c r="X102" i="1" s="1"/>
  <c r="X103" i="1" s="1"/>
  <c r="X104" i="1" s="1"/>
  <c r="X105" i="1" s="1"/>
  <c r="X106" i="1" s="1"/>
  <c r="X107" i="1" s="1"/>
  <c r="X108" i="1" s="1"/>
  <c r="X109" i="1" s="1"/>
  <c r="X110" i="1" s="1"/>
  <c r="X111" i="1" s="1"/>
  <c r="X112" i="1" s="1"/>
  <c r="X113" i="1" s="1"/>
  <c r="X114" i="1" s="1"/>
  <c r="X115" i="1" s="1"/>
  <c r="X116" i="1" s="1"/>
  <c r="X117" i="1" s="1"/>
  <c r="X118" i="1" s="1"/>
  <c r="X119" i="1" s="1"/>
  <c r="X120" i="1" s="1"/>
  <c r="X121" i="1" s="1"/>
  <c r="X122" i="1" s="1"/>
  <c r="X123" i="1" s="1"/>
  <c r="X124" i="1" s="1"/>
  <c r="X125" i="1" s="1"/>
  <c r="X126" i="1" s="1"/>
  <c r="X127" i="1" s="1"/>
  <c r="X128" i="1" s="1"/>
  <c r="X129" i="1" s="1"/>
  <c r="X130" i="1" s="1"/>
  <c r="X131" i="1" s="1"/>
  <c r="X132" i="1" s="1"/>
  <c r="X133" i="1" s="1"/>
  <c r="X135" i="1"/>
  <c r="X134" i="1"/>
  <c r="X136" i="1" s="1"/>
  <c r="X137" i="1" s="1"/>
  <c r="X138" i="1" s="1"/>
  <c r="U3" i="1"/>
  <c r="X139" i="1" l="1"/>
  <c r="X140" i="1" s="1"/>
  <c r="X141" i="1" s="1"/>
  <c r="X142" i="1" s="1"/>
  <c r="X143" i="1" s="1"/>
  <c r="X144" i="1" s="1"/>
  <c r="X145" i="1" s="1"/>
  <c r="X146" i="1" s="1"/>
  <c r="X147" i="1" s="1"/>
  <c r="X148" i="1" s="1"/>
  <c r="X149" i="1" s="1"/>
  <c r="X150" i="1" s="1"/>
  <c r="X151" i="1" s="1"/>
  <c r="X152" i="1" s="1"/>
  <c r="X153" i="1" s="1"/>
  <c r="X154" i="1" s="1"/>
  <c r="X155" i="1" s="1"/>
  <c r="X156" i="1" s="1"/>
  <c r="X157" i="1" s="1"/>
  <c r="X158" i="1" s="1"/>
  <c r="X159" i="1" s="1"/>
  <c r="X160" i="1" s="1"/>
  <c r="X161" i="1" s="1"/>
  <c r="X162" i="1" s="1"/>
  <c r="X163" i="1" s="1"/>
  <c r="X165" i="1" l="1"/>
  <c r="X164" i="1"/>
  <c r="X166" i="1" s="1"/>
  <c r="X167" i="1" s="1"/>
  <c r="X168" i="1" s="1"/>
  <c r="X169" i="1" s="1"/>
  <c r="X170" i="1" s="1"/>
  <c r="X171" i="1" s="1"/>
  <c r="X172" i="1" s="1"/>
  <c r="X173" i="1" s="1"/>
  <c r="X174" i="1" s="1"/>
  <c r="X175" i="1" s="1"/>
  <c r="X176" i="1" s="1"/>
  <c r="X177" i="1" s="1"/>
  <c r="X178" i="1" s="1"/>
  <c r="X179" i="1" s="1"/>
  <c r="X180" i="1" s="1"/>
  <c r="X181" i="1" s="1"/>
  <c r="X182" i="1" s="1"/>
  <c r="X183" i="1" s="1"/>
  <c r="X184" i="1" s="1"/>
  <c r="X185" i="1" s="1"/>
  <c r="X186" i="1" s="1"/>
  <c r="X187" i="1" s="1"/>
  <c r="X188" i="1" s="1"/>
  <c r="X189" i="1" s="1"/>
  <c r="X190" i="1" s="1"/>
  <c r="X191" i="1" s="1"/>
  <c r="X192" i="1" s="1"/>
  <c r="X193" i="1" s="1"/>
  <c r="X194" i="1" s="1"/>
  <c r="X195" i="1" s="1"/>
  <c r="X196" i="1" s="1"/>
  <c r="X197" i="1" s="1"/>
  <c r="X198" i="1" s="1"/>
  <c r="X199" i="1" s="1"/>
  <c r="X200" i="1" s="1"/>
  <c r="X201" i="1" s="1"/>
  <c r="X202" i="1" s="1"/>
  <c r="X203" i="1" s="1"/>
  <c r="X204" i="1" s="1"/>
  <c r="X205" i="1" s="1"/>
  <c r="X206" i="1" l="1"/>
  <c r="X208" i="1"/>
  <c r="X207" i="1" l="1"/>
  <c r="X210" i="1" s="1"/>
  <c r="X211" i="1" s="1"/>
  <c r="X212" i="1" s="1"/>
  <c r="X213" i="1" s="1"/>
  <c r="X214" i="1" s="1"/>
  <c r="X215" i="1" s="1"/>
  <c r="X216" i="1" s="1"/>
  <c r="X217" i="1" s="1"/>
  <c r="X218" i="1" s="1"/>
  <c r="X219" i="1" s="1"/>
  <c r="X220" i="1" s="1"/>
  <c r="X221" i="1" s="1"/>
  <c r="X222" i="1" s="1"/>
  <c r="X223" i="1" s="1"/>
  <c r="X224" i="1" s="1"/>
  <c r="X225" i="1" s="1"/>
  <c r="X226" i="1" s="1"/>
  <c r="X227" i="1" s="1"/>
  <c r="X228" i="1" s="1"/>
  <c r="X229" i="1" s="1"/>
  <c r="X230" i="1" s="1"/>
  <c r="X231" i="1" s="1"/>
  <c r="X232" i="1" s="1"/>
  <c r="X233" i="1" s="1"/>
  <c r="X209" i="1"/>
</calcChain>
</file>

<file path=xl/sharedStrings.xml><?xml version="1.0" encoding="utf-8"?>
<sst xmlns="http://schemas.openxmlformats.org/spreadsheetml/2006/main" count="3040" uniqueCount="462">
  <si>
    <t>Instalação</t>
  </si>
  <si>
    <t>NUM_MES_ANO</t>
  </si>
  <si>
    <t>COD_INSTALACAO</t>
  </si>
  <si>
    <t>DAT_COMUNICACAO</t>
  </si>
  <si>
    <t>IND_TIPO_CARGA</t>
  </si>
  <si>
    <t>IND_TEM_PARADA</t>
  </si>
  <si>
    <t>NOM_AREA_UNIDADE</t>
  </si>
  <si>
    <t>NOM_SIGLA_UNIDADE</t>
  </si>
  <si>
    <t>DAT_INICIO</t>
  </si>
  <si>
    <t>DAT_FIM</t>
  </si>
  <si>
    <t>QTD_DIAS_DURACAO</t>
  </si>
  <si>
    <t>VAL_CAPACIDADE_PROCESSAMENTO</t>
  </si>
  <si>
    <t>IND_IMPACTO_ENTREGA</t>
  </si>
  <si>
    <t>NOM_PRODUTO</t>
  </si>
  <si>
    <t>COD_PRODUTO</t>
  </si>
  <si>
    <t>VAL_VOLUME_PRODUCAO</t>
  </si>
  <si>
    <t>DSC_JUSTIFICATIVA</t>
  </si>
  <si>
    <t>DSC_INFORMACOES</t>
  </si>
  <si>
    <t>Tipo de data de início</t>
  </si>
  <si>
    <t xml:space="preserve">Tipo de data de retorno </t>
  </si>
  <si>
    <t>Nome do Produto</t>
  </si>
  <si>
    <t>Data da última informação</t>
  </si>
  <si>
    <t>TIPO DE INSTALAÇÃO</t>
  </si>
  <si>
    <t>Sequencial</t>
  </si>
  <si>
    <t>Mês/Ano Referência</t>
  </si>
  <si>
    <t>Código da Instalação</t>
  </si>
  <si>
    <t>Data da Comunicação</t>
  </si>
  <si>
    <t>Tipo de Carga</t>
  </si>
  <si>
    <t>Haverá Parada Programada?</t>
  </si>
  <si>
    <t>Unidade</t>
  </si>
  <si>
    <t>Sigla da Unidade</t>
  </si>
  <si>
    <t>Data de Início</t>
  </si>
  <si>
    <t>Data de finalização</t>
  </si>
  <si>
    <t>Duração</t>
  </si>
  <si>
    <t>Capacidade de processamento durante a parada</t>
  </si>
  <si>
    <t>Impactos na entrega de  derivados</t>
  </si>
  <si>
    <t>Produto</t>
  </si>
  <si>
    <t>Código Produto SIMP</t>
  </si>
  <si>
    <t>Volume estimado de produção de derivados</t>
  </si>
  <si>
    <t>Justificativa</t>
  </si>
  <si>
    <t>Informações adicionais</t>
  </si>
  <si>
    <t>SIM</t>
  </si>
  <si>
    <t>Unidade de Recuperação de Enxofre 2</t>
  </si>
  <si>
    <t>U-22225</t>
  </si>
  <si>
    <t>NÃO</t>
  </si>
  <si>
    <t>Atendimento a requisitos regulatórios e normativos (Ex: NRs)</t>
  </si>
  <si>
    <t>Há estoque disponível para atendimento ao mercado.</t>
  </si>
  <si>
    <t>EFETIVA</t>
  </si>
  <si>
    <t>Unidade de Hidrotratamento de Nafta</t>
  </si>
  <si>
    <t>U-272N</t>
  </si>
  <si>
    <t>Manutenção de Equipamentos</t>
  </si>
  <si>
    <t>Petrobras atenderá os volumes compromissados com os clientes, com estoque local e movimentações externas em caso de necessidade. Previsão de produção do mês de janeiro.</t>
  </si>
  <si>
    <t>Unidade de Hidrotratamento de Diesel</t>
  </si>
  <si>
    <t>U-210</t>
  </si>
  <si>
    <t>Unidade de Geração de Hidrogênio</t>
  </si>
  <si>
    <t>U-309</t>
  </si>
  <si>
    <t>Petrobras atenderá os volumes compromissados com os clientes, com estoque local e movimentações externas em caso de necessidade. Previsão de produção do mês de novembro.</t>
  </si>
  <si>
    <t>Unidade Hidrodessulfurização de Diesel</t>
  </si>
  <si>
    <t>U-110</t>
  </si>
  <si>
    <t>Petrobras atenderá os volumes compromissados com os clientes, com estoque local e movimentações externas em caso de necessidade. Previsão de produção do mês de fevereiro.</t>
  </si>
  <si>
    <t>PROGRAMADA</t>
  </si>
  <si>
    <t xml:space="preserve">
28/01/2026 </t>
  </si>
  <si>
    <t>Unidade de Reforma Catalítica</t>
  </si>
  <si>
    <t>U-1230</t>
  </si>
  <si>
    <t>Folga Operacional</t>
  </si>
  <si>
    <t>Adequação a demanda de mercado - orientação logística</t>
  </si>
  <si>
    <t xml:space="preserve">Unidade de Hidrotratamento </t>
  </si>
  <si>
    <t>U-33</t>
  </si>
  <si>
    <t>Sem impactos no abastecimento</t>
  </si>
  <si>
    <t xml:space="preserve">
29/01/2026</t>
  </si>
  <si>
    <t>U-35</t>
  </si>
  <si>
    <t>U-34</t>
  </si>
  <si>
    <t>Unidade de Recuperação de Enxofre</t>
  </si>
  <si>
    <t>U-36</t>
  </si>
  <si>
    <t>Craqueamento Catalítico</t>
  </si>
  <si>
    <t>U-39</t>
  </si>
  <si>
    <t>Unidade de Destilação atmosférica</t>
  </si>
  <si>
    <t>U200</t>
  </si>
  <si>
    <t>Parada por condições de mercado</t>
  </si>
  <si>
    <t xml:space="preserve">A data de retorno operacional das unidades está condicionada as condições de mercado. </t>
  </si>
  <si>
    <t>Unidade de Destilação atmosférica4rwq</t>
  </si>
  <si>
    <t>U100</t>
  </si>
  <si>
    <t>Unidade estabilizadora de nafta</t>
  </si>
  <si>
    <t>U10000</t>
  </si>
  <si>
    <t>Undade de tratamento de gasolina atmosférica</t>
  </si>
  <si>
    <t>U9000</t>
  </si>
  <si>
    <t>Unidade de Destilação a Vácuo</t>
  </si>
  <si>
    <t>U4000</t>
  </si>
  <si>
    <t>Unidade de craqueamento catalítico</t>
  </si>
  <si>
    <t>U5000</t>
  </si>
  <si>
    <t>Undade de tratamento de gasolina FCC</t>
  </si>
  <si>
    <t>U8000</t>
  </si>
  <si>
    <t>Unidade 110</t>
  </si>
  <si>
    <t>Falta de diponibilidade de matéria prima</t>
  </si>
  <si>
    <t>Em complemento as comunicações anteriores, devido a falta de previsibilidade com relação ao desembaraço aduaneiro da carga de condensado de petróleo, estamos considerando mais um mês sem disponibilidade de matéria-prima para o refino. Em atendimento ao Inciso VI do Artigo 30 da Resolução ANP Nº 852 de 23 de setembro de 2021 e respeitando o prazo mínimo de 24 horas de antecedência, iremos informar a retomada produtiva com a adequada antecedência.</t>
  </si>
  <si>
    <t>Unidade 120</t>
  </si>
  <si>
    <t>U-120</t>
  </si>
  <si>
    <t>Unidade de Ajuste de Ponto de Orvalho I</t>
  </si>
  <si>
    <t>UAPO I</t>
  </si>
  <si>
    <t>Desativação temporária do ativo</t>
  </si>
  <si>
    <t>Desativação temporária do ativo, conforme carta INP/PRI/ARX 0322/2024 de 12/09/2024</t>
  </si>
  <si>
    <t>Unidade de Processamento de Condensado de Gás Natural 1</t>
  </si>
  <si>
    <t>UPCGN I</t>
  </si>
  <si>
    <t>Unidade de Processamento de Gás Natural  UPGN-1</t>
  </si>
  <si>
    <t>U-1231</t>
  </si>
  <si>
    <t>Volume referente ao mês de julho/2026.</t>
  </si>
  <si>
    <t>Unidade de Processamento de Condensado III (UPCGN-III)</t>
  </si>
  <si>
    <t>U-300</t>
  </si>
  <si>
    <t>Parada para adequações relativas a operação em paralelo dos compressores de gás residual. Previsão inicial de 13/06 não ocorreu. Adicionalmente estão previstas intervenções NR-13 durante o mês de jan/2026.</t>
  </si>
  <si>
    <t>UPGN-AL</t>
  </si>
  <si>
    <t>Não haverá produção de derivados</t>
  </si>
  <si>
    <t>Manutenção programada de equipamentos para atendimento a requisitos regulatórios e normativos, conforme plano de manutenção.</t>
  </si>
  <si>
    <t>sim</t>
  </si>
  <si>
    <t>Unidade de Hidrotratamento de DIESEL 2</t>
  </si>
  <si>
    <t>U-310</t>
  </si>
  <si>
    <t>Propeno</t>
  </si>
  <si>
    <t>U-2912</t>
  </si>
  <si>
    <t>A data fim é uma data prevista e poderá sofrer alteração conforme demanda de mercado.</t>
  </si>
  <si>
    <t xml:space="preserve">Unidade de Fracionamento de C5+ </t>
  </si>
  <si>
    <t>U-215</t>
  </si>
  <si>
    <t>Parada por estoque baixo de carga para unidade.</t>
  </si>
  <si>
    <t>não</t>
  </si>
  <si>
    <t>Petrobras atenderá os volumes compromissados com os clientes, com estoque local e movimentações externas em caso de necessidade. Previsão de produção do mês de março.</t>
  </si>
  <si>
    <t>Unidade de Processamento de GN2</t>
  </si>
  <si>
    <t>U-2600</t>
  </si>
  <si>
    <t>-</t>
  </si>
  <si>
    <t>Sim</t>
  </si>
  <si>
    <t>Braskem Camaçari</t>
  </si>
  <si>
    <t>Q1</t>
  </si>
  <si>
    <t>parada geral para manutenção bloco C4 UA2</t>
  </si>
  <si>
    <t>Braskem Triunfo</t>
  </si>
  <si>
    <t>Q2</t>
  </si>
  <si>
    <t>Pit-stop de olefinas</t>
  </si>
  <si>
    <t>Pit-stop de olefinas para manutenção</t>
  </si>
  <si>
    <t>Unidade de Propeno</t>
  </si>
  <si>
    <t>U-1200</t>
  </si>
  <si>
    <t>9.700 m3/d</t>
  </si>
  <si>
    <t>Não</t>
  </si>
  <si>
    <t>Parada para lavagem com água na torre N-1202</t>
  </si>
  <si>
    <t>UGH - Unidade de Geração de Hidrogênio</t>
  </si>
  <si>
    <t>U-292</t>
  </si>
  <si>
    <t>Manutenção de equipamentos</t>
  </si>
  <si>
    <t>Unidade de Hidrotratamento de Diesel (HDT-1)</t>
  </si>
  <si>
    <t>U-22313</t>
  </si>
  <si>
    <t>Unidade de Desasfaltação</t>
  </si>
  <si>
    <t>U-274</t>
  </si>
  <si>
    <t>Unidade de Recuperação de Enxofre 4</t>
  </si>
  <si>
    <t>U-42225</t>
  </si>
  <si>
    <t>Não produz derivado</t>
  </si>
  <si>
    <t>Unidade de Ajuste do Ponto de Orvalho I (UAPO I)</t>
  </si>
  <si>
    <t>Parada geral para inspeção NR-13 em conjunto com a parada da PMXL.</t>
  </si>
  <si>
    <t>Unidade de Ajuste do Ponto de Orvalho II (UAPO II)</t>
  </si>
  <si>
    <t>UAPO II</t>
  </si>
  <si>
    <t>Unidade de Ajuste do Ponto de Orvalho III (UAPO III)</t>
  </si>
  <si>
    <t>UAPO III</t>
  </si>
  <si>
    <t>Unidade de Processamento de Condensado de Gás Natural I (UPCGN I)</t>
  </si>
  <si>
    <t>Unidade de Processamento de Condensado de Gás Natural II (UPCGN II)</t>
  </si>
  <si>
    <t>UPCGN II</t>
  </si>
  <si>
    <t>Unidade de Processamento de Condensado de Gás Natural III (UPCGN III)</t>
  </si>
  <si>
    <t>UPCGN III</t>
  </si>
  <si>
    <t>Fracionamento de C5+</t>
  </si>
  <si>
    <t>Folga operacional/falta de carga/Manutenção de equipamentos</t>
  </si>
  <si>
    <t>Será aproveitado parada por estoque baixo de carga para unidade para fazer manutenção em equipamentos.</t>
  </si>
  <si>
    <t>U-21231</t>
  </si>
  <si>
    <t>U-31231</t>
  </si>
  <si>
    <t>U-1237</t>
  </si>
  <si>
    <t>U-21237</t>
  </si>
  <si>
    <t>U-31237</t>
  </si>
  <si>
    <t>Parada para retirada das válvulas de pigagem do Rota 3 (a serem enviadas para reparo), em atendimento ao cronograma de pigagem.</t>
  </si>
  <si>
    <t>Unidade de Processamento Condensado de Gás Natural  UPCGN-1</t>
  </si>
  <si>
    <t>Unidade de Processamento de Gás Natural  UPGN-2</t>
  </si>
  <si>
    <t>Unidade de Processamento Condensado de Gás Natural  UPCGN-2</t>
  </si>
  <si>
    <t>Unidade de Processamento de Condensado de Gas Natural - II</t>
  </si>
  <si>
    <t>U-298</t>
  </si>
  <si>
    <t>Parada para atendimento de recomendação de HAZOP</t>
  </si>
  <si>
    <t>Unidade de Recuperação de Líquidos I</t>
  </si>
  <si>
    <t>U-206</t>
  </si>
  <si>
    <t xml:space="preserve">Preventivas e substituição de feixes de permutadores. Volume referente ao mês de julho/2026.
</t>
  </si>
  <si>
    <t>Unidade de Recuperação de Líquidos III</t>
  </si>
  <si>
    <t>Preventivas e substituição de feixes de permutadores</t>
  </si>
  <si>
    <t xml:space="preserve">manutenção linha carregamento GLP </t>
  </si>
  <si>
    <t>Unidade de Processamento de Gás Natural</t>
  </si>
  <si>
    <t>UPGN-III</t>
  </si>
  <si>
    <t>Não haverá produção de derivados durante a parada. A Parada Programada da UPGN III ocorrerá em atendimento aos prazos máximos de inspeções internas previstas na NR13.</t>
  </si>
  <si>
    <t>A entrega de GLP ocorrerá de forma reduzida e de acordo com a disponibiliade do estoque. A Parada Programada da UPGN III ocorrerá em atendimento aos prazos máximos de inspeções internas previstas na NR13.</t>
  </si>
  <si>
    <t>U-37</t>
  </si>
  <si>
    <t>Melhorias de projeto</t>
  </si>
  <si>
    <t>Sem impactos no abastecimento. Realizar substituição do catalisador para garantir especificação do diesel S10</t>
  </si>
  <si>
    <t>U-38</t>
  </si>
  <si>
    <t>Sem impactos no abastecimento;. Realizar substituição do catalisador para otimizar a eficiência do forno reformador</t>
  </si>
  <si>
    <t>UPGN URUCU</t>
  </si>
  <si>
    <t>UPGN IV</t>
  </si>
  <si>
    <t>Manutenção corretiva</t>
  </si>
  <si>
    <t>A UPGN IV será parada em Maio/2026, no período de 13/05 a 22/05/2026 para manutenção corretiva. Com esta parada não haverá impactos ao abastecimento de GLP da região.</t>
  </si>
  <si>
    <t>Tratamento de Água Ácida</t>
  </si>
  <si>
    <t>U-57</t>
  </si>
  <si>
    <t>Folga operacional</t>
  </si>
  <si>
    <t>U-32225</t>
  </si>
  <si>
    <t>Não produz derivado.</t>
  </si>
  <si>
    <t>Unidade de Produção de Hexano</t>
  </si>
  <si>
    <t>UP HEXANO</t>
  </si>
  <si>
    <t>Petrobras atenderá os volumes compromissados com os clientes, com estoque local e movimentações externas em caso de necessidade. Previsão de produção do mês de junho.</t>
  </si>
  <si>
    <t>Unidade de Gasolina de Aviação</t>
  </si>
  <si>
    <t>UGAV</t>
  </si>
  <si>
    <t>Unidade Recuperação de Enxofre - DCCF</t>
  </si>
  <si>
    <t>U-2900</t>
  </si>
  <si>
    <t>Hidrodessulfurização de Nafta Craqueada</t>
  </si>
  <si>
    <t>U-311</t>
  </si>
  <si>
    <t>Petrobras atenderá os volumes compromissados com os clientes, com estoque local e movimentações externas em caso de necessidade. Previsão de produção do mês de maio.</t>
  </si>
  <si>
    <t>Unidade de Pré-Fracionamento de Nafta</t>
  </si>
  <si>
    <t>UPF</t>
  </si>
  <si>
    <t>URE 2 - Unidade de Recuperação de Enxofr</t>
  </si>
  <si>
    <t>U-235</t>
  </si>
  <si>
    <t>Unidade de tratamento de HC Leve de Refi</t>
  </si>
  <si>
    <t>U-230</t>
  </si>
  <si>
    <t>Unidade de Hidroacabamento Óleos Básicos</t>
  </si>
  <si>
    <t>U-1740</t>
  </si>
  <si>
    <t>Unidade de Desparafinação a MIBC</t>
  </si>
  <si>
    <t>U-1730</t>
  </si>
  <si>
    <t>Unidade de Desaromatização a Furfural</t>
  </si>
  <si>
    <t>U-1720</t>
  </si>
  <si>
    <t>Unidade de Recuperação de Hidrogênio</t>
  </si>
  <si>
    <t>U-3241</t>
  </si>
  <si>
    <t>Unidade de Geração de Hidrogênio 1 (UGH-1)</t>
  </si>
  <si>
    <t>U-2311</t>
  </si>
  <si>
    <t xml:space="preserve">Folga operacional </t>
  </si>
  <si>
    <t>Não produz derivados</t>
  </si>
  <si>
    <t>Unidade de Recuperação de Hidrogênio II</t>
  </si>
  <si>
    <t>U-6241</t>
  </si>
  <si>
    <t>Unidade de Processamento de Gás Natural  I</t>
  </si>
  <si>
    <t>Serão realizados serviços por oportunidade.</t>
  </si>
  <si>
    <t>Unidade de Processamento Condensado de entrada</t>
  </si>
  <si>
    <t>Unidade de Processamento de Gás Natural II</t>
  </si>
  <si>
    <t>Unidade de Desparafinação</t>
  </si>
  <si>
    <t>U-18</t>
  </si>
  <si>
    <t>Substituição de uma PSV do Sistema de Propano.</t>
  </si>
  <si>
    <t>A Parada Programada da UPGN III ocorrerá em atendimento aos prazos máximos de inspeções internas previstas na NR13.</t>
  </si>
  <si>
    <t>Não haverá produção de derivados durante a parada.</t>
  </si>
  <si>
    <t>A entrega de GLP ocorrerá de forma reduzida e de acordo com a disponibiliade do estoque.</t>
  </si>
  <si>
    <t>Recuperação de Enxofre IV</t>
  </si>
  <si>
    <t>U-307</t>
  </si>
  <si>
    <t>Unidade de Coqueamento Retardado</t>
  </si>
  <si>
    <t>U-052</t>
  </si>
  <si>
    <t>Petrobras atenderá os volumes compromissados com os clientes, com estoque local e movimentações externas em caso de necessidade. Previsão de produção do mês de julho.</t>
  </si>
  <si>
    <t>U-114</t>
  </si>
  <si>
    <t>U-970</t>
  </si>
  <si>
    <t>TAIL GÁS - Tratamento de Gás Residual</t>
  </si>
  <si>
    <t>U-238</t>
  </si>
  <si>
    <t>Unidade de Produção de GLP</t>
  </si>
  <si>
    <t>UP GLP</t>
  </si>
  <si>
    <t>Unidade de Geração de Hidrogênio 2 (UGH-2)</t>
  </si>
  <si>
    <t>U-22311</t>
  </si>
  <si>
    <t>Parada Programada Geral</t>
  </si>
  <si>
    <t>Unidade de Hidrotratamento de Instáveis</t>
  </si>
  <si>
    <t>U-32313</t>
  </si>
  <si>
    <t>Unidade de Tratamento de Águas Ácidas</t>
  </si>
  <si>
    <t>U-25126</t>
  </si>
  <si>
    <t>Fracionamento de Líquido de Gás Natural</t>
  </si>
  <si>
    <t>U-5000</t>
  </si>
  <si>
    <t>61N</t>
  </si>
  <si>
    <t xml:space="preserve"> -</t>
  </si>
  <si>
    <t>Parada Programada na URL-III (Unidade Removedora de Líquido da Gás Natural). Por oportunidade, a U-5000 irá realizar uma parada neste período para substituição de feixe e limpeza de permutadores</t>
  </si>
  <si>
    <t>Tratamento de Etano com Amina</t>
  </si>
  <si>
    <t>U-5100</t>
  </si>
  <si>
    <t xml:space="preserve"> - </t>
  </si>
  <si>
    <t>Parada Programada na URL-III (Unidade Removedora de Líquido da Gás Natural). Por oportunidade, a U-5100 irá realizar uma parada neste período para substituição de feixe e limpeza de permutadores</t>
  </si>
  <si>
    <t>URE2 - Unidade de Recuperação de Enxofre e UTGR - Unidade de Tratamento de Recuperação de Gases</t>
  </si>
  <si>
    <t>U-2225</t>
  </si>
  <si>
    <t>7.000 m3/d</t>
  </si>
  <si>
    <t>Parada para troca de catalisador na Unidade de Recuperação de Enxofre.</t>
  </si>
  <si>
    <t>Unidade de Processamento de Condensado de Gás Natural III</t>
  </si>
  <si>
    <t>Substituição de válvula.</t>
  </si>
  <si>
    <t>Folga operacional.</t>
  </si>
  <si>
    <t>Recuperação de Enxofre</t>
  </si>
  <si>
    <t>Manutenção em equipamentos</t>
  </si>
  <si>
    <t>Tratamento de Hidrocarboneto Leve de Refinaria</t>
  </si>
  <si>
    <t>Produto: HLR</t>
  </si>
  <si>
    <t>Unidade de Gasolina de Aviação (UGAV)</t>
  </si>
  <si>
    <t>U-42</t>
  </si>
  <si>
    <t>Sem impacto ao mercado, pois há produto em estoque.</t>
  </si>
  <si>
    <t>Unidade de Pré-Fracionamento</t>
  </si>
  <si>
    <t>U-16</t>
  </si>
  <si>
    <t>10.000 m3/d</t>
  </si>
  <si>
    <t>Parada devido a falta de matéria prima vinda da RPBC</t>
  </si>
  <si>
    <t>Unidade de Destilação à Vácuo (UVV)</t>
  </si>
  <si>
    <t>U-26</t>
  </si>
  <si>
    <t>UP - HEXANO</t>
  </si>
  <si>
    <t>U-04</t>
  </si>
  <si>
    <t>Unidade de Recuperação de Aromáticos (URA)</t>
  </si>
  <si>
    <t>U-12</t>
  </si>
  <si>
    <t>Unidade de Destilação Atmosférica e Vácuo</t>
  </si>
  <si>
    <t>U-2110</t>
  </si>
  <si>
    <t>Parada necessária para escoamento da produção e recomposição de tancagem, em campanha cíclica voltada para produção de correntes mais pesadas de derivados. Não haverá produção de derivados na unidade durante a parada.</t>
  </si>
  <si>
    <t>Unidade de Destilação Atmosférica</t>
  </si>
  <si>
    <t>U-2111</t>
  </si>
  <si>
    <t>Parada necessária para escoamento da produção e recomposição de tancagem, em campanha cíclica voltada para produção de correntes mais leves de derivados. Não haverá produção de derivados na unidade durante a parada.</t>
  </si>
  <si>
    <t>Unidade de Fracionamento de Líquidos</t>
  </si>
  <si>
    <t>U-3400</t>
  </si>
  <si>
    <t>Unidade de Remoção de CO2 do Etano (MEA)</t>
  </si>
  <si>
    <t>U-3500</t>
  </si>
  <si>
    <t>Unidade Hidrotratamento HDT (QAV/Diesel)</t>
  </si>
  <si>
    <t>U-2700</t>
  </si>
  <si>
    <t>Petrobras atenderá os volumes compromissados com os clientes, com estoque local e movimentações externas em caso de necessidade. Previsão de produção do mês de agosto.</t>
  </si>
  <si>
    <t>U-513</t>
  </si>
  <si>
    <t>69.000 m3</t>
  </si>
  <si>
    <t>A SSOil Energy  está parando as suas operações, de hoje até a data estimada de 13/07/2026, em virtude da indisponibilidade de matéria-prima pela morosidade no processo de nacionalização (desembaraço aduaneiro) de uma carga de condensado de petróleo, da mesma forma que ocorreu com a carga anteriormente recebida, em dezembro de 2025. Em atendimento ao Inciso VI do Artigo 30 da Resolução ANP Nº 852 de 23 de setembro de 2021 e respeitando o prazo mínimo de 24 horas de antecedência, iremos informar a retomada produtiva com a adequada antecedência.</t>
  </si>
  <si>
    <t>Unidade de Recuperação de Líquidos II</t>
  </si>
  <si>
    <t>U-207</t>
  </si>
  <si>
    <t>Parada para manutenção e inspeção NR-13 .</t>
  </si>
  <si>
    <t>Volume referente ao mês de agosto/2026.</t>
  </si>
  <si>
    <t>Unidade de Produção de Propeno</t>
  </si>
  <si>
    <t>U-280</t>
  </si>
  <si>
    <t>16.500 m³ (volume previsto para o mês de julho)</t>
  </si>
  <si>
    <t>manutenção de equipamentos</t>
  </si>
  <si>
    <t>CRAQUEAMENTO</t>
  </si>
  <si>
    <t>U-24</t>
  </si>
  <si>
    <t>Manutenção de Equipamentos.</t>
  </si>
  <si>
    <t>Folga operacional/Manutenção em equipamentos</t>
  </si>
  <si>
    <t>Unidade de Reforma Catalítica (URC)</t>
  </si>
  <si>
    <t>U-13</t>
  </si>
  <si>
    <t>Reparo em equipamento estático</t>
  </si>
  <si>
    <t>A SSOil Energy está parando temporariamente as suas operações por dois dias (de hoje até 30/07/2026), para a realização de uma manutenção corretiva no forno. Em atendimento ao Inciso VI do Artigo 30 da Resolução ANP Nº 852 de 23 de setembro de 2021 e respeitando o prazo mínimo de 24 horas de antecedência, iremos informar a retomada produtiva com a adequada antecedência.</t>
  </si>
  <si>
    <t>UPGN CABURÉ</t>
  </si>
  <si>
    <t>UPGN</t>
  </si>
  <si>
    <t>O impacto na entrega de derivados será de aproximadamento 2.145.833Mm³</t>
  </si>
  <si>
    <t>Data inicial da parada dia 14/09 às 07:00hs, data final da parada dia 18/09 às 22:00hs</t>
  </si>
  <si>
    <t>UTG-SRO</t>
  </si>
  <si>
    <t>UTG</t>
  </si>
  <si>
    <t>Instalação da nova Fonte de alimentação Ininterrupta</t>
  </si>
  <si>
    <t>U. 2000</t>
  </si>
  <si>
    <t>0.000 m³</t>
  </si>
  <si>
    <t>0,00 L</t>
  </si>
  <si>
    <t>A parada programada da unidade foi necessária para a realização de manutenção nos equipamentos, visando garantir a segurança, a confiabilidade e a continuidade das operações.</t>
  </si>
  <si>
    <t>U. 3000</t>
  </si>
  <si>
    <t>URE - Unidade de Recuperação de Enxofre</t>
  </si>
  <si>
    <t>Petrobras atenderá os volumes compromissados com os clientes, com estoque local e movimentações externas em caso de necessidade. Previsão de produção do mês de setembro.</t>
  </si>
  <si>
    <t>PROPENO</t>
  </si>
  <si>
    <t>Unidade Desasfaltação a Solvente GLP</t>
  </si>
  <si>
    <t>U-2500</t>
  </si>
  <si>
    <t>Unidade de Recuperação de Enxofre 4 (URE 4)</t>
  </si>
  <si>
    <t>Parada Programada</t>
  </si>
  <si>
    <t>Petrobras atenderá os volumes compromissados com os clientes.</t>
  </si>
  <si>
    <t>Nome da Instalação</t>
  </si>
  <si>
    <t>Tipo de data</t>
  </si>
  <si>
    <t>Codigo</t>
  </si>
  <si>
    <t>RECAP</t>
  </si>
  <si>
    <t>REFINARIA</t>
  </si>
  <si>
    <t>VERIFICAR CÓDIGO DO PRODUTO</t>
  </si>
  <si>
    <t>REDUC</t>
  </si>
  <si>
    <t>Gasolina A</t>
  </si>
  <si>
    <t>REGAP</t>
  </si>
  <si>
    <t>Gasolina C</t>
  </si>
  <si>
    <t>REPAR</t>
  </si>
  <si>
    <t xml:space="preserve">Gasolina de aviação (GAV) </t>
  </si>
  <si>
    <t>REPLAN</t>
  </si>
  <si>
    <t>Gás liquefeito de petróleo (GLP)</t>
  </si>
  <si>
    <t>REVAP</t>
  </si>
  <si>
    <t xml:space="preserve">Óleo diesel A S10 </t>
  </si>
  <si>
    <t>LUBNOR</t>
  </si>
  <si>
    <t xml:space="preserve">Óleo diesel A S500 </t>
  </si>
  <si>
    <t>RPBC</t>
  </si>
  <si>
    <t xml:space="preserve">Óleo diesel A não rodoviário </t>
  </si>
  <si>
    <t>RIOGRANDENSE</t>
  </si>
  <si>
    <t>Óleo diesel B S10</t>
  </si>
  <si>
    <t>Falta de carga</t>
  </si>
  <si>
    <t>REFIT</t>
  </si>
  <si>
    <t>Óleo diesel B S500</t>
  </si>
  <si>
    <t>DAX OIL</t>
  </si>
  <si>
    <t>Óleo diesel B não rodoviário</t>
  </si>
  <si>
    <t>REFAP</t>
  </si>
  <si>
    <t>Óleo diesel marítimo</t>
  </si>
  <si>
    <t>RNEST</t>
  </si>
  <si>
    <t xml:space="preserve">Óleo combustível e óleo combustível marítimo </t>
  </si>
  <si>
    <t>UNIVEN</t>
  </si>
  <si>
    <t xml:space="preserve">Querosene de aviação (QAV) </t>
  </si>
  <si>
    <t>SSOIL</t>
  </si>
  <si>
    <t xml:space="preserve">Outros combustíveis substitutos ou complementares aos combustíveis dos incisos I a XVI, do artigo 3º, da Resolução ANP n° 868/2022 </t>
  </si>
  <si>
    <t>REFINARIA DE MATARIPE</t>
  </si>
  <si>
    <t>Derivado de petróleo não combustível</t>
  </si>
  <si>
    <t>PARANÁ XISTO</t>
  </si>
  <si>
    <t>Não derivado de petróleo</t>
  </si>
  <si>
    <t>REAM</t>
  </si>
  <si>
    <t>GNAP</t>
  </si>
  <si>
    <t>3R POTIGUAR</t>
  </si>
  <si>
    <t>LGN</t>
  </si>
  <si>
    <t>ORIGEM ENERGIA ALAGOAS</t>
  </si>
  <si>
    <t>C5+</t>
  </si>
  <si>
    <t xml:space="preserve">ALVOPETRO </t>
  </si>
  <si>
    <t xml:space="preserve">UPGN 3R POTIGUAR </t>
  </si>
  <si>
    <t>POLO DA LUBNOR</t>
  </si>
  <si>
    <t>POLO DA REDUC</t>
  </si>
  <si>
    <t>POLO DE CABIÚNAS</t>
  </si>
  <si>
    <t>POLO DE CACIMBAS</t>
  </si>
  <si>
    <t>POLO DE CARAGUATATUBA</t>
  </si>
  <si>
    <t>POLO DE CATU</t>
  </si>
  <si>
    <t>POLO DE URUCU</t>
  </si>
  <si>
    <t>POLO DE VANDEMIR FERREIRA</t>
  </si>
  <si>
    <t>POLO SUL CAPIXABA</t>
  </si>
  <si>
    <t>GASLUB</t>
  </si>
  <si>
    <t>BRASKEM CAMAÇARI</t>
  </si>
  <si>
    <t>CPQ</t>
  </si>
  <si>
    <t>BRASKEM TRIUNFO</t>
  </si>
  <si>
    <t>BRASKEM SANTO ANDRÉ</t>
  </si>
  <si>
    <t>BRASKEM SANTO MAUÁ</t>
  </si>
  <si>
    <t>PETRORECONCAVO</t>
  </si>
  <si>
    <t xml:space="preserve">Checklist mensal de Parada Programada </t>
  </si>
  <si>
    <t>INSTALAÇÃO</t>
  </si>
  <si>
    <t>EMPRESA</t>
  </si>
  <si>
    <t xml:space="preserve">CNPJ </t>
  </si>
  <si>
    <t>DAX OIL REFINO S/A</t>
  </si>
  <si>
    <t>04.585.532/0001-99</t>
  </si>
  <si>
    <t>OK</t>
  </si>
  <si>
    <t>MANGUINHOS</t>
  </si>
  <si>
    <t>REFINARIA DE PETRÓLEOS DE MANGUINHOS S/A</t>
  </si>
  <si>
    <t>33.412.081/0001-96</t>
  </si>
  <si>
    <t>PETRÓLEO BRASILEIRO S.A</t>
  </si>
  <si>
    <t>33.000.167/0852-63</t>
  </si>
  <si>
    <t>33.000.167/0102-55</t>
  </si>
  <si>
    <t>33.000.167.0093-20</t>
  </si>
  <si>
    <t>REFINARIA DE MANAUS S/A</t>
  </si>
  <si>
    <t>40.180.943/0001-68</t>
  </si>
  <si>
    <t>33.000.167/0809-70</t>
  </si>
  <si>
    <t>33.000.167/0643-47</t>
  </si>
  <si>
    <t>33.000.167/0822-48</t>
  </si>
  <si>
    <t>REFINARIA DE PETRÓLEO RIOGRANDENSE S/A</t>
  </si>
  <si>
    <t>94.845.674/0001-30</t>
  </si>
  <si>
    <t>REFMAT</t>
  </si>
  <si>
    <t>REFINARIA DE MATARIPE S.A</t>
  </si>
  <si>
    <t>41.777.706/0001-41</t>
  </si>
  <si>
    <t>33.000.167/1111-08</t>
  </si>
  <si>
    <t>33.000.167/0147-57</t>
  </si>
  <si>
    <t>SSOIL ENERGY</t>
  </si>
  <si>
    <t>SSOIL ENERGY S.A.</t>
  </si>
  <si>
    <t>30.459.634/0001-78</t>
  </si>
  <si>
    <t>PARANÁ XISTO S.A.</t>
  </si>
  <si>
    <t>40.254.927/0001-72</t>
  </si>
  <si>
    <t>33.000.167/0055-02</t>
  </si>
  <si>
    <t>33.000.167/0088-62</t>
  </si>
  <si>
    <t>3R POTIGUAR S.A.</t>
  </si>
  <si>
    <t>44.186.763/0002-25</t>
  </si>
  <si>
    <t>ALVOPETRO</t>
  </si>
  <si>
    <t>ALVOPETRO S.A. EXTRAÇÃO DE PETRÓLEO E GÁS NATURAL</t>
  </si>
  <si>
    <t>15.240.822/0007-02</t>
  </si>
  <si>
    <t>ORIGEM ENERGIA ALAGOAS S.A</t>
  </si>
  <si>
    <t>34.186.669/0002-12</t>
  </si>
  <si>
    <t>33.000.167/0068-19</t>
  </si>
  <si>
    <t>33.000.167/0114-99</t>
  </si>
  <si>
    <t>33.000.167/0118-12</t>
  </si>
  <si>
    <t>33.000.167/0121-18</t>
  </si>
  <si>
    <t>33.000.167/0125-41</t>
  </si>
  <si>
    <t>33.000.167/0699-00</t>
  </si>
  <si>
    <t>33.000.167/1044-03</t>
  </si>
  <si>
    <t>33.000.167/1119-57</t>
  </si>
  <si>
    <t>PETRORECONCAVO S.A.</t>
  </si>
  <si>
    <t>PETRORECÔNCAVO S.A.</t>
  </si>
  <si>
    <t>03.342.704/0001-30</t>
  </si>
  <si>
    <t>BRASKEM</t>
  </si>
  <si>
    <t>421.150.391/0001-70</t>
  </si>
  <si>
    <t>421.150.391/0038-62</t>
  </si>
  <si>
    <t>BRASKEM SANTO ANDRE</t>
  </si>
  <si>
    <t>421.150.391/0050-59</t>
  </si>
  <si>
    <t>421.150.391/0054-82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</si>
</sst>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Calibri"/>
    </font>
    <font>
      <sz val="11"/>
      <name val="Calibri"/>
    </font>
    <font>
      <sz val="11"/>
      <color rgb="FF000000"/>
      <name val="Aptos Narrow"/>
      <charset val="1"/>
    </font>
    <font>
      <b/>
      <sz val="11"/>
      <name val="Calibri"/>
    </font>
    <font>
      <sz val="11"/>
      <color theme="1"/>
      <name val="Calibri"/>
    </font>
    <font>
      <b/>
      <sz val="11"/>
      <color theme="1"/>
      <name val="Calibri"/>
    </font>
    <font>
      <sz val="10.5"/>
      <color rgb="FF242424"/>
      <name val="Calibri"/>
    </font>
    <font>
      <sz val="12"/>
      <color rgb="FF000000"/>
      <name val="Calibri"/>
    </font>
    <font>
      <b/>
      <sz val="11"/>
      <color rgb="FF000000"/>
      <name val="Calibri"/>
    </font>
    <font>
      <sz val="10"/>
      <color rgb="FF000000"/>
      <name val="Arial"/>
      <charset val="1"/>
    </font>
    <font>
      <sz val="11"/>
      <color rgb="FF000000"/>
      <name val="Calibri"/>
      <family val="2"/>
    </font>
    <font>
      <b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trike/>
      <sz val="11"/>
      <color rgb="FF000000"/>
      <name val="Aptos Narrow"/>
      <family val="2"/>
      <scheme val="minor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Aptos Narrow"/>
      <family val="2"/>
    </font>
    <font>
      <sz val="14"/>
      <color rgb="FF000000"/>
      <name val="Times New Roman"/>
      <family val="1"/>
    </font>
    <font>
      <sz val="11"/>
      <color rgb="FF000000"/>
      <name val="Calibri"/>
      <charset val="1"/>
    </font>
    <font>
      <sz val="11"/>
      <color rgb="FF000000"/>
      <name val="Aptos"/>
      <family val="2"/>
    </font>
    <font>
      <sz val="11"/>
      <color rgb="FFFF0000"/>
      <name val="Calibri"/>
    </font>
    <font>
      <sz val="11"/>
      <color rgb="FFFF0000"/>
      <name val="Calibri"/>
      <family val="2"/>
    </font>
    <font>
      <sz val="11"/>
      <color rgb="FFFF0000"/>
      <name val="Calibri"/>
      <charset val="1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1" fillId="3" borderId="3" xfId="0" applyFont="1" applyFill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7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10" borderId="1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9" borderId="3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7" fontId="2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17" fontId="2" fillId="3" borderId="3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12" fillId="0" borderId="3" xfId="0" applyNumberFormat="1" applyFont="1" applyBorder="1" applyAlignment="1">
      <alignment horizontal="center" vertical="center"/>
    </xf>
    <xf numFmtId="17" fontId="2" fillId="0" borderId="8" xfId="0" applyNumberFormat="1" applyFont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4" fontId="6" fillId="0" borderId="8" xfId="0" applyNumberFormat="1" applyFont="1" applyBorder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3" fillId="5" borderId="7" xfId="0" applyFont="1" applyFill="1" applyBorder="1" applyAlignment="1">
      <alignment horizontal="center" vertical="center" wrapText="1"/>
    </xf>
    <xf numFmtId="17" fontId="13" fillId="5" borderId="10" xfId="0" applyNumberFormat="1" applyFont="1" applyFill="1" applyBorder="1" applyAlignment="1">
      <alignment horizontal="center" vertical="center" wrapText="1"/>
    </xf>
    <xf numFmtId="0" fontId="13" fillId="6" borderId="0" xfId="0" applyFont="1" applyFill="1" applyAlignment="1">
      <alignment horizontal="center" vertical="center" wrapText="1"/>
    </xf>
    <xf numFmtId="0" fontId="14" fillId="6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" fillId="0" borderId="0" xfId="0" applyFont="1"/>
    <xf numFmtId="0" fontId="7" fillId="9" borderId="3" xfId="0" applyFont="1" applyFill="1" applyBorder="1" applyAlignment="1">
      <alignment horizontal="center" vertical="center" wrapText="1"/>
    </xf>
    <xf numFmtId="0" fontId="7" fillId="1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7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4" fontId="2" fillId="0" borderId="8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17" fontId="16" fillId="0" borderId="8" xfId="0" applyNumberFormat="1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14" fontId="12" fillId="0" borderId="8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14" fontId="12" fillId="0" borderId="16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2" fillId="0" borderId="8" xfId="0" quotePrefix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12" fillId="0" borderId="8" xfId="0" applyNumberFormat="1" applyFont="1" applyBorder="1" applyAlignment="1">
      <alignment horizontal="center" vertical="center" wrapText="1"/>
    </xf>
    <xf numFmtId="2" fontId="6" fillId="0" borderId="13" xfId="0" applyNumberFormat="1" applyFont="1" applyBorder="1" applyAlignment="1">
      <alignment horizontal="center" vertical="center" wrapText="1"/>
    </xf>
    <xf numFmtId="2" fontId="17" fillId="2" borderId="3" xfId="0" applyNumberFormat="1" applyFont="1" applyFill="1" applyBorder="1" applyAlignment="1">
      <alignment horizontal="center" vertical="center" wrapText="1"/>
    </xf>
    <xf numFmtId="17" fontId="12" fillId="0" borderId="8" xfId="0" applyNumberFormat="1" applyFont="1" applyBorder="1" applyAlignment="1">
      <alignment horizontal="center" vertical="center"/>
    </xf>
    <xf numFmtId="17" fontId="12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14" fontId="12" fillId="0" borderId="3" xfId="0" applyNumberFormat="1" applyFont="1" applyBorder="1" applyAlignment="1">
      <alignment horizontal="center" vertical="center" wrapText="1"/>
    </xf>
    <xf numFmtId="14" fontId="6" fillId="0" borderId="15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4" fontId="6" fillId="0" borderId="13" xfId="0" applyNumberFormat="1" applyFont="1" applyBorder="1" applyAlignment="1">
      <alignment horizontal="center" vertical="center" wrapText="1"/>
    </xf>
    <xf numFmtId="17" fontId="6" fillId="0" borderId="17" xfId="0" applyNumberFormat="1" applyFont="1" applyBorder="1" applyAlignment="1">
      <alignment horizontal="center" vertical="center" wrapText="1"/>
    </xf>
    <xf numFmtId="14" fontId="6" fillId="0" borderId="18" xfId="0" applyNumberFormat="1" applyFont="1" applyBorder="1" applyAlignment="1">
      <alignment horizontal="center" vertical="center" wrapText="1"/>
    </xf>
    <xf numFmtId="17" fontId="6" fillId="0" borderId="8" xfId="0" applyNumberFormat="1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0" fontId="7" fillId="12" borderId="12" xfId="0" applyFont="1" applyFill="1" applyBorder="1" applyAlignment="1">
      <alignment horizontal="center" vertical="center" wrapText="1"/>
    </xf>
    <xf numFmtId="17" fontId="16" fillId="0" borderId="8" xfId="0" applyNumberFormat="1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14" fontId="16" fillId="0" borderId="8" xfId="0" applyNumberFormat="1" applyFont="1" applyBorder="1" applyAlignment="1">
      <alignment horizontal="center" vertical="center" wrapText="1"/>
    </xf>
    <xf numFmtId="14" fontId="6" fillId="0" borderId="12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4" fontId="16" fillId="0" borderId="8" xfId="0" applyNumberFormat="1" applyFont="1" applyBorder="1" applyAlignment="1">
      <alignment horizontal="center" vertical="center"/>
    </xf>
    <xf numFmtId="0" fontId="10" fillId="9" borderId="11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7" fillId="9" borderId="12" xfId="0" applyFont="1" applyFill="1" applyBorder="1" applyAlignment="1">
      <alignment horizontal="center" vertical="center" wrapText="1"/>
    </xf>
    <xf numFmtId="0" fontId="7" fillId="9" borderId="18" xfId="0" applyFont="1" applyFill="1" applyBorder="1" applyAlignment="1">
      <alignment horizontal="center" vertical="center" wrapText="1"/>
    </xf>
    <xf numFmtId="14" fontId="2" fillId="0" borderId="12" xfId="0" applyNumberFormat="1" applyFont="1" applyBorder="1" applyAlignment="1">
      <alignment horizontal="center" vertical="center" wrapText="1"/>
    </xf>
    <xf numFmtId="14" fontId="11" fillId="0" borderId="12" xfId="0" applyNumberFormat="1" applyFont="1" applyBorder="1" applyAlignment="1">
      <alignment horizontal="center" vertical="center" wrapText="1"/>
    </xf>
    <xf numFmtId="14" fontId="11" fillId="0" borderId="12" xfId="0" applyNumberFormat="1" applyFont="1" applyBorder="1" applyAlignment="1">
      <alignment horizontal="center" vertical="center"/>
    </xf>
    <xf numFmtId="14" fontId="11" fillId="0" borderId="15" xfId="0" applyNumberFormat="1" applyFont="1" applyBorder="1" applyAlignment="1">
      <alignment horizontal="center" vertical="center"/>
    </xf>
    <xf numFmtId="14" fontId="12" fillId="0" borderId="12" xfId="0" applyNumberFormat="1" applyFont="1" applyBorder="1" applyAlignment="1">
      <alignment horizontal="center" vertical="center"/>
    </xf>
    <xf numFmtId="14" fontId="11" fillId="0" borderId="18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1" fontId="12" fillId="0" borderId="3" xfId="0" applyNumberFormat="1" applyFont="1" applyBorder="1" applyAlignment="1">
      <alignment horizontal="center" vertical="center"/>
    </xf>
    <xf numFmtId="0" fontId="2" fillId="8" borderId="13" xfId="0" applyFont="1" applyFill="1" applyBorder="1" applyAlignment="1">
      <alignment horizontal="center" vertical="center" wrapText="1"/>
    </xf>
    <xf numFmtId="17" fontId="12" fillId="0" borderId="13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14" fontId="12" fillId="0" borderId="13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11" fontId="12" fillId="0" borderId="3" xfId="0" applyNumberFormat="1" applyFont="1" applyBorder="1" applyAlignment="1">
      <alignment horizontal="center" vertical="center" wrapText="1"/>
    </xf>
    <xf numFmtId="0" fontId="18" fillId="0" borderId="3" xfId="0" applyFont="1" applyBorder="1"/>
    <xf numFmtId="0" fontId="0" fillId="0" borderId="8" xfId="0" applyBorder="1" applyAlignment="1">
      <alignment horizontal="center" vertical="center"/>
    </xf>
    <xf numFmtId="0" fontId="1" fillId="0" borderId="11" xfId="0" applyFont="1" applyBorder="1"/>
    <xf numFmtId="0" fontId="1" fillId="0" borderId="8" xfId="0" applyFont="1" applyBorder="1"/>
    <xf numFmtId="0" fontId="12" fillId="0" borderId="16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17" fontId="18" fillId="0" borderId="3" xfId="0" applyNumberFormat="1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14" fontId="18" fillId="0" borderId="3" xfId="0" applyNumberFormat="1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17" fontId="18" fillId="0" borderId="8" xfId="0" applyNumberFormat="1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14" fontId="18" fillId="0" borderId="8" xfId="0" applyNumberFormat="1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17" fontId="16" fillId="0" borderId="3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4" fontId="12" fillId="0" borderId="3" xfId="0" applyNumberFormat="1" applyFont="1" applyBorder="1" applyAlignment="1">
      <alignment horizontal="center" vertical="center"/>
    </xf>
    <xf numFmtId="0" fontId="12" fillId="0" borderId="3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17" fontId="2" fillId="0" borderId="8" xfId="0" applyNumberFormat="1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3" fontId="12" fillId="0" borderId="3" xfId="0" applyNumberFormat="1" applyFont="1" applyBorder="1" applyAlignment="1">
      <alignment horizontal="center" vertical="center"/>
    </xf>
    <xf numFmtId="16" fontId="6" fillId="0" borderId="3" xfId="0" applyNumberFormat="1" applyFont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17" fontId="16" fillId="0" borderId="13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4" fontId="12" fillId="0" borderId="13" xfId="0" applyNumberFormat="1" applyFont="1" applyBorder="1" applyAlignment="1">
      <alignment horizontal="center" vertical="center"/>
    </xf>
    <xf numFmtId="3" fontId="12" fillId="0" borderId="13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 wrapText="1"/>
    </xf>
    <xf numFmtId="3" fontId="12" fillId="0" borderId="8" xfId="0" applyNumberFormat="1" applyFont="1" applyBorder="1" applyAlignment="1">
      <alignment horizontal="center" vertical="center"/>
    </xf>
    <xf numFmtId="3" fontId="12" fillId="0" borderId="8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12" fillId="0" borderId="19" xfId="0" applyNumberFormat="1" applyFont="1" applyBorder="1" applyAlignment="1">
      <alignment horizontal="center" vertical="center"/>
    </xf>
    <xf numFmtId="0" fontId="2" fillId="13" borderId="3" xfId="0" applyFont="1" applyFill="1" applyBorder="1" applyAlignment="1">
      <alignment horizontal="center" vertical="center" wrapText="1"/>
    </xf>
    <xf numFmtId="17" fontId="16" fillId="13" borderId="3" xfId="0" applyNumberFormat="1" applyFont="1" applyFill="1" applyBorder="1" applyAlignment="1">
      <alignment horizontal="center" vertical="center"/>
    </xf>
    <xf numFmtId="0" fontId="16" fillId="13" borderId="3" xfId="0" applyFont="1" applyFill="1" applyBorder="1" applyAlignment="1">
      <alignment horizontal="center" vertical="center"/>
    </xf>
    <xf numFmtId="14" fontId="12" fillId="13" borderId="3" xfId="0" applyNumberFormat="1" applyFont="1" applyFill="1" applyBorder="1" applyAlignment="1">
      <alignment horizontal="center" vertical="center"/>
    </xf>
    <xf numFmtId="0" fontId="12" fillId="13" borderId="3" xfId="0" applyFont="1" applyFill="1" applyBorder="1" applyAlignment="1">
      <alignment horizontal="center" vertical="center"/>
    </xf>
    <xf numFmtId="0" fontId="2" fillId="13" borderId="8" xfId="0" applyFont="1" applyFill="1" applyBorder="1" applyAlignment="1">
      <alignment horizontal="center" vertical="center" wrapText="1"/>
    </xf>
    <xf numFmtId="4" fontId="12" fillId="13" borderId="3" xfId="0" applyNumberFormat="1" applyFont="1" applyFill="1" applyBorder="1" applyAlignment="1">
      <alignment horizontal="center" vertical="center"/>
    </xf>
    <xf numFmtId="0" fontId="12" fillId="13" borderId="3" xfId="0" quotePrefix="1" applyFont="1" applyFill="1" applyBorder="1" applyAlignment="1">
      <alignment horizontal="center" vertical="center" wrapText="1"/>
    </xf>
    <xf numFmtId="0" fontId="12" fillId="13" borderId="3" xfId="0" applyFont="1" applyFill="1" applyBorder="1" applyAlignment="1">
      <alignment horizontal="center" vertical="center" wrapText="1"/>
    </xf>
    <xf numFmtId="0" fontId="16" fillId="13" borderId="3" xfId="0" applyFont="1" applyFill="1" applyBorder="1" applyAlignment="1">
      <alignment horizontal="center" vertical="center" wrapText="1"/>
    </xf>
    <xf numFmtId="0" fontId="6" fillId="13" borderId="3" xfId="0" applyFont="1" applyFill="1" applyBorder="1" applyAlignment="1">
      <alignment horizontal="center" vertical="center" wrapText="1"/>
    </xf>
    <xf numFmtId="14" fontId="6" fillId="13" borderId="3" xfId="0" applyNumberFormat="1" applyFont="1" applyFill="1" applyBorder="1" applyAlignment="1">
      <alignment horizontal="center" vertical="center" wrapText="1"/>
    </xf>
    <xf numFmtId="17" fontId="16" fillId="13" borderId="8" xfId="0" applyNumberFormat="1" applyFont="1" applyFill="1" applyBorder="1" applyAlignment="1">
      <alignment horizontal="center" vertical="center"/>
    </xf>
    <xf numFmtId="0" fontId="16" fillId="13" borderId="8" xfId="0" applyFont="1" applyFill="1" applyBorder="1" applyAlignment="1">
      <alignment horizontal="center" vertical="center"/>
    </xf>
    <xf numFmtId="14" fontId="12" fillId="13" borderId="8" xfId="0" applyNumberFormat="1" applyFont="1" applyFill="1" applyBorder="1" applyAlignment="1">
      <alignment horizontal="center" vertical="center"/>
    </xf>
    <xf numFmtId="0" fontId="12" fillId="13" borderId="8" xfId="0" applyFont="1" applyFill="1" applyBorder="1" applyAlignment="1">
      <alignment horizontal="center" vertical="center"/>
    </xf>
    <xf numFmtId="0" fontId="12" fillId="13" borderId="8" xfId="0" quotePrefix="1" applyFont="1" applyFill="1" applyBorder="1" applyAlignment="1">
      <alignment horizontal="center" vertical="center" wrapText="1"/>
    </xf>
    <xf numFmtId="0" fontId="12" fillId="13" borderId="8" xfId="0" applyFont="1" applyFill="1" applyBorder="1" applyAlignment="1">
      <alignment horizontal="center" vertical="center" wrapText="1"/>
    </xf>
    <xf numFmtId="0" fontId="16" fillId="13" borderId="8" xfId="0" applyFont="1" applyFill="1" applyBorder="1" applyAlignment="1">
      <alignment horizontal="center" vertical="center" wrapText="1"/>
    </xf>
    <xf numFmtId="0" fontId="6" fillId="13" borderId="15" xfId="0" applyFont="1" applyFill="1" applyBorder="1" applyAlignment="1">
      <alignment horizontal="center" vertical="center" wrapText="1"/>
    </xf>
    <xf numFmtId="0" fontId="6" fillId="13" borderId="8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2" fontId="12" fillId="13" borderId="8" xfId="0" quotePrefix="1" applyNumberFormat="1" applyFont="1" applyFill="1" applyBorder="1" applyAlignment="1">
      <alignment horizontal="center" vertical="center" wrapText="1"/>
    </xf>
    <xf numFmtId="0" fontId="16" fillId="13" borderId="8" xfId="0" quotePrefix="1" applyFont="1" applyFill="1" applyBorder="1" applyAlignment="1">
      <alignment horizontal="center" vertical="center" wrapText="1"/>
    </xf>
    <xf numFmtId="0" fontId="6" fillId="13" borderId="14" xfId="0" applyFont="1" applyFill="1" applyBorder="1" applyAlignment="1">
      <alignment horizontal="center" vertical="center" wrapText="1"/>
    </xf>
    <xf numFmtId="14" fontId="12" fillId="13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17" fontId="6" fillId="0" borderId="19" xfId="0" applyNumberFormat="1" applyFont="1" applyBorder="1" applyAlignment="1">
      <alignment horizontal="center" vertical="center" wrapText="1"/>
    </xf>
    <xf numFmtId="14" fontId="6" fillId="0" borderId="19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14" fontId="6" fillId="0" borderId="20" xfId="0" applyNumberFormat="1" applyFont="1" applyBorder="1" applyAlignment="1">
      <alignment horizontal="center" vertical="center" wrapText="1"/>
    </xf>
    <xf numFmtId="2" fontId="6" fillId="0" borderId="19" xfId="0" applyNumberFormat="1" applyFont="1" applyBorder="1" applyAlignment="1">
      <alignment horizontal="center" vertical="center" wrapText="1"/>
    </xf>
    <xf numFmtId="14" fontId="6" fillId="0" borderId="21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14" fontId="12" fillId="0" borderId="0" xfId="0" applyNumberFormat="1" applyFont="1" applyAlignment="1">
      <alignment horizontal="center" vertical="center"/>
    </xf>
    <xf numFmtId="3" fontId="12" fillId="0" borderId="3" xfId="0" applyNumberFormat="1" applyFont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 indent="1"/>
    </xf>
    <xf numFmtId="17" fontId="16" fillId="0" borderId="3" xfId="0" applyNumberFormat="1" applyFont="1" applyBorder="1" applyAlignment="1">
      <alignment horizontal="center" vertical="center" indent="1"/>
    </xf>
    <xf numFmtId="0" fontId="16" fillId="0" borderId="3" xfId="0" applyFont="1" applyBorder="1" applyAlignment="1">
      <alignment horizontal="center" vertical="center" indent="1"/>
    </xf>
    <xf numFmtId="14" fontId="12" fillId="0" borderId="3" xfId="0" applyNumberFormat="1" applyFont="1" applyBorder="1" applyAlignment="1">
      <alignment horizontal="center" vertical="center" indent="1"/>
    </xf>
    <xf numFmtId="0" fontId="12" fillId="0" borderId="3" xfId="0" applyFont="1" applyBorder="1" applyAlignment="1">
      <alignment horizontal="center" vertical="center" indent="1"/>
    </xf>
    <xf numFmtId="4" fontId="12" fillId="0" borderId="3" xfId="0" applyNumberFormat="1" applyFont="1" applyBorder="1" applyAlignment="1">
      <alignment horizontal="center" vertical="center" indent="1"/>
    </xf>
    <xf numFmtId="0" fontId="12" fillId="0" borderId="3" xfId="0" applyFont="1" applyBorder="1" applyAlignment="1">
      <alignment horizontal="center" vertical="center" wrapText="1" indent="1"/>
    </xf>
    <xf numFmtId="3" fontId="12" fillId="0" borderId="3" xfId="0" applyNumberFormat="1" applyFont="1" applyBorder="1" applyAlignment="1">
      <alignment horizontal="center" vertical="center" wrapText="1" indent="1"/>
    </xf>
    <xf numFmtId="0" fontId="16" fillId="0" borderId="3" xfId="0" applyFont="1" applyBorder="1" applyAlignment="1">
      <alignment horizontal="center" vertical="center" wrapText="1" indent="1"/>
    </xf>
    <xf numFmtId="0" fontId="6" fillId="0" borderId="3" xfId="0" applyFont="1" applyBorder="1" applyAlignment="1">
      <alignment horizontal="center" vertical="center" wrapText="1" indent="1"/>
    </xf>
    <xf numFmtId="14" fontId="6" fillId="0" borderId="3" xfId="0" applyNumberFormat="1" applyFont="1" applyBorder="1" applyAlignment="1">
      <alignment horizontal="center" vertical="center" wrapText="1" indent="1"/>
    </xf>
    <xf numFmtId="0" fontId="2" fillId="0" borderId="3" xfId="0" applyFont="1" applyBorder="1" applyAlignment="1">
      <alignment horizontal="center" vertical="center" wrapText="1" indent="1"/>
    </xf>
    <xf numFmtId="17" fontId="16" fillId="0" borderId="8" xfId="0" applyNumberFormat="1" applyFont="1" applyBorder="1" applyAlignment="1">
      <alignment horizontal="center" vertical="center" indent="1"/>
    </xf>
    <xf numFmtId="0" fontId="16" fillId="0" borderId="8" xfId="0" applyFont="1" applyBorder="1" applyAlignment="1">
      <alignment horizontal="center" vertical="center" indent="1"/>
    </xf>
    <xf numFmtId="14" fontId="12" fillId="0" borderId="8" xfId="0" applyNumberFormat="1" applyFont="1" applyBorder="1" applyAlignment="1">
      <alignment horizontal="center" vertical="center" indent="1"/>
    </xf>
    <xf numFmtId="0" fontId="12" fillId="0" borderId="8" xfId="0" applyFont="1" applyBorder="1" applyAlignment="1">
      <alignment horizontal="center" vertical="center" indent="1"/>
    </xf>
    <xf numFmtId="4" fontId="12" fillId="0" borderId="8" xfId="0" applyNumberFormat="1" applyFont="1" applyBorder="1" applyAlignment="1">
      <alignment horizontal="center" vertical="center" indent="1"/>
    </xf>
    <xf numFmtId="0" fontId="12" fillId="0" borderId="8" xfId="0" quotePrefix="1" applyFont="1" applyBorder="1" applyAlignment="1">
      <alignment horizontal="center" vertical="center" wrapText="1" indent="1"/>
    </xf>
    <xf numFmtId="0" fontId="12" fillId="0" borderId="8" xfId="0" applyFont="1" applyBorder="1" applyAlignment="1">
      <alignment horizontal="center" vertical="center" wrapText="1" indent="1"/>
    </xf>
    <xf numFmtId="0" fontId="16" fillId="0" borderId="8" xfId="0" applyFont="1" applyBorder="1" applyAlignment="1">
      <alignment horizontal="center" vertical="center" wrapText="1" indent="1"/>
    </xf>
    <xf numFmtId="0" fontId="2" fillId="8" borderId="8" xfId="0" applyFont="1" applyFill="1" applyBorder="1" applyAlignment="1">
      <alignment horizontal="center" vertical="center" wrapText="1" indent="1"/>
    </xf>
    <xf numFmtId="14" fontId="6" fillId="0" borderId="8" xfId="0" applyNumberFormat="1" applyFont="1" applyBorder="1" applyAlignment="1">
      <alignment horizontal="center" vertical="center" wrapText="1" indent="1"/>
    </xf>
    <xf numFmtId="17" fontId="16" fillId="0" borderId="15" xfId="0" applyNumberFormat="1" applyFont="1" applyBorder="1" applyAlignment="1">
      <alignment horizontal="center" vertical="center"/>
    </xf>
    <xf numFmtId="14" fontId="12" fillId="0" borderId="14" xfId="0" applyNumberFormat="1" applyFont="1" applyBorder="1" applyAlignment="1">
      <alignment horizontal="center" vertical="center"/>
    </xf>
    <xf numFmtId="17" fontId="12" fillId="0" borderId="15" xfId="0" applyNumberFormat="1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 wrapText="1"/>
    </xf>
    <xf numFmtId="14" fontId="16" fillId="0" borderId="19" xfId="0" applyNumberFormat="1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17" fontId="12" fillId="6" borderId="3" xfId="0" applyNumberFormat="1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14" fontId="12" fillId="6" borderId="3" xfId="0" applyNumberFormat="1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 wrapText="1"/>
    </xf>
    <xf numFmtId="14" fontId="6" fillId="6" borderId="3" xfId="0" applyNumberFormat="1" applyFont="1" applyFill="1" applyBorder="1" applyAlignment="1">
      <alignment horizontal="center" vertical="center" wrapText="1"/>
    </xf>
    <xf numFmtId="17" fontId="12" fillId="6" borderId="8" xfId="0" applyNumberFormat="1" applyFont="1" applyFill="1" applyBorder="1" applyAlignment="1">
      <alignment horizontal="center" vertical="center"/>
    </xf>
    <xf numFmtId="14" fontId="12" fillId="6" borderId="8" xfId="0" applyNumberFormat="1" applyFont="1" applyFill="1" applyBorder="1" applyAlignment="1">
      <alignment horizontal="center" vertical="center"/>
    </xf>
    <xf numFmtId="14" fontId="6" fillId="6" borderId="8" xfId="0" applyNumberFormat="1" applyFont="1" applyFill="1" applyBorder="1" applyAlignment="1">
      <alignment horizontal="center" vertical="center" wrapText="1"/>
    </xf>
    <xf numFmtId="14" fontId="16" fillId="0" borderId="3" xfId="0" applyNumberFormat="1" applyFont="1" applyBorder="1" applyAlignment="1">
      <alignment horizontal="center" vertical="center"/>
    </xf>
    <xf numFmtId="0" fontId="2" fillId="8" borderId="19" xfId="0" applyFont="1" applyFill="1" applyBorder="1" applyAlignment="1">
      <alignment horizontal="center" vertical="center" wrapText="1"/>
    </xf>
    <xf numFmtId="17" fontId="12" fillId="0" borderId="19" xfId="0" applyNumberFormat="1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4" fontId="12" fillId="0" borderId="0" xfId="0" applyNumberFormat="1" applyFont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13" xfId="0" quotePrefix="1" applyFont="1" applyBorder="1" applyAlignment="1">
      <alignment horizontal="center" vertical="center" wrapText="1"/>
    </xf>
    <xf numFmtId="14" fontId="12" fillId="0" borderId="17" xfId="0" applyNumberFormat="1" applyFont="1" applyBorder="1" applyAlignment="1">
      <alignment horizontal="center" vertical="center"/>
    </xf>
    <xf numFmtId="0" fontId="2" fillId="8" borderId="20" xfId="0" applyFont="1" applyFill="1" applyBorder="1" applyAlignment="1">
      <alignment horizontal="center" vertical="center" wrapText="1"/>
    </xf>
    <xf numFmtId="14" fontId="12" fillId="0" borderId="20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14" fontId="16" fillId="0" borderId="13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14" fontId="12" fillId="0" borderId="18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4" fontId="6" fillId="0" borderId="14" xfId="0" applyNumberFormat="1" applyFont="1" applyBorder="1" applyAlignment="1">
      <alignment horizontal="center" vertical="center" wrapText="1"/>
    </xf>
    <xf numFmtId="0" fontId="22" fillId="8" borderId="14" xfId="0" applyFont="1" applyFill="1" applyBorder="1" applyAlignment="1">
      <alignment horizontal="center" vertical="center" wrapText="1"/>
    </xf>
    <xf numFmtId="17" fontId="23" fillId="0" borderId="3" xfId="0" applyNumberFormat="1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14" fontId="23" fillId="0" borderId="3" xfId="0" applyNumberFormat="1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14" fontId="12" fillId="0" borderId="21" xfId="0" applyNumberFormat="1" applyFont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 wrapText="1"/>
    </xf>
    <xf numFmtId="17" fontId="23" fillId="0" borderId="8" xfId="0" applyNumberFormat="1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14" fontId="23" fillId="0" borderId="8" xfId="0" applyNumberFormat="1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17" fontId="12" fillId="0" borderId="8" xfId="0" applyNumberFormat="1" applyFont="1" applyBorder="1" applyAlignment="1">
      <alignment horizontal="center" vertical="center" wrapText="1"/>
    </xf>
    <xf numFmtId="14" fontId="12" fillId="0" borderId="8" xfId="0" applyNumberFormat="1" applyFont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17" fontId="16" fillId="0" borderId="3" xfId="0" applyNumberFormat="1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14" fontId="12" fillId="0" borderId="3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4" fontId="12" fillId="0" borderId="3" xfId="0" applyNumberFormat="1" applyFont="1" applyFill="1" applyBorder="1" applyAlignment="1">
      <alignment horizontal="center" vertical="center"/>
    </xf>
    <xf numFmtId="0" fontId="12" fillId="0" borderId="3" xfId="0" quotePrefix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3" fontId="12" fillId="0" borderId="3" xfId="0" applyNumberFormat="1" applyFont="1" applyFill="1" applyBorder="1" applyAlignment="1">
      <alignment horizontal="center" vertical="center" wrapText="1"/>
    </xf>
    <xf numFmtId="17" fontId="16" fillId="0" borderId="19" xfId="0" applyNumberFormat="1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4" fontId="12" fillId="0" borderId="19" xfId="0" applyNumberFormat="1" applyFont="1" applyBorder="1" applyAlignment="1">
      <alignment horizontal="center" vertical="center"/>
    </xf>
    <xf numFmtId="0" fontId="12" fillId="0" borderId="19" xfId="0" quotePrefix="1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14" fontId="16" fillId="0" borderId="3" xfId="0" applyNumberFormat="1" applyFont="1" applyFill="1" applyBorder="1" applyAlignment="1">
      <alignment horizontal="center" vertical="center"/>
    </xf>
    <xf numFmtId="17" fontId="16" fillId="0" borderId="8" xfId="0" applyNumberFormat="1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14" fontId="12" fillId="0" borderId="8" xfId="0" applyNumberFormat="1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4" fontId="12" fillId="0" borderId="8" xfId="0" applyNumberFormat="1" applyFont="1" applyFill="1" applyBorder="1" applyAlignment="1">
      <alignment horizontal="center" vertical="center"/>
    </xf>
    <xf numFmtId="0" fontId="12" fillId="0" borderId="8" xfId="0" quotePrefix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3A40F-23D5-4E72-AF73-46EBB598B0BD}">
  <sheetPr filterMode="1"/>
  <dimension ref="A1:Y723"/>
  <sheetViews>
    <sheetView tabSelected="1" workbookViewId="0">
      <pane xSplit="2" ySplit="2" topLeftCell="C748" activePane="bottomRight" state="frozen"/>
      <selection pane="bottomRight" activeCell="G738" sqref="G738"/>
      <selection pane="bottomLeft" activeCell="A3" sqref="A3"/>
      <selection pane="topRight" activeCell="C1" sqref="C1"/>
    </sheetView>
  </sheetViews>
  <sheetFormatPr defaultColWidth="9.140625" defaultRowHeight="15"/>
  <cols>
    <col min="1" max="1" width="21.5703125" style="29" customWidth="1"/>
    <col min="2" max="2" width="15.85546875" style="29" customWidth="1"/>
    <col min="3" max="3" width="16.85546875" style="52" customWidth="1"/>
    <col min="4" max="4" width="19.42578125" style="29" customWidth="1"/>
    <col min="5" max="5" width="17.5703125" style="29" customWidth="1"/>
    <col min="6" max="6" width="17.28515625" style="29" customWidth="1"/>
    <col min="7" max="7" width="58.28515625" style="21" customWidth="1"/>
    <col min="8" max="8" width="13.42578125" style="29" customWidth="1"/>
    <col min="9" max="9" width="13" style="102" bestFit="1" customWidth="1"/>
    <col min="10" max="10" width="16.7109375" style="29" customWidth="1"/>
    <col min="11" max="11" width="21.7109375" style="118" customWidth="1"/>
    <col min="12" max="12" width="18" style="29" customWidth="1"/>
    <col min="13" max="13" width="17.85546875" style="29" customWidth="1"/>
    <col min="14" max="14" width="14.85546875" style="29" customWidth="1"/>
    <col min="15" max="15" width="14.140625" style="29" customWidth="1"/>
    <col min="16" max="16" width="25.140625" style="104" customWidth="1"/>
    <col min="17" max="17" width="25.85546875" style="29" customWidth="1"/>
    <col min="18" max="18" width="55.7109375" style="29" customWidth="1"/>
    <col min="19" max="19" width="16.140625" style="29" customWidth="1"/>
    <col min="20" max="20" width="14.42578125" style="102" customWidth="1"/>
    <col min="21" max="21" width="27" style="29" customWidth="1"/>
    <col min="22" max="22" width="15.5703125" style="118" customWidth="1"/>
    <col min="23" max="23" width="12.140625" style="118" customWidth="1"/>
    <col min="24" max="16384" width="9.140625" style="29"/>
  </cols>
  <sheetData>
    <row r="1" spans="1:24" s="82" customFormat="1" ht="30.75">
      <c r="A1" s="28" t="s">
        <v>0</v>
      </c>
      <c r="B1" s="37" t="s">
        <v>1</v>
      </c>
      <c r="C1" s="38" t="s">
        <v>2</v>
      </c>
      <c r="D1" s="37" t="s">
        <v>3</v>
      </c>
      <c r="E1" s="37" t="s">
        <v>4</v>
      </c>
      <c r="F1" s="37" t="s">
        <v>5</v>
      </c>
      <c r="G1" s="39" t="s">
        <v>6</v>
      </c>
      <c r="H1" s="37" t="s">
        <v>7</v>
      </c>
      <c r="I1" s="124" t="s">
        <v>8</v>
      </c>
      <c r="J1" s="37" t="s">
        <v>9</v>
      </c>
      <c r="K1" s="126" t="s">
        <v>10</v>
      </c>
      <c r="L1" s="37" t="s">
        <v>11</v>
      </c>
      <c r="M1" s="37" t="s">
        <v>12</v>
      </c>
      <c r="N1" s="37" t="s">
        <v>13</v>
      </c>
      <c r="O1" s="37" t="s">
        <v>14</v>
      </c>
      <c r="P1" s="111" t="s">
        <v>15</v>
      </c>
      <c r="Q1" s="37" t="s">
        <v>16</v>
      </c>
      <c r="R1" s="37" t="s">
        <v>17</v>
      </c>
      <c r="S1" s="40" t="s">
        <v>18</v>
      </c>
      <c r="T1" s="136" t="s">
        <v>19</v>
      </c>
      <c r="U1" s="80" t="s">
        <v>20</v>
      </c>
      <c r="V1" s="138" t="s">
        <v>21</v>
      </c>
      <c r="W1" s="129" t="s">
        <v>22</v>
      </c>
      <c r="X1" s="82" t="s">
        <v>23</v>
      </c>
    </row>
    <row r="2" spans="1:24" s="82" customFormat="1" ht="43.5" hidden="1">
      <c r="A2" s="28" t="s">
        <v>0</v>
      </c>
      <c r="B2" s="37" t="s">
        <v>24</v>
      </c>
      <c r="C2" s="41" t="s">
        <v>25</v>
      </c>
      <c r="D2" s="42" t="s">
        <v>26</v>
      </c>
      <c r="E2" s="42" t="s">
        <v>27</v>
      </c>
      <c r="F2" s="37" t="s">
        <v>28</v>
      </c>
      <c r="G2" s="39" t="s">
        <v>29</v>
      </c>
      <c r="H2" s="37" t="s">
        <v>30</v>
      </c>
      <c r="I2" s="37" t="s">
        <v>31</v>
      </c>
      <c r="J2" s="127" t="s">
        <v>32</v>
      </c>
      <c r="K2" s="37" t="s">
        <v>33</v>
      </c>
      <c r="L2" s="37" t="s">
        <v>34</v>
      </c>
      <c r="M2" s="37" t="s">
        <v>35</v>
      </c>
      <c r="N2" s="37" t="s">
        <v>36</v>
      </c>
      <c r="O2" s="37" t="s">
        <v>37</v>
      </c>
      <c r="P2" s="111" t="s">
        <v>38</v>
      </c>
      <c r="Q2" s="37" t="s">
        <v>39</v>
      </c>
      <c r="R2" s="37" t="s">
        <v>40</v>
      </c>
      <c r="S2" s="40"/>
      <c r="T2" s="136"/>
      <c r="U2" s="80"/>
      <c r="V2" s="139"/>
      <c r="W2" s="81"/>
    </row>
    <row r="3" spans="1:24" ht="43.5">
      <c r="A3" s="31" t="str">
        <f>IF(C3="","",VLOOKUP(C3,'Base de dados'!$A$1:$B$50,2,FALSE))</f>
        <v>RPBC</v>
      </c>
      <c r="B3" s="43">
        <v>46023</v>
      </c>
      <c r="C3" s="44">
        <v>1032159</v>
      </c>
      <c r="D3" s="12">
        <v>46041</v>
      </c>
      <c r="E3" s="4">
        <v>1</v>
      </c>
      <c r="F3" s="4" t="s">
        <v>41</v>
      </c>
      <c r="G3" s="3" t="s">
        <v>42</v>
      </c>
      <c r="H3" s="4" t="s">
        <v>43</v>
      </c>
      <c r="I3" s="12">
        <v>46039</v>
      </c>
      <c r="J3" s="10">
        <v>46098</v>
      </c>
      <c r="K3" s="4">
        <f>IF(I3="","",J3-I3)</f>
        <v>59</v>
      </c>
      <c r="L3" s="4">
        <v>28488</v>
      </c>
      <c r="M3" s="45" t="s">
        <v>44</v>
      </c>
      <c r="N3" s="4">
        <v>19</v>
      </c>
      <c r="O3" s="4">
        <v>720101001</v>
      </c>
      <c r="P3" s="103">
        <v>0</v>
      </c>
      <c r="Q3" s="4" t="s">
        <v>45</v>
      </c>
      <c r="R3" s="4" t="s">
        <v>46</v>
      </c>
      <c r="S3" s="29" t="s">
        <v>47</v>
      </c>
      <c r="T3" s="102" t="s">
        <v>47</v>
      </c>
      <c r="U3" s="29" t="str">
        <f>IF(A3&lt;&gt;"",VLOOKUP(N3,'Base de dados'!$G$1:$H$24,2,FALSE),"")</f>
        <v>Não derivado de petróleo</v>
      </c>
      <c r="V3" s="64">
        <v>46097</v>
      </c>
      <c r="W3" s="29" t="str">
        <f>IF(C3="","",VLOOKUP(C3,'Base de dados'!$A$1:$C$39,3,FALSE))</f>
        <v>REFINARIA</v>
      </c>
      <c r="X3" s="29">
        <v>1</v>
      </c>
    </row>
    <row r="4" spans="1:24" s="4" customFormat="1" ht="43.5" hidden="1">
      <c r="A4" s="31" t="str">
        <f>IF(C4="","",VLOOKUP(C4,'Base de dados'!$A$1:$B$50,2,FALSE))</f>
        <v>REVAP</v>
      </c>
      <c r="B4" s="43">
        <v>46023</v>
      </c>
      <c r="C4" s="44">
        <v>1032154</v>
      </c>
      <c r="D4" s="12">
        <v>46014</v>
      </c>
      <c r="E4" s="4">
        <v>1</v>
      </c>
      <c r="F4" s="4" t="s">
        <v>41</v>
      </c>
      <c r="G4" s="3" t="s">
        <v>48</v>
      </c>
      <c r="H4" s="4" t="s">
        <v>49</v>
      </c>
      <c r="I4" s="12">
        <v>46046</v>
      </c>
      <c r="J4" s="12">
        <v>46064</v>
      </c>
      <c r="K4" s="4">
        <f t="shared" ref="K4:K50" si="0">IF(I4="","",J4-I4)</f>
        <v>18</v>
      </c>
      <c r="L4" s="46">
        <v>40000</v>
      </c>
      <c r="M4" s="45" t="s">
        <v>44</v>
      </c>
      <c r="N4" s="4">
        <v>2</v>
      </c>
      <c r="O4" s="4">
        <v>320101001</v>
      </c>
      <c r="P4" s="103">
        <v>297900000</v>
      </c>
      <c r="Q4" s="4" t="s">
        <v>50</v>
      </c>
      <c r="R4" s="4" t="s">
        <v>51</v>
      </c>
      <c r="S4" s="4" t="s">
        <v>47</v>
      </c>
      <c r="T4" s="66" t="s">
        <v>47</v>
      </c>
      <c r="U4" s="4" t="str">
        <f>IF(A4&lt;&gt;"",VLOOKUP(N4,'Base de dados'!$G$1:$H$24,2,FALSE),"")</f>
        <v>Gasolina A</v>
      </c>
      <c r="V4" s="140">
        <v>46056</v>
      </c>
      <c r="W4" s="4" t="str">
        <f>IF(C4="","",VLOOKUP(C4,'Base de dados'!$A$1:$C$39,3,FALSE))</f>
        <v>REFINARIA</v>
      </c>
      <c r="X4" s="4">
        <f>IF(C4&lt;&gt;"",X3+1,"")</f>
        <v>2</v>
      </c>
    </row>
    <row r="5" spans="1:24" s="4" customFormat="1" ht="43.5" hidden="1">
      <c r="A5" s="31" t="str">
        <f>IF(C5="","",VLOOKUP(C5,'Base de dados'!$A$1:$B$50,2,FALSE))</f>
        <v>REVAP</v>
      </c>
      <c r="B5" s="43">
        <v>46023</v>
      </c>
      <c r="C5" s="44">
        <v>1032154</v>
      </c>
      <c r="D5" s="12">
        <v>46014</v>
      </c>
      <c r="E5" s="4">
        <v>1</v>
      </c>
      <c r="F5" s="4" t="s">
        <v>41</v>
      </c>
      <c r="G5" s="3" t="s">
        <v>48</v>
      </c>
      <c r="H5" s="4" t="s">
        <v>49</v>
      </c>
      <c r="I5" s="12">
        <v>46046</v>
      </c>
      <c r="J5" s="12">
        <v>46064</v>
      </c>
      <c r="K5" s="4">
        <f t="shared" si="0"/>
        <v>18</v>
      </c>
      <c r="L5" s="46">
        <v>40000</v>
      </c>
      <c r="M5" s="45" t="s">
        <v>44</v>
      </c>
      <c r="N5" s="4">
        <v>16</v>
      </c>
      <c r="O5" s="4">
        <v>410101001</v>
      </c>
      <c r="P5" s="103">
        <v>181000000</v>
      </c>
      <c r="Q5" s="4" t="s">
        <v>50</v>
      </c>
      <c r="R5" s="4" t="s">
        <v>51</v>
      </c>
      <c r="S5" s="4" t="s">
        <v>47</v>
      </c>
      <c r="T5" s="66" t="s">
        <v>47</v>
      </c>
      <c r="U5" s="4" t="str">
        <f>IF(A5&lt;&gt;"",VLOOKUP(N5,'Base de dados'!$G$1:$H$24,2,FALSE),"")</f>
        <v xml:space="preserve">Querosene de aviação (QAV) </v>
      </c>
      <c r="V5" s="140">
        <v>46056</v>
      </c>
      <c r="W5" s="4" t="str">
        <f>IF(C5="","",VLOOKUP(C5,'Base de dados'!$A$1:$C$39,3,FALSE))</f>
        <v>REFINARIA</v>
      </c>
      <c r="X5" s="4">
        <f t="shared" ref="X5:X67" si="1">IF(C5&lt;&gt;"",X4+1,"")</f>
        <v>3</v>
      </c>
    </row>
    <row r="6" spans="1:24" ht="43.5" hidden="1">
      <c r="A6" s="31" t="str">
        <f>IF(C6="","",VLOOKUP(C6,'Base de dados'!$A$1:$B$50,2,FALSE))</f>
        <v>REGAP</v>
      </c>
      <c r="B6" s="43">
        <v>46023</v>
      </c>
      <c r="C6" s="44">
        <v>1032150</v>
      </c>
      <c r="D6" s="12">
        <v>46014</v>
      </c>
      <c r="E6" s="4">
        <v>1</v>
      </c>
      <c r="F6" s="4" t="s">
        <v>41</v>
      </c>
      <c r="G6" s="3" t="s">
        <v>52</v>
      </c>
      <c r="H6" s="4" t="s">
        <v>53</v>
      </c>
      <c r="I6" s="12">
        <v>46038</v>
      </c>
      <c r="J6" s="12">
        <v>46056</v>
      </c>
      <c r="K6" s="4">
        <f t="shared" si="0"/>
        <v>18</v>
      </c>
      <c r="L6" s="46">
        <v>26400</v>
      </c>
      <c r="M6" s="45" t="s">
        <v>44</v>
      </c>
      <c r="N6" s="4">
        <v>2</v>
      </c>
      <c r="O6" s="4">
        <v>320101001</v>
      </c>
      <c r="P6" s="103">
        <v>206700000</v>
      </c>
      <c r="Q6" s="4" t="s">
        <v>50</v>
      </c>
      <c r="R6" s="4" t="s">
        <v>51</v>
      </c>
      <c r="S6" s="29" t="s">
        <v>47</v>
      </c>
      <c r="T6" s="102" t="s">
        <v>47</v>
      </c>
      <c r="U6" s="29" t="str">
        <f>IF(A6&lt;&gt;"",VLOOKUP(N6,'Base de dados'!$G$1:$H$24,2,FALSE),"")</f>
        <v>Gasolina A</v>
      </c>
      <c r="V6" s="133">
        <v>46056</v>
      </c>
      <c r="W6" s="29" t="str">
        <f>IF(C6="","",VLOOKUP(C6,'Base de dados'!$A$1:$C$39,3,FALSE))</f>
        <v>REFINARIA</v>
      </c>
      <c r="X6" s="4">
        <f t="shared" si="1"/>
        <v>4</v>
      </c>
    </row>
    <row r="7" spans="1:24" ht="43.5" hidden="1">
      <c r="A7" s="31" t="str">
        <f>IF(C7="","",VLOOKUP(C7,'Base de dados'!$A$1:$B$50,2,FALSE))</f>
        <v>REGAP</v>
      </c>
      <c r="B7" s="43">
        <v>46023</v>
      </c>
      <c r="C7" s="44">
        <v>1032150</v>
      </c>
      <c r="D7" s="12">
        <v>46014</v>
      </c>
      <c r="E7" s="4">
        <v>1</v>
      </c>
      <c r="F7" s="4" t="s">
        <v>41</v>
      </c>
      <c r="G7" s="3" t="s">
        <v>52</v>
      </c>
      <c r="H7" s="4" t="s">
        <v>53</v>
      </c>
      <c r="I7" s="12">
        <v>46038</v>
      </c>
      <c r="J7" s="12">
        <v>46056</v>
      </c>
      <c r="K7" s="4">
        <f t="shared" si="0"/>
        <v>18</v>
      </c>
      <c r="L7" s="46">
        <v>26400</v>
      </c>
      <c r="M7" s="45" t="s">
        <v>44</v>
      </c>
      <c r="N7" s="4">
        <v>6</v>
      </c>
      <c r="O7" s="4">
        <v>420105001</v>
      </c>
      <c r="Q7" s="4" t="s">
        <v>50</v>
      </c>
      <c r="R7" s="4" t="s">
        <v>51</v>
      </c>
      <c r="S7" s="29" t="s">
        <v>47</v>
      </c>
      <c r="T7" s="102" t="s">
        <v>47</v>
      </c>
      <c r="U7" s="29" t="str">
        <f>IF(A7&lt;&gt;"",VLOOKUP(N7,'Base de dados'!$G$1:$H$24,2,FALSE),"")</f>
        <v xml:space="preserve">Óleo diesel A S10 </v>
      </c>
      <c r="V7" s="133">
        <v>46056</v>
      </c>
      <c r="W7" s="29" t="str">
        <f>IF(C7="","",VLOOKUP(C7,'Base de dados'!$A$1:$C$39,3,FALSE))</f>
        <v>REFINARIA</v>
      </c>
      <c r="X7" s="4">
        <f t="shared" si="1"/>
        <v>5</v>
      </c>
    </row>
    <row r="8" spans="1:24" ht="43.5" hidden="1">
      <c r="A8" s="31" t="str">
        <f>IF(C8="","",VLOOKUP(C8,'Base de dados'!$A$1:$B$50,2,FALSE))</f>
        <v>REGAP</v>
      </c>
      <c r="B8" s="43">
        <v>46023</v>
      </c>
      <c r="C8" s="44">
        <v>1032150</v>
      </c>
      <c r="D8" s="12">
        <v>46014</v>
      </c>
      <c r="E8" s="4">
        <v>1</v>
      </c>
      <c r="F8" s="4" t="s">
        <v>41</v>
      </c>
      <c r="G8" s="3" t="s">
        <v>52</v>
      </c>
      <c r="H8" s="4" t="s">
        <v>53</v>
      </c>
      <c r="I8" s="12">
        <v>46038</v>
      </c>
      <c r="J8" s="12">
        <v>46056</v>
      </c>
      <c r="K8" s="4">
        <f t="shared" si="0"/>
        <v>18</v>
      </c>
      <c r="L8" s="46">
        <v>26400</v>
      </c>
      <c r="M8" s="45" t="s">
        <v>44</v>
      </c>
      <c r="N8" s="4">
        <v>7</v>
      </c>
      <c r="O8" s="4">
        <v>420102004</v>
      </c>
      <c r="Q8" s="4" t="s">
        <v>50</v>
      </c>
      <c r="R8" s="4" t="s">
        <v>51</v>
      </c>
      <c r="S8" s="29" t="s">
        <v>47</v>
      </c>
      <c r="T8" s="102" t="s">
        <v>47</v>
      </c>
      <c r="U8" s="29" t="str">
        <f>IF(A8&lt;&gt;"",VLOOKUP(N8,'Base de dados'!$G$1:$H$24,2,FALSE),"")</f>
        <v xml:space="preserve">Óleo diesel A S500 </v>
      </c>
      <c r="V8" s="133">
        <v>46056</v>
      </c>
      <c r="W8" s="29" t="str">
        <f>IF(C8="","",VLOOKUP(C8,'Base de dados'!$A$1:$C$39,3,FALSE))</f>
        <v>REFINARIA</v>
      </c>
      <c r="X8" s="4">
        <f t="shared" si="1"/>
        <v>6</v>
      </c>
    </row>
    <row r="9" spans="1:24" ht="43.5" hidden="1">
      <c r="A9" s="31" t="str">
        <f>IF(C9="","",VLOOKUP(C9,'Base de dados'!$A$1:$B$50,2,FALSE))</f>
        <v>REGAP</v>
      </c>
      <c r="B9" s="43">
        <v>46023</v>
      </c>
      <c r="C9" s="44">
        <v>1032150</v>
      </c>
      <c r="D9" s="12">
        <v>46014</v>
      </c>
      <c r="E9" s="4">
        <v>1</v>
      </c>
      <c r="F9" s="4" t="s">
        <v>41</v>
      </c>
      <c r="G9" s="3" t="s">
        <v>52</v>
      </c>
      <c r="H9" s="4" t="s">
        <v>53</v>
      </c>
      <c r="I9" s="12">
        <v>46038</v>
      </c>
      <c r="J9" s="12">
        <v>46056</v>
      </c>
      <c r="K9" s="4">
        <f t="shared" si="0"/>
        <v>18</v>
      </c>
      <c r="L9" s="46">
        <v>26400</v>
      </c>
      <c r="M9" s="45" t="s">
        <v>44</v>
      </c>
      <c r="N9" s="4">
        <v>16</v>
      </c>
      <c r="O9" s="4">
        <v>410101001</v>
      </c>
      <c r="P9" s="103">
        <v>56000000</v>
      </c>
      <c r="Q9" s="4" t="s">
        <v>50</v>
      </c>
      <c r="R9" s="4" t="s">
        <v>51</v>
      </c>
      <c r="S9" s="29" t="s">
        <v>47</v>
      </c>
      <c r="T9" s="102" t="s">
        <v>47</v>
      </c>
      <c r="U9" s="29" t="str">
        <f>IF(A9&lt;&gt;"",VLOOKUP(N9,'Base de dados'!$G$1:$H$24,2,FALSE),"")</f>
        <v xml:space="preserve">Querosene de aviação (QAV) </v>
      </c>
      <c r="V9" s="133">
        <v>46056</v>
      </c>
      <c r="W9" s="29" t="str">
        <f>IF(C9="","",VLOOKUP(C9,'Base de dados'!$A$1:$C$39,3,FALSE))</f>
        <v>REFINARIA</v>
      </c>
      <c r="X9" s="4">
        <f t="shared" si="1"/>
        <v>7</v>
      </c>
    </row>
    <row r="10" spans="1:24" ht="43.5" hidden="1">
      <c r="A10" s="31" t="str">
        <f>IF(C10="","",VLOOKUP(C10,'Base de dados'!$A$1:$B$50,2,FALSE))</f>
        <v>REGAP</v>
      </c>
      <c r="B10" s="43">
        <v>46023</v>
      </c>
      <c r="C10" s="44">
        <v>1032150</v>
      </c>
      <c r="D10" s="12">
        <v>46035</v>
      </c>
      <c r="E10" s="4">
        <v>1</v>
      </c>
      <c r="F10" s="4" t="s">
        <v>41</v>
      </c>
      <c r="G10" s="3" t="s">
        <v>54</v>
      </c>
      <c r="H10" s="4" t="s">
        <v>55</v>
      </c>
      <c r="I10" s="12">
        <v>46078</v>
      </c>
      <c r="J10" s="12">
        <v>46094</v>
      </c>
      <c r="K10" s="4">
        <f t="shared" si="0"/>
        <v>16</v>
      </c>
      <c r="L10" s="46">
        <v>26400</v>
      </c>
      <c r="M10" s="45" t="s">
        <v>44</v>
      </c>
      <c r="N10" s="4">
        <v>19</v>
      </c>
      <c r="O10" s="4">
        <v>710101001</v>
      </c>
      <c r="P10" s="103"/>
      <c r="Q10" s="4" t="s">
        <v>50</v>
      </c>
      <c r="R10" s="4" t="s">
        <v>56</v>
      </c>
      <c r="S10" s="29" t="s">
        <v>47</v>
      </c>
      <c r="T10" s="102" t="s">
        <v>47</v>
      </c>
      <c r="U10" s="29" t="str">
        <f>IF(A10&lt;&gt;"",VLOOKUP(N10,'Base de dados'!$G$1:$H$24,2,FALSE),"")</f>
        <v>Não derivado de petróleo</v>
      </c>
      <c r="V10" s="133">
        <v>46093</v>
      </c>
      <c r="W10" s="29" t="str">
        <f>IF(C10="","",VLOOKUP(C10,'Base de dados'!$A$1:$C$39,3,FALSE))</f>
        <v>REFINARIA</v>
      </c>
      <c r="X10" s="4">
        <f t="shared" si="1"/>
        <v>8</v>
      </c>
    </row>
    <row r="11" spans="1:24" s="4" customFormat="1" ht="43.5" hidden="1">
      <c r="A11" s="31" t="str">
        <f>IF(C11="","",VLOOKUP(C11,'Base de dados'!$A$1:$B$50,2,FALSE))</f>
        <v>REGAP</v>
      </c>
      <c r="B11" s="43">
        <v>46023</v>
      </c>
      <c r="C11" s="44">
        <v>1032150</v>
      </c>
      <c r="D11" s="12">
        <v>46048</v>
      </c>
      <c r="E11" s="4">
        <v>1</v>
      </c>
      <c r="F11" s="4" t="s">
        <v>41</v>
      </c>
      <c r="G11" s="3" t="s">
        <v>57</v>
      </c>
      <c r="H11" s="4" t="s">
        <v>58</v>
      </c>
      <c r="I11" s="12">
        <v>46054</v>
      </c>
      <c r="J11" s="12">
        <v>46060</v>
      </c>
      <c r="K11" s="4">
        <f t="shared" si="0"/>
        <v>6</v>
      </c>
      <c r="L11" s="46">
        <v>26400</v>
      </c>
      <c r="M11" s="45" t="s">
        <v>44</v>
      </c>
      <c r="N11" s="4">
        <v>7</v>
      </c>
      <c r="O11" s="8">
        <v>420102004</v>
      </c>
      <c r="P11" s="103">
        <v>108100000</v>
      </c>
      <c r="Q11" s="4" t="s">
        <v>50</v>
      </c>
      <c r="R11" s="4" t="s">
        <v>59</v>
      </c>
      <c r="S11" s="4" t="s">
        <v>60</v>
      </c>
      <c r="T11" s="66" t="s">
        <v>60</v>
      </c>
      <c r="U11" s="4" t="str">
        <f>IF(A11&lt;&gt;"",VLOOKUP(N11,'Base de dados'!$G$1:$H$24,2,FALSE),"")</f>
        <v xml:space="preserve">Óleo diesel A S500 </v>
      </c>
      <c r="V11" s="65" t="s">
        <v>61</v>
      </c>
      <c r="W11" s="4" t="str">
        <f>IF(C11="","",VLOOKUP(C11,'Base de dados'!$A$1:$C$39,3,FALSE))</f>
        <v>REFINARIA</v>
      </c>
      <c r="X11" s="4">
        <f t="shared" si="1"/>
        <v>9</v>
      </c>
    </row>
    <row r="12" spans="1:24" hidden="1">
      <c r="A12" s="31" t="str">
        <f>IF(C12="","",VLOOKUP(C12,'Base de dados'!$A$1:$B$50,2,FALSE))</f>
        <v>REPLAN</v>
      </c>
      <c r="B12" s="43">
        <v>46023</v>
      </c>
      <c r="C12" s="44">
        <v>1032153</v>
      </c>
      <c r="D12" s="12">
        <v>46014</v>
      </c>
      <c r="E12" s="4">
        <v>1</v>
      </c>
      <c r="F12" s="4" t="s">
        <v>41</v>
      </c>
      <c r="G12" s="3" t="s">
        <v>62</v>
      </c>
      <c r="H12" s="4" t="s">
        <v>63</v>
      </c>
      <c r="I12" s="12">
        <v>45899</v>
      </c>
      <c r="J12" s="12">
        <v>46234</v>
      </c>
      <c r="K12" s="4">
        <f t="shared" si="0"/>
        <v>335</v>
      </c>
      <c r="L12" s="46">
        <v>69000</v>
      </c>
      <c r="M12" s="45" t="s">
        <v>44</v>
      </c>
      <c r="N12" s="4">
        <v>2</v>
      </c>
      <c r="O12" s="8">
        <v>320101001</v>
      </c>
      <c r="P12" s="103">
        <v>340101001</v>
      </c>
      <c r="Q12" s="4" t="s">
        <v>64</v>
      </c>
      <c r="R12" s="4" t="s">
        <v>65</v>
      </c>
      <c r="S12" s="29" t="s">
        <v>47</v>
      </c>
      <c r="T12" s="102" t="s">
        <v>60</v>
      </c>
      <c r="U12" s="29" t="str">
        <f>IF(A12&lt;&gt;"",VLOOKUP(N12,'Base de dados'!$G$1:$H$24,2,FALSE),"")</f>
        <v>Gasolina A</v>
      </c>
      <c r="V12" s="141">
        <v>46108</v>
      </c>
      <c r="W12" s="29" t="str">
        <f>IF(C12="","",VLOOKUP(C12,'Base de dados'!$A$1:$C$39,3,FALSE))</f>
        <v>REFINARIA</v>
      </c>
      <c r="X12" s="4">
        <f t="shared" si="1"/>
        <v>10</v>
      </c>
    </row>
    <row r="13" spans="1:24" s="4" customFormat="1" ht="43.5" hidden="1">
      <c r="A13" s="31" t="str">
        <f>IF(C13="","",VLOOKUP(C13,'Base de dados'!$A$1:$B$50,2,FALSE))</f>
        <v>REFINARIA DE MATARIPE</v>
      </c>
      <c r="B13" s="43">
        <v>46023</v>
      </c>
      <c r="C13" s="44">
        <v>1277709</v>
      </c>
      <c r="D13" s="12">
        <v>46048</v>
      </c>
      <c r="E13" s="4">
        <v>1</v>
      </c>
      <c r="F13" s="4" t="s">
        <v>41</v>
      </c>
      <c r="G13" s="3" t="s">
        <v>66</v>
      </c>
      <c r="H13" s="4" t="s">
        <v>67</v>
      </c>
      <c r="I13" s="12">
        <v>46037</v>
      </c>
      <c r="J13" s="12">
        <v>46073</v>
      </c>
      <c r="K13" s="4">
        <f t="shared" si="0"/>
        <v>36</v>
      </c>
      <c r="L13" s="4">
        <v>0</v>
      </c>
      <c r="M13" s="45" t="s">
        <v>44</v>
      </c>
      <c r="N13" s="4">
        <v>2</v>
      </c>
      <c r="O13" s="4">
        <v>320101001</v>
      </c>
      <c r="P13" s="103">
        <v>0</v>
      </c>
      <c r="Q13" s="4" t="s">
        <v>45</v>
      </c>
      <c r="R13" s="4" t="s">
        <v>68</v>
      </c>
      <c r="S13" s="4" t="s">
        <v>60</v>
      </c>
      <c r="T13" s="66" t="s">
        <v>60</v>
      </c>
      <c r="U13" s="4" t="str">
        <f>IF(A13&lt;&gt;"",VLOOKUP(N13,'Base de dados'!$G$1:$H$24,2,FALSE),"")</f>
        <v>Gasolina A</v>
      </c>
      <c r="V13" s="65" t="s">
        <v>69</v>
      </c>
      <c r="W13" s="4" t="str">
        <f>IF(C13="","",VLOOKUP(C13,'Base de dados'!$A$1:$C$39,3,FALSE))</f>
        <v>REFINARIA</v>
      </c>
      <c r="X13" s="4">
        <f t="shared" si="1"/>
        <v>11</v>
      </c>
    </row>
    <row r="14" spans="1:24" s="4" customFormat="1" ht="29.1" hidden="1">
      <c r="A14" s="31" t="str">
        <f>IF(C14="","",VLOOKUP(C14,'Base de dados'!$A$1:$B$50,2,FALSE))</f>
        <v>REFINARIA DE MATARIPE</v>
      </c>
      <c r="B14" s="43">
        <v>46023</v>
      </c>
      <c r="C14" s="44">
        <v>1277709</v>
      </c>
      <c r="D14" s="12">
        <v>46048</v>
      </c>
      <c r="E14" s="4">
        <v>1</v>
      </c>
      <c r="F14" s="4" t="s">
        <v>41</v>
      </c>
      <c r="G14" s="3" t="s">
        <v>66</v>
      </c>
      <c r="H14" s="4" t="s">
        <v>70</v>
      </c>
      <c r="I14" s="12">
        <v>46041</v>
      </c>
      <c r="J14" s="12">
        <v>46056</v>
      </c>
      <c r="K14" s="4">
        <f t="shared" si="0"/>
        <v>15</v>
      </c>
      <c r="L14" s="4">
        <v>0</v>
      </c>
      <c r="M14" s="45" t="s">
        <v>44</v>
      </c>
      <c r="N14" s="4">
        <v>2</v>
      </c>
      <c r="O14" s="4">
        <v>320101001</v>
      </c>
      <c r="P14" s="103">
        <v>0</v>
      </c>
      <c r="Q14" s="4" t="s">
        <v>64</v>
      </c>
      <c r="R14" s="4" t="s">
        <v>68</v>
      </c>
      <c r="S14" s="4" t="s">
        <v>60</v>
      </c>
      <c r="T14" s="66" t="s">
        <v>60</v>
      </c>
      <c r="U14" s="4" t="str">
        <f>IF(A14&lt;&gt;"",VLOOKUP(N14,'Base de dados'!$G$1:$H$24,2,FALSE),"")</f>
        <v>Gasolina A</v>
      </c>
      <c r="V14" s="65" t="s">
        <v>69</v>
      </c>
      <c r="W14" s="4" t="str">
        <f>IF(C14="","",VLOOKUP(C14,'Base de dados'!$A$1:$C$39,3,FALSE))</f>
        <v>REFINARIA</v>
      </c>
      <c r="X14" s="4">
        <f t="shared" si="1"/>
        <v>12</v>
      </c>
    </row>
    <row r="15" spans="1:24" s="4" customFormat="1" ht="29.1" hidden="1">
      <c r="A15" s="31" t="str">
        <f>IF(C15="","",VLOOKUP(C15,'Base de dados'!$A$1:$B$50,2,FALSE))</f>
        <v>REFINARIA DE MATARIPE</v>
      </c>
      <c r="B15" s="43">
        <v>46023</v>
      </c>
      <c r="C15" s="44">
        <v>1277709</v>
      </c>
      <c r="D15" s="12">
        <v>46048</v>
      </c>
      <c r="E15" s="4">
        <v>1</v>
      </c>
      <c r="F15" s="4" t="s">
        <v>41</v>
      </c>
      <c r="G15" s="3" t="s">
        <v>54</v>
      </c>
      <c r="H15" s="4" t="s">
        <v>71</v>
      </c>
      <c r="I15" s="12">
        <v>46041</v>
      </c>
      <c r="J15" s="12">
        <v>46056</v>
      </c>
      <c r="K15" s="4">
        <f t="shared" si="0"/>
        <v>15</v>
      </c>
      <c r="L15" s="4">
        <v>0</v>
      </c>
      <c r="M15" s="45" t="s">
        <v>44</v>
      </c>
      <c r="N15" s="4">
        <v>18</v>
      </c>
      <c r="O15" s="4">
        <v>710101001</v>
      </c>
      <c r="P15" s="103">
        <v>0</v>
      </c>
      <c r="Q15" s="4" t="s">
        <v>64</v>
      </c>
      <c r="R15" s="4" t="s">
        <v>68</v>
      </c>
      <c r="S15" s="4" t="s">
        <v>60</v>
      </c>
      <c r="T15" s="66" t="s">
        <v>60</v>
      </c>
      <c r="U15" s="4" t="str">
        <f>IF(A15&lt;&gt;"",VLOOKUP(N15,'Base de dados'!$G$1:$H$24,2,FALSE),"")</f>
        <v>Derivado de petróleo não combustível</v>
      </c>
      <c r="V15" s="65" t="s">
        <v>69</v>
      </c>
      <c r="W15" s="4" t="str">
        <f>IF(C15="","",VLOOKUP(C15,'Base de dados'!$A$1:$C$39,3,FALSE))</f>
        <v>REFINARIA</v>
      </c>
      <c r="X15" s="4">
        <f t="shared" si="1"/>
        <v>13</v>
      </c>
    </row>
    <row r="16" spans="1:24" s="4" customFormat="1" ht="29.1" hidden="1">
      <c r="A16" s="31" t="str">
        <f>IF(C16="","",VLOOKUP(C16,'Base de dados'!$A$1:$B$50,2,FALSE))</f>
        <v>REFINARIA DE MATARIPE</v>
      </c>
      <c r="B16" s="43">
        <v>46023</v>
      </c>
      <c r="C16" s="44">
        <v>1277709</v>
      </c>
      <c r="D16" s="12">
        <v>46048</v>
      </c>
      <c r="E16" s="4">
        <v>1</v>
      </c>
      <c r="F16" s="4" t="s">
        <v>41</v>
      </c>
      <c r="G16" s="3" t="s">
        <v>72</v>
      </c>
      <c r="H16" s="4" t="s">
        <v>73</v>
      </c>
      <c r="I16" s="12">
        <v>46041</v>
      </c>
      <c r="J16" s="12">
        <v>46056</v>
      </c>
      <c r="K16" s="4">
        <f t="shared" si="0"/>
        <v>15</v>
      </c>
      <c r="L16" s="4">
        <v>0</v>
      </c>
      <c r="M16" s="45" t="s">
        <v>44</v>
      </c>
      <c r="N16" s="4">
        <v>18</v>
      </c>
      <c r="O16" s="4">
        <v>720101001</v>
      </c>
      <c r="P16" s="103">
        <v>0</v>
      </c>
      <c r="Q16" s="4" t="s">
        <v>64</v>
      </c>
      <c r="R16" s="4" t="s">
        <v>68</v>
      </c>
      <c r="S16" s="4" t="s">
        <v>60</v>
      </c>
      <c r="T16" s="66" t="s">
        <v>60</v>
      </c>
      <c r="U16" s="4" t="str">
        <f>IF(A16&lt;&gt;"",VLOOKUP(N16,'Base de dados'!$G$1:$H$24,2,FALSE),"")</f>
        <v>Derivado de petróleo não combustível</v>
      </c>
      <c r="V16" s="65" t="s">
        <v>69</v>
      </c>
      <c r="W16" s="4" t="str">
        <f>IF(C16="","",VLOOKUP(C16,'Base de dados'!$A$1:$C$39,3,FALSE))</f>
        <v>REFINARIA</v>
      </c>
      <c r="X16" s="4">
        <f t="shared" si="1"/>
        <v>14</v>
      </c>
    </row>
    <row r="17" spans="1:24" s="4" customFormat="1" ht="29.1" hidden="1">
      <c r="A17" s="31" t="str">
        <f>IF(C17="","",VLOOKUP(C17,'Base de dados'!$A$1:$B$50,2,FALSE))</f>
        <v>REFINARIA DE MATARIPE</v>
      </c>
      <c r="B17" s="43">
        <v>46023</v>
      </c>
      <c r="C17" s="44">
        <v>1277709</v>
      </c>
      <c r="D17" s="12">
        <v>46048</v>
      </c>
      <c r="E17" s="4">
        <v>1</v>
      </c>
      <c r="F17" s="4" t="s">
        <v>41</v>
      </c>
      <c r="G17" s="3" t="s">
        <v>74</v>
      </c>
      <c r="H17" s="4" t="s">
        <v>75</v>
      </c>
      <c r="I17" s="12">
        <v>46041</v>
      </c>
      <c r="J17" s="12">
        <v>46056</v>
      </c>
      <c r="K17" s="4">
        <f t="shared" si="0"/>
        <v>15</v>
      </c>
      <c r="L17" s="4">
        <v>0</v>
      </c>
      <c r="M17" s="45" t="s">
        <v>44</v>
      </c>
      <c r="N17" s="4">
        <v>2</v>
      </c>
      <c r="O17" s="4">
        <v>320101001</v>
      </c>
      <c r="P17" s="103">
        <v>0</v>
      </c>
      <c r="Q17" s="4" t="s">
        <v>50</v>
      </c>
      <c r="R17" s="4" t="s">
        <v>68</v>
      </c>
      <c r="S17" s="4" t="s">
        <v>60</v>
      </c>
      <c r="T17" s="66" t="s">
        <v>60</v>
      </c>
      <c r="U17" s="4" t="str">
        <f>IF(A17&lt;&gt;"",VLOOKUP(N17,'Base de dados'!$G$1:$H$24,2,FALSE),"")</f>
        <v>Gasolina A</v>
      </c>
      <c r="V17" s="65" t="s">
        <v>69</v>
      </c>
      <c r="W17" s="4" t="str">
        <f>IF(C17="","",VLOOKUP(C17,'Base de dados'!$A$1:$C$39,3,FALSE))</f>
        <v>REFINARIA</v>
      </c>
      <c r="X17" s="4">
        <f t="shared" si="1"/>
        <v>15</v>
      </c>
    </row>
    <row r="18" spans="1:24" ht="30.75" hidden="1">
      <c r="A18" s="31" t="str">
        <f>IF(C18="","",VLOOKUP(C18,'Base de dados'!$A$1:$B$50,2,FALSE))</f>
        <v>RIOGRANDENSE</v>
      </c>
      <c r="B18" s="47">
        <v>46023</v>
      </c>
      <c r="C18" s="48">
        <v>1032177</v>
      </c>
      <c r="D18" s="49">
        <v>46021</v>
      </c>
      <c r="E18" s="22">
        <v>1</v>
      </c>
      <c r="F18" s="22" t="s">
        <v>41</v>
      </c>
      <c r="G18" s="50" t="s">
        <v>76</v>
      </c>
      <c r="H18" s="22" t="s">
        <v>77</v>
      </c>
      <c r="I18" s="49">
        <v>46013</v>
      </c>
      <c r="J18" s="2">
        <v>46265</v>
      </c>
      <c r="K18" s="4">
        <f t="shared" si="0"/>
        <v>252</v>
      </c>
      <c r="L18" s="22">
        <v>0</v>
      </c>
      <c r="M18" s="45" t="s">
        <v>44</v>
      </c>
      <c r="N18" s="22">
        <v>7</v>
      </c>
      <c r="O18" s="22"/>
      <c r="P18" s="105">
        <v>0</v>
      </c>
      <c r="Q18" s="4" t="s">
        <v>78</v>
      </c>
      <c r="R18" s="22" t="s">
        <v>79</v>
      </c>
      <c r="S18" s="29" t="s">
        <v>47</v>
      </c>
      <c r="T18" s="102" t="s">
        <v>60</v>
      </c>
      <c r="U18" s="29" t="str">
        <f>IF(A18&lt;&gt;"",VLOOKUP(N18,'Base de dados'!$G$1:$H$24,2,FALSE),"")</f>
        <v xml:space="preserve">Óleo diesel A S500 </v>
      </c>
      <c r="V18" s="142">
        <v>46203</v>
      </c>
      <c r="W18" s="29" t="str">
        <f>IF(C18="","",VLOOKUP(C18,'Base de dados'!$A$1:$C$39,3,FALSE))</f>
        <v>REFINARIA</v>
      </c>
      <c r="X18" s="4">
        <f t="shared" si="1"/>
        <v>16</v>
      </c>
    </row>
    <row r="19" spans="1:24" ht="91.5" hidden="1">
      <c r="A19" s="31" t="str">
        <f>IF(C19="","",VLOOKUP(C19,'Base de dados'!$A$1:$B$50,2,FALSE))</f>
        <v>RIOGRANDENSE</v>
      </c>
      <c r="B19" s="43">
        <v>46023</v>
      </c>
      <c r="C19" s="44">
        <v>1032177</v>
      </c>
      <c r="D19" s="12">
        <v>46021</v>
      </c>
      <c r="E19" s="4">
        <v>1</v>
      </c>
      <c r="F19" s="4" t="s">
        <v>41</v>
      </c>
      <c r="G19" s="3" t="s">
        <v>76</v>
      </c>
      <c r="H19" s="4" t="s">
        <v>77</v>
      </c>
      <c r="I19" s="12">
        <v>46013</v>
      </c>
      <c r="J19" s="2">
        <v>46265</v>
      </c>
      <c r="K19" s="4">
        <f t="shared" si="0"/>
        <v>252</v>
      </c>
      <c r="L19" s="4">
        <v>0</v>
      </c>
      <c r="M19" s="45" t="s">
        <v>44</v>
      </c>
      <c r="N19" s="4">
        <v>17</v>
      </c>
      <c r="O19" s="4"/>
      <c r="P19" s="103">
        <v>0</v>
      </c>
      <c r="Q19" s="4" t="s">
        <v>78</v>
      </c>
      <c r="R19" s="4" t="s">
        <v>79</v>
      </c>
      <c r="S19" s="29" t="s">
        <v>47</v>
      </c>
      <c r="T19" s="102" t="s">
        <v>60</v>
      </c>
      <c r="U19" s="29" t="str">
        <f>IF(A19&lt;&gt;"",VLOOKUP(N19,'Base de dados'!$G$1:$H$24,2,FALSE),"")</f>
        <v xml:space="preserve">Outros combustíveis substitutos ou complementares aos combustíveis dos incisos I a XVI, do artigo 3º, da Resolução ANP n° 868/2022 </v>
      </c>
      <c r="V19" s="142">
        <v>46203</v>
      </c>
      <c r="W19" s="29" t="str">
        <f>IF(C19="","",VLOOKUP(C19,'Base de dados'!$A$1:$C$39,3,FALSE))</f>
        <v>REFINARIA</v>
      </c>
      <c r="X19" s="4">
        <f t="shared" si="1"/>
        <v>17</v>
      </c>
    </row>
    <row r="20" spans="1:24" ht="30.75" hidden="1">
      <c r="A20" s="31" t="str">
        <f>IF(C20="","",VLOOKUP(C20,'Base de dados'!$A$1:$B$50,2,FALSE))</f>
        <v>RIOGRANDENSE</v>
      </c>
      <c r="B20" s="43">
        <v>46023</v>
      </c>
      <c r="C20" s="44">
        <v>1032177</v>
      </c>
      <c r="D20" s="12">
        <v>46021</v>
      </c>
      <c r="E20" s="4">
        <v>1</v>
      </c>
      <c r="F20" s="4" t="s">
        <v>41</v>
      </c>
      <c r="G20" s="3" t="s">
        <v>80</v>
      </c>
      <c r="H20" s="4" t="s">
        <v>77</v>
      </c>
      <c r="I20" s="12">
        <v>46013</v>
      </c>
      <c r="J20" s="2">
        <v>46265</v>
      </c>
      <c r="K20" s="4">
        <f t="shared" si="0"/>
        <v>252</v>
      </c>
      <c r="L20" s="4">
        <v>0</v>
      </c>
      <c r="M20" s="45" t="s">
        <v>44</v>
      </c>
      <c r="N20" s="4">
        <v>15</v>
      </c>
      <c r="O20" s="4"/>
      <c r="P20" s="103">
        <v>0</v>
      </c>
      <c r="Q20" s="4" t="s">
        <v>78</v>
      </c>
      <c r="R20" s="4" t="s">
        <v>79</v>
      </c>
      <c r="S20" s="29" t="s">
        <v>47</v>
      </c>
      <c r="T20" s="102" t="s">
        <v>60</v>
      </c>
      <c r="U20" s="29" t="str">
        <f>IF(A20&lt;&gt;"",VLOOKUP(N20,'Base de dados'!$G$1:$H$24,2,FALSE),"")</f>
        <v xml:space="preserve">Óleo combustível e óleo combustível marítimo </v>
      </c>
      <c r="V20" s="142">
        <v>46203</v>
      </c>
      <c r="W20" s="29" t="str">
        <f>IF(C20="","",VLOOKUP(C20,'Base de dados'!$A$1:$C$39,3,FALSE))</f>
        <v>REFINARIA</v>
      </c>
      <c r="X20" s="4">
        <f t="shared" si="1"/>
        <v>18</v>
      </c>
    </row>
    <row r="21" spans="1:24" ht="30.75" hidden="1">
      <c r="A21" s="31" t="str">
        <f>IF(C21="","",VLOOKUP(C21,'Base de dados'!$A$1:$B$50,2,FALSE))</f>
        <v>RIOGRANDENSE</v>
      </c>
      <c r="B21" s="43">
        <v>46023</v>
      </c>
      <c r="C21" s="44">
        <v>1032177</v>
      </c>
      <c r="D21" s="12">
        <v>46021</v>
      </c>
      <c r="E21" s="4">
        <v>1</v>
      </c>
      <c r="F21" s="4" t="s">
        <v>41</v>
      </c>
      <c r="G21" s="3" t="s">
        <v>76</v>
      </c>
      <c r="H21" s="4" t="s">
        <v>81</v>
      </c>
      <c r="I21" s="12">
        <v>46024</v>
      </c>
      <c r="J21" s="2">
        <v>46265</v>
      </c>
      <c r="K21" s="4">
        <f t="shared" si="0"/>
        <v>241</v>
      </c>
      <c r="L21" s="4">
        <v>0</v>
      </c>
      <c r="M21" s="45" t="s">
        <v>44</v>
      </c>
      <c r="N21" s="4">
        <v>7</v>
      </c>
      <c r="O21" s="4"/>
      <c r="P21" s="103">
        <v>0</v>
      </c>
      <c r="Q21" s="4" t="s">
        <v>78</v>
      </c>
      <c r="R21" s="4" t="s">
        <v>79</v>
      </c>
      <c r="S21" s="29" t="s">
        <v>47</v>
      </c>
      <c r="T21" s="102" t="s">
        <v>60</v>
      </c>
      <c r="U21" s="29" t="str">
        <f>IF(A21&lt;&gt;"",VLOOKUP(N21,'Base de dados'!$G$1:$H$24,2,FALSE),"")</f>
        <v xml:space="preserve">Óleo diesel A S500 </v>
      </c>
      <c r="V21" s="142">
        <v>46203</v>
      </c>
      <c r="W21" s="29" t="str">
        <f>IF(C21="","",VLOOKUP(C21,'Base de dados'!$A$1:$C$39,3,FALSE))</f>
        <v>REFINARIA</v>
      </c>
      <c r="X21" s="4">
        <f t="shared" si="1"/>
        <v>19</v>
      </c>
    </row>
    <row r="22" spans="1:24" ht="30.75" hidden="1">
      <c r="A22" s="31" t="str">
        <f>IF(C22="","",VLOOKUP(C22,'Base de dados'!$A$1:$B$50,2,FALSE))</f>
        <v>RIOGRANDENSE</v>
      </c>
      <c r="B22" s="43">
        <v>46023</v>
      </c>
      <c r="C22" s="44">
        <v>1032177</v>
      </c>
      <c r="D22" s="12">
        <v>46021</v>
      </c>
      <c r="E22" s="4">
        <v>1</v>
      </c>
      <c r="F22" s="4" t="s">
        <v>41</v>
      </c>
      <c r="G22" s="3" t="s">
        <v>76</v>
      </c>
      <c r="H22" s="4" t="s">
        <v>81</v>
      </c>
      <c r="I22" s="12">
        <v>46024</v>
      </c>
      <c r="J22" s="2">
        <v>46265</v>
      </c>
      <c r="K22" s="4">
        <f t="shared" si="0"/>
        <v>241</v>
      </c>
      <c r="L22" s="4">
        <v>0</v>
      </c>
      <c r="M22" s="45" t="s">
        <v>44</v>
      </c>
      <c r="N22" s="4">
        <v>15</v>
      </c>
      <c r="O22" s="4"/>
      <c r="P22" s="103">
        <v>0</v>
      </c>
      <c r="Q22" s="4" t="s">
        <v>78</v>
      </c>
      <c r="R22" s="4" t="s">
        <v>79</v>
      </c>
      <c r="S22" s="29" t="s">
        <v>47</v>
      </c>
      <c r="T22" s="102" t="s">
        <v>60</v>
      </c>
      <c r="U22" s="29" t="str">
        <f>IF(A22&lt;&gt;"",VLOOKUP(N22,'Base de dados'!$G$1:$H$24,2,FALSE),"")</f>
        <v xml:space="preserve">Óleo combustível e óleo combustível marítimo </v>
      </c>
      <c r="V22" s="142">
        <v>46203</v>
      </c>
      <c r="W22" s="29" t="str">
        <f>IF(C22="","",VLOOKUP(C22,'Base de dados'!$A$1:$C$39,3,FALSE))</f>
        <v>REFINARIA</v>
      </c>
      <c r="X22" s="4">
        <f t="shared" si="1"/>
        <v>20</v>
      </c>
    </row>
    <row r="23" spans="1:24" ht="91.5" hidden="1">
      <c r="A23" s="31" t="str">
        <f>IF(C23="","",VLOOKUP(C23,'Base de dados'!$A$1:$B$50,2,FALSE))</f>
        <v>RIOGRANDENSE</v>
      </c>
      <c r="B23" s="43">
        <v>46023</v>
      </c>
      <c r="C23" s="44">
        <v>1032177</v>
      </c>
      <c r="D23" s="12">
        <v>46021</v>
      </c>
      <c r="E23" s="4">
        <v>1</v>
      </c>
      <c r="F23" s="4" t="s">
        <v>41</v>
      </c>
      <c r="G23" s="3" t="s">
        <v>76</v>
      </c>
      <c r="H23" s="4" t="s">
        <v>81</v>
      </c>
      <c r="I23" s="12">
        <v>46024</v>
      </c>
      <c r="J23" s="2">
        <v>46265</v>
      </c>
      <c r="K23" s="4">
        <f t="shared" si="0"/>
        <v>241</v>
      </c>
      <c r="L23" s="4">
        <v>0</v>
      </c>
      <c r="M23" s="45" t="s">
        <v>44</v>
      </c>
      <c r="N23" s="4">
        <v>17</v>
      </c>
      <c r="O23" s="4"/>
      <c r="P23" s="103">
        <v>0</v>
      </c>
      <c r="Q23" s="4" t="s">
        <v>78</v>
      </c>
      <c r="R23" s="4" t="s">
        <v>79</v>
      </c>
      <c r="S23" s="29" t="s">
        <v>47</v>
      </c>
      <c r="T23" s="102" t="s">
        <v>60</v>
      </c>
      <c r="U23" s="29" t="str">
        <f>IF(A23&lt;&gt;"",VLOOKUP(N23,'Base de dados'!$G$1:$H$24,2,FALSE),"")</f>
        <v xml:space="preserve">Outros combustíveis substitutos ou complementares aos combustíveis dos incisos I a XVI, do artigo 3º, da Resolução ANP n° 868/2022 </v>
      </c>
      <c r="V23" s="142">
        <v>46203</v>
      </c>
      <c r="W23" s="29" t="str">
        <f>IF(C23="","",VLOOKUP(C23,'Base de dados'!$A$1:$C$39,3,FALSE))</f>
        <v>REFINARIA</v>
      </c>
      <c r="X23" s="4">
        <f t="shared" si="1"/>
        <v>21</v>
      </c>
    </row>
    <row r="24" spans="1:24" ht="91.5" hidden="1">
      <c r="A24" s="31" t="str">
        <f>IF(C24="","",VLOOKUP(C24,'Base de dados'!$A$1:$B$50,2,FALSE))</f>
        <v>RIOGRANDENSE</v>
      </c>
      <c r="B24" s="43">
        <v>46023</v>
      </c>
      <c r="C24" s="44">
        <v>1032177</v>
      </c>
      <c r="D24" s="12">
        <v>46021</v>
      </c>
      <c r="E24" s="4">
        <v>1</v>
      </c>
      <c r="F24" s="4" t="s">
        <v>41</v>
      </c>
      <c r="G24" s="3" t="s">
        <v>82</v>
      </c>
      <c r="H24" s="4" t="s">
        <v>83</v>
      </c>
      <c r="I24" s="12">
        <v>46015</v>
      </c>
      <c r="J24" s="2">
        <v>46265</v>
      </c>
      <c r="K24" s="4">
        <f t="shared" si="0"/>
        <v>250</v>
      </c>
      <c r="L24" s="4">
        <v>0</v>
      </c>
      <c r="M24" s="45" t="s">
        <v>44</v>
      </c>
      <c r="N24" s="4">
        <v>17</v>
      </c>
      <c r="O24" s="4"/>
      <c r="P24" s="103">
        <v>0</v>
      </c>
      <c r="Q24" s="4" t="s">
        <v>78</v>
      </c>
      <c r="R24" s="4" t="s">
        <v>79</v>
      </c>
      <c r="S24" s="29" t="s">
        <v>47</v>
      </c>
      <c r="T24" s="102" t="s">
        <v>60</v>
      </c>
      <c r="U24" s="29" t="str">
        <f>IF(A24&lt;&gt;"",VLOOKUP(N24,'Base de dados'!$G$1:$H$24,2,FALSE),"")</f>
        <v xml:space="preserve">Outros combustíveis substitutos ou complementares aos combustíveis dos incisos I a XVI, do artigo 3º, da Resolução ANP n° 868/2022 </v>
      </c>
      <c r="V24" s="142">
        <v>46203</v>
      </c>
      <c r="W24" s="29" t="str">
        <f>IF(C24="","",VLOOKUP(C24,'Base de dados'!$A$1:$C$39,3,FALSE))</f>
        <v>REFINARIA</v>
      </c>
      <c r="X24" s="4">
        <f t="shared" si="1"/>
        <v>22</v>
      </c>
    </row>
    <row r="25" spans="1:24" ht="91.5" hidden="1">
      <c r="A25" s="31" t="str">
        <f>IF(C25="","",VLOOKUP(C25,'Base de dados'!$A$1:$B$50,2,FALSE))</f>
        <v>RIOGRANDENSE</v>
      </c>
      <c r="B25" s="43">
        <v>46023</v>
      </c>
      <c r="C25" s="44">
        <v>1032177</v>
      </c>
      <c r="D25" s="12">
        <v>46021</v>
      </c>
      <c r="E25" s="4">
        <v>1</v>
      </c>
      <c r="F25" s="4" t="s">
        <v>41</v>
      </c>
      <c r="G25" s="3" t="s">
        <v>84</v>
      </c>
      <c r="H25" s="4" t="s">
        <v>85</v>
      </c>
      <c r="I25" s="12">
        <v>46024</v>
      </c>
      <c r="J25" s="2">
        <v>46265</v>
      </c>
      <c r="K25" s="4">
        <f t="shared" si="0"/>
        <v>241</v>
      </c>
      <c r="L25" s="4">
        <v>0</v>
      </c>
      <c r="M25" s="45" t="s">
        <v>44</v>
      </c>
      <c r="N25" s="4">
        <v>17</v>
      </c>
      <c r="O25" s="4"/>
      <c r="P25" s="103">
        <v>0</v>
      </c>
      <c r="Q25" s="4" t="s">
        <v>78</v>
      </c>
      <c r="R25" s="4" t="s">
        <v>79</v>
      </c>
      <c r="S25" s="29" t="s">
        <v>47</v>
      </c>
      <c r="T25" s="102" t="s">
        <v>60</v>
      </c>
      <c r="U25" s="29" t="str">
        <f>IF(A25&lt;&gt;"",VLOOKUP(N25,'Base de dados'!$G$1:$H$24,2,FALSE),"")</f>
        <v xml:space="preserve">Outros combustíveis substitutos ou complementares aos combustíveis dos incisos I a XVI, do artigo 3º, da Resolução ANP n° 868/2022 </v>
      </c>
      <c r="V25" s="142">
        <v>46203</v>
      </c>
      <c r="W25" s="29" t="str">
        <f>IF(C25="","",VLOOKUP(C25,'Base de dados'!$A$1:$C$39,3,FALSE))</f>
        <v>REFINARIA</v>
      </c>
      <c r="X25" s="4">
        <f t="shared" si="1"/>
        <v>23</v>
      </c>
    </row>
    <row r="26" spans="1:24" ht="30.75" hidden="1">
      <c r="A26" s="31" t="str">
        <f>IF(C26="","",VLOOKUP(C26,'Base de dados'!$A$1:$B$50,2,FALSE))</f>
        <v>RIOGRANDENSE</v>
      </c>
      <c r="B26" s="43">
        <v>46023</v>
      </c>
      <c r="C26" s="44">
        <v>1032177</v>
      </c>
      <c r="D26" s="12">
        <v>46021</v>
      </c>
      <c r="E26" s="4">
        <v>1</v>
      </c>
      <c r="F26" s="4" t="s">
        <v>41</v>
      </c>
      <c r="G26" s="3" t="s">
        <v>86</v>
      </c>
      <c r="H26" s="4" t="s">
        <v>87</v>
      </c>
      <c r="I26" s="12">
        <v>46019</v>
      </c>
      <c r="J26" s="2">
        <v>46265</v>
      </c>
      <c r="K26" s="4">
        <f t="shared" si="0"/>
        <v>246</v>
      </c>
      <c r="L26" s="4">
        <v>0</v>
      </c>
      <c r="M26" s="45" t="s">
        <v>44</v>
      </c>
      <c r="N26" s="4">
        <v>7</v>
      </c>
      <c r="O26" s="4"/>
      <c r="P26" s="103">
        <v>0</v>
      </c>
      <c r="Q26" s="4" t="s">
        <v>78</v>
      </c>
      <c r="R26" s="4" t="s">
        <v>79</v>
      </c>
      <c r="S26" s="29" t="s">
        <v>47</v>
      </c>
      <c r="T26" s="102" t="s">
        <v>60</v>
      </c>
      <c r="U26" s="29" t="str">
        <f>IF(A26&lt;&gt;"",VLOOKUP(N26,'Base de dados'!$G$1:$H$24,2,FALSE),"")</f>
        <v xml:space="preserve">Óleo diesel A S500 </v>
      </c>
      <c r="V26" s="142">
        <v>46203</v>
      </c>
      <c r="W26" s="29" t="str">
        <f>IF(C26="","",VLOOKUP(C26,'Base de dados'!$A$1:$C$39,3,FALSE))</f>
        <v>REFINARIA</v>
      </c>
      <c r="X26" s="4">
        <f t="shared" si="1"/>
        <v>24</v>
      </c>
    </row>
    <row r="27" spans="1:24" ht="30.75" hidden="1">
      <c r="A27" s="31" t="str">
        <f>IF(C27="","",VLOOKUP(C27,'Base de dados'!$A$1:$B$50,2,FALSE))</f>
        <v>RIOGRANDENSE</v>
      </c>
      <c r="B27" s="43">
        <v>46023</v>
      </c>
      <c r="C27" s="44">
        <v>1032177</v>
      </c>
      <c r="D27" s="12">
        <v>46021</v>
      </c>
      <c r="E27" s="4">
        <v>1</v>
      </c>
      <c r="F27" s="4" t="s">
        <v>41</v>
      </c>
      <c r="G27" s="3" t="s">
        <v>86</v>
      </c>
      <c r="H27" s="4" t="s">
        <v>87</v>
      </c>
      <c r="I27" s="12">
        <v>46019</v>
      </c>
      <c r="J27" s="2">
        <v>46265</v>
      </c>
      <c r="K27" s="4">
        <f t="shared" si="0"/>
        <v>246</v>
      </c>
      <c r="L27" s="4">
        <v>0</v>
      </c>
      <c r="M27" s="45" t="s">
        <v>44</v>
      </c>
      <c r="N27" s="4">
        <v>15</v>
      </c>
      <c r="O27" s="4"/>
      <c r="P27" s="103">
        <v>0</v>
      </c>
      <c r="Q27" s="4" t="s">
        <v>78</v>
      </c>
      <c r="R27" s="4" t="s">
        <v>79</v>
      </c>
      <c r="S27" s="29" t="s">
        <v>47</v>
      </c>
      <c r="T27" s="102" t="s">
        <v>60</v>
      </c>
      <c r="U27" s="29" t="str">
        <f>IF(A27&lt;&gt;"",VLOOKUP(N27,'Base de dados'!$G$1:$H$24,2,FALSE),"")</f>
        <v xml:space="preserve">Óleo combustível e óleo combustível marítimo </v>
      </c>
      <c r="V27" s="142">
        <v>46203</v>
      </c>
      <c r="W27" s="29" t="str">
        <f>IF(C27="","",VLOOKUP(C27,'Base de dados'!$A$1:$C$39,3,FALSE))</f>
        <v>REFINARIA</v>
      </c>
      <c r="X27" s="4">
        <f t="shared" si="1"/>
        <v>25</v>
      </c>
    </row>
    <row r="28" spans="1:24" ht="45.75" hidden="1">
      <c r="A28" s="31" t="str">
        <f>IF(C28="","",VLOOKUP(C28,'Base de dados'!$A$1:$B$50,2,FALSE))</f>
        <v>RIOGRANDENSE</v>
      </c>
      <c r="B28" s="43">
        <v>46023</v>
      </c>
      <c r="C28" s="44">
        <v>1032177</v>
      </c>
      <c r="D28" s="12">
        <v>46021</v>
      </c>
      <c r="E28" s="4">
        <v>1</v>
      </c>
      <c r="F28" s="4" t="s">
        <v>41</v>
      </c>
      <c r="G28" s="3" t="s">
        <v>88</v>
      </c>
      <c r="H28" s="4" t="s">
        <v>89</v>
      </c>
      <c r="I28" s="12">
        <v>46027</v>
      </c>
      <c r="J28" s="2">
        <v>46265</v>
      </c>
      <c r="K28" s="4">
        <f t="shared" si="0"/>
        <v>238</v>
      </c>
      <c r="L28" s="4">
        <v>0</v>
      </c>
      <c r="M28" s="45" t="s">
        <v>44</v>
      </c>
      <c r="N28" s="4">
        <v>2</v>
      </c>
      <c r="O28" s="4"/>
      <c r="P28" s="103">
        <v>0</v>
      </c>
      <c r="Q28" s="4" t="s">
        <v>45</v>
      </c>
      <c r="R28" s="4"/>
      <c r="S28" s="29" t="s">
        <v>47</v>
      </c>
      <c r="T28" s="102" t="s">
        <v>60</v>
      </c>
      <c r="U28" s="29" t="str">
        <f>IF(A28&lt;&gt;"",VLOOKUP(N28,'Base de dados'!$G$1:$H$24,2,FALSE),"")</f>
        <v>Gasolina A</v>
      </c>
      <c r="V28" s="142">
        <v>46203</v>
      </c>
      <c r="W28" s="29" t="str">
        <f>IF(C28="","",VLOOKUP(C28,'Base de dados'!$A$1:$C$39,3,FALSE))</f>
        <v>REFINARIA</v>
      </c>
      <c r="X28" s="4">
        <f t="shared" si="1"/>
        <v>26</v>
      </c>
    </row>
    <row r="29" spans="1:24" ht="45.75" hidden="1">
      <c r="A29" s="31" t="str">
        <f>IF(C29="","",VLOOKUP(C29,'Base de dados'!$A$1:$B$50,2,FALSE))</f>
        <v>RIOGRANDENSE</v>
      </c>
      <c r="B29" s="43">
        <v>46023</v>
      </c>
      <c r="C29" s="44">
        <v>1032177</v>
      </c>
      <c r="D29" s="12">
        <v>46021</v>
      </c>
      <c r="E29" s="4">
        <v>1</v>
      </c>
      <c r="F29" s="4" t="s">
        <v>41</v>
      </c>
      <c r="G29" s="3" t="s">
        <v>88</v>
      </c>
      <c r="H29" s="4" t="s">
        <v>89</v>
      </c>
      <c r="I29" s="12">
        <v>46027</v>
      </c>
      <c r="J29" s="2">
        <v>46265</v>
      </c>
      <c r="K29" s="4">
        <f t="shared" si="0"/>
        <v>238</v>
      </c>
      <c r="L29" s="4">
        <v>0</v>
      </c>
      <c r="M29" s="45" t="s">
        <v>44</v>
      </c>
      <c r="N29" s="4">
        <v>5</v>
      </c>
      <c r="O29" s="4"/>
      <c r="P29" s="103">
        <v>0</v>
      </c>
      <c r="Q29" s="4" t="s">
        <v>45</v>
      </c>
      <c r="R29" s="4"/>
      <c r="S29" s="29" t="s">
        <v>47</v>
      </c>
      <c r="T29" s="102" t="s">
        <v>60</v>
      </c>
      <c r="U29" s="29" t="str">
        <f>IF(A29&lt;&gt;"",VLOOKUP(N29,'Base de dados'!$G$1:$H$24,2,FALSE),"")</f>
        <v>Gás liquefeito de petróleo (GLP)</v>
      </c>
      <c r="V29" s="142">
        <v>46203</v>
      </c>
      <c r="W29" s="29" t="str">
        <f>IF(C29="","",VLOOKUP(C29,'Base de dados'!$A$1:$C$39,3,FALSE))</f>
        <v>REFINARIA</v>
      </c>
      <c r="X29" s="4">
        <f t="shared" si="1"/>
        <v>27</v>
      </c>
    </row>
    <row r="30" spans="1:24" ht="45.75" hidden="1">
      <c r="A30" s="31" t="str">
        <f>IF(C30="","",VLOOKUP(C30,'Base de dados'!$A$1:$B$50,2,FALSE))</f>
        <v>RIOGRANDENSE</v>
      </c>
      <c r="B30" s="43">
        <v>46023</v>
      </c>
      <c r="C30" s="44">
        <v>1032177</v>
      </c>
      <c r="D30" s="12">
        <v>46021</v>
      </c>
      <c r="E30" s="4">
        <v>1</v>
      </c>
      <c r="F30" s="4" t="s">
        <v>41</v>
      </c>
      <c r="G30" s="3" t="s">
        <v>88</v>
      </c>
      <c r="H30" s="4" t="s">
        <v>89</v>
      </c>
      <c r="I30" s="12">
        <v>46027</v>
      </c>
      <c r="J30" s="2">
        <v>46265</v>
      </c>
      <c r="K30" s="4">
        <f t="shared" si="0"/>
        <v>238</v>
      </c>
      <c r="L30" s="4">
        <v>0</v>
      </c>
      <c r="M30" s="45" t="s">
        <v>44</v>
      </c>
      <c r="N30" s="4">
        <v>7</v>
      </c>
      <c r="O30" s="4"/>
      <c r="P30" s="103">
        <v>0</v>
      </c>
      <c r="Q30" s="4" t="s">
        <v>45</v>
      </c>
      <c r="R30" s="4"/>
      <c r="S30" s="29" t="s">
        <v>47</v>
      </c>
      <c r="T30" s="102" t="s">
        <v>60</v>
      </c>
      <c r="U30" s="29" t="str">
        <f>IF(A30&lt;&gt;"",VLOOKUP(N30,'Base de dados'!$G$1:$H$24,2,FALSE),"")</f>
        <v xml:space="preserve">Óleo diesel A S500 </v>
      </c>
      <c r="V30" s="142">
        <v>46203</v>
      </c>
      <c r="W30" s="29" t="str">
        <f>IF(C30="","",VLOOKUP(C30,'Base de dados'!$A$1:$C$39,3,FALSE))</f>
        <v>REFINARIA</v>
      </c>
      <c r="X30" s="4">
        <f t="shared" si="1"/>
        <v>28</v>
      </c>
    </row>
    <row r="31" spans="1:24" ht="45.75" hidden="1">
      <c r="A31" s="31" t="str">
        <f>IF(C31="","",VLOOKUP(C31,'Base de dados'!$A$1:$B$50,2,FALSE))</f>
        <v>RIOGRANDENSE</v>
      </c>
      <c r="B31" s="43">
        <v>46023</v>
      </c>
      <c r="C31" s="44">
        <v>1032177</v>
      </c>
      <c r="D31" s="12">
        <v>46021</v>
      </c>
      <c r="E31" s="4">
        <v>1</v>
      </c>
      <c r="F31" s="4" t="s">
        <v>41</v>
      </c>
      <c r="G31" s="3" t="s">
        <v>88</v>
      </c>
      <c r="H31" s="4" t="s">
        <v>89</v>
      </c>
      <c r="I31" s="12">
        <v>46027</v>
      </c>
      <c r="J31" s="2">
        <v>46265</v>
      </c>
      <c r="K31" s="4">
        <f t="shared" si="0"/>
        <v>238</v>
      </c>
      <c r="L31" s="4">
        <v>0</v>
      </c>
      <c r="M31" s="45" t="s">
        <v>44</v>
      </c>
      <c r="N31" s="4">
        <v>15</v>
      </c>
      <c r="O31" s="4"/>
      <c r="P31" s="103">
        <v>0</v>
      </c>
      <c r="Q31" s="4" t="s">
        <v>45</v>
      </c>
      <c r="R31" s="4"/>
      <c r="S31" s="29" t="s">
        <v>47</v>
      </c>
      <c r="T31" s="102" t="s">
        <v>60</v>
      </c>
      <c r="U31" s="29" t="str">
        <f>IF(A31&lt;&gt;"",VLOOKUP(N31,'Base de dados'!$G$1:$H$24,2,FALSE),"")</f>
        <v xml:space="preserve">Óleo combustível e óleo combustível marítimo </v>
      </c>
      <c r="V31" s="142">
        <v>46203</v>
      </c>
      <c r="W31" s="29" t="str">
        <f>IF(C31="","",VLOOKUP(C31,'Base de dados'!$A$1:$C$39,3,FALSE))</f>
        <v>REFINARIA</v>
      </c>
      <c r="X31" s="4">
        <f t="shared" si="1"/>
        <v>29</v>
      </c>
    </row>
    <row r="32" spans="1:24" ht="45.75" hidden="1">
      <c r="A32" s="31" t="str">
        <f>IF(C32="","",VLOOKUP(C32,'Base de dados'!$A$1:$B$50,2,FALSE))</f>
        <v>RIOGRANDENSE</v>
      </c>
      <c r="B32" s="43">
        <v>46023</v>
      </c>
      <c r="C32" s="44">
        <v>1032177</v>
      </c>
      <c r="D32" s="12">
        <v>46021</v>
      </c>
      <c r="E32" s="4">
        <v>1</v>
      </c>
      <c r="F32" s="4" t="s">
        <v>41</v>
      </c>
      <c r="G32" s="3" t="s">
        <v>90</v>
      </c>
      <c r="H32" s="4" t="s">
        <v>91</v>
      </c>
      <c r="I32" s="12">
        <v>46026</v>
      </c>
      <c r="J32" s="2">
        <v>46265</v>
      </c>
      <c r="K32" s="4">
        <f t="shared" si="0"/>
        <v>239</v>
      </c>
      <c r="L32" s="4">
        <v>0</v>
      </c>
      <c r="M32" s="45" t="s">
        <v>44</v>
      </c>
      <c r="N32" s="4">
        <v>2</v>
      </c>
      <c r="O32" s="4"/>
      <c r="P32" s="103">
        <v>0</v>
      </c>
      <c r="Q32" s="4" t="s">
        <v>45</v>
      </c>
      <c r="R32" s="4"/>
      <c r="S32" s="29" t="s">
        <v>47</v>
      </c>
      <c r="T32" s="102" t="s">
        <v>60</v>
      </c>
      <c r="U32" s="29" t="str">
        <f>IF(A32&lt;&gt;"",VLOOKUP(N32,'Base de dados'!$G$1:$H$24,2,FALSE),"")</f>
        <v>Gasolina A</v>
      </c>
      <c r="V32" s="142">
        <v>46203</v>
      </c>
      <c r="W32" s="29" t="str">
        <f>IF(C32="","",VLOOKUP(C32,'Base de dados'!$A$1:$C$39,3,FALSE))</f>
        <v>REFINARIA</v>
      </c>
      <c r="X32" s="4">
        <f t="shared" si="1"/>
        <v>30</v>
      </c>
    </row>
    <row r="33" spans="1:24" ht="121.5" hidden="1">
      <c r="A33" s="31" t="str">
        <f>IF(C33="","",VLOOKUP(C33,'Base de dados'!$A$1:$B$50,2,FALSE))</f>
        <v>SSOIL</v>
      </c>
      <c r="B33" s="43">
        <v>46023</v>
      </c>
      <c r="C33" s="48">
        <v>1258235</v>
      </c>
      <c r="D33" s="12">
        <v>46052</v>
      </c>
      <c r="E33" s="4">
        <v>1</v>
      </c>
      <c r="F33" s="4" t="s">
        <v>41</v>
      </c>
      <c r="G33" s="3" t="s">
        <v>92</v>
      </c>
      <c r="H33" s="4" t="s">
        <v>58</v>
      </c>
      <c r="I33" s="125">
        <v>46009</v>
      </c>
      <c r="J33" s="56">
        <v>46147</v>
      </c>
      <c r="K33" s="54">
        <f>IF(I33="","",J33-I33)</f>
        <v>138</v>
      </c>
      <c r="L33" s="4">
        <v>0</v>
      </c>
      <c r="M33" s="45" t="s">
        <v>41</v>
      </c>
      <c r="N33" s="4">
        <v>2</v>
      </c>
      <c r="O33" s="4">
        <v>320101001</v>
      </c>
      <c r="P33" s="103">
        <v>0</v>
      </c>
      <c r="Q33" s="4" t="s">
        <v>93</v>
      </c>
      <c r="R33" s="4" t="s">
        <v>94</v>
      </c>
      <c r="S33" s="29" t="s">
        <v>47</v>
      </c>
      <c r="T33" s="102" t="s">
        <v>60</v>
      </c>
      <c r="U33" s="29" t="str">
        <f>IF(A33&lt;&gt;"",VLOOKUP(N33,'Base de dados'!$G$1:$H$24,2,FALSE),"")</f>
        <v>Gasolina A</v>
      </c>
      <c r="V33" s="144">
        <v>46129</v>
      </c>
      <c r="W33" s="118" t="str">
        <f>IF(C33="","",VLOOKUP(C33,'Base de dados'!$A$1:$C$39,3,FALSE))</f>
        <v>REFINARIA</v>
      </c>
      <c r="X33" s="4">
        <f t="shared" si="1"/>
        <v>31</v>
      </c>
    </row>
    <row r="34" spans="1:24" ht="121.5" hidden="1">
      <c r="A34" s="31" t="str">
        <f>IF(C34="","",VLOOKUP(C34,'Base de dados'!$A$1:$B$50,2,FALSE))</f>
        <v>SSOIL</v>
      </c>
      <c r="B34" s="43">
        <v>46023</v>
      </c>
      <c r="C34" s="48">
        <v>1258235</v>
      </c>
      <c r="D34" s="12">
        <v>46052</v>
      </c>
      <c r="E34" s="4">
        <v>1</v>
      </c>
      <c r="F34" s="4" t="s">
        <v>41</v>
      </c>
      <c r="G34" s="3" t="s">
        <v>95</v>
      </c>
      <c r="H34" s="4" t="s">
        <v>96</v>
      </c>
      <c r="I34" s="125">
        <v>46009</v>
      </c>
      <c r="J34" s="56">
        <v>46147</v>
      </c>
      <c r="K34" s="54">
        <f t="shared" si="0"/>
        <v>138</v>
      </c>
      <c r="L34" s="4">
        <v>0</v>
      </c>
      <c r="M34" s="45" t="s">
        <v>41</v>
      </c>
      <c r="N34" s="4">
        <v>2</v>
      </c>
      <c r="O34" s="4">
        <v>320101001</v>
      </c>
      <c r="P34" s="103">
        <v>0</v>
      </c>
      <c r="Q34" s="4" t="s">
        <v>93</v>
      </c>
      <c r="R34" s="4" t="s">
        <v>94</v>
      </c>
      <c r="S34" s="29" t="s">
        <v>47</v>
      </c>
      <c r="T34" s="102" t="s">
        <v>60</v>
      </c>
      <c r="U34" s="29" t="str">
        <f>IF(A34&lt;&gt;"",VLOOKUP(N34,'Base de dados'!$G$1:$H$24,2,FALSE),"")</f>
        <v>Gasolina A</v>
      </c>
      <c r="V34" s="144">
        <v>46129</v>
      </c>
      <c r="W34" s="118" t="str">
        <f>IF(C34="","",VLOOKUP(C34,'Base de dados'!$A$1:$C$39,3,FALSE))</f>
        <v>REFINARIA</v>
      </c>
      <c r="X34" s="4">
        <f t="shared" si="1"/>
        <v>32</v>
      </c>
    </row>
    <row r="35" spans="1:24" ht="121.5" hidden="1">
      <c r="A35" s="31" t="str">
        <f>IF(C35="","",VLOOKUP(C35,'Base de dados'!$A$1:$B$50,2,FALSE))</f>
        <v>SSOIL</v>
      </c>
      <c r="B35" s="43">
        <v>46023</v>
      </c>
      <c r="C35" s="48">
        <v>1258235</v>
      </c>
      <c r="D35" s="12">
        <v>46052</v>
      </c>
      <c r="E35" s="4">
        <v>1</v>
      </c>
      <c r="F35" s="4" t="s">
        <v>41</v>
      </c>
      <c r="G35" s="3" t="s">
        <v>92</v>
      </c>
      <c r="H35" s="4" t="s">
        <v>58</v>
      </c>
      <c r="I35" s="125">
        <v>46009</v>
      </c>
      <c r="J35" s="56">
        <v>46147</v>
      </c>
      <c r="K35" s="54">
        <f t="shared" si="0"/>
        <v>138</v>
      </c>
      <c r="L35" s="4">
        <v>0</v>
      </c>
      <c r="M35" s="45" t="s">
        <v>41</v>
      </c>
      <c r="N35" s="4">
        <v>7</v>
      </c>
      <c r="O35" s="4">
        <v>420102004</v>
      </c>
      <c r="P35" s="103">
        <v>0</v>
      </c>
      <c r="Q35" s="4" t="s">
        <v>93</v>
      </c>
      <c r="R35" s="4" t="s">
        <v>94</v>
      </c>
      <c r="S35" s="29" t="s">
        <v>47</v>
      </c>
      <c r="T35" s="102" t="s">
        <v>60</v>
      </c>
      <c r="U35" s="29" t="str">
        <f>IF(A35&lt;&gt;"",VLOOKUP(N35,'Base de dados'!$G$1:$H$24,2,FALSE),"")</f>
        <v xml:space="preserve">Óleo diesel A S500 </v>
      </c>
      <c r="V35" s="144">
        <v>46129</v>
      </c>
      <c r="W35" s="118" t="str">
        <f>IF(C35="","",VLOOKUP(C35,'Base de dados'!$A$1:$C$39,3,FALSE))</f>
        <v>REFINARIA</v>
      </c>
      <c r="X35" s="4">
        <f t="shared" si="1"/>
        <v>33</v>
      </c>
    </row>
    <row r="36" spans="1:24" ht="121.5" hidden="1">
      <c r="A36" s="31" t="str">
        <f>IF(C36="","",VLOOKUP(C36,'Base de dados'!$A$1:$B$50,2,FALSE))</f>
        <v>SSOIL</v>
      </c>
      <c r="B36" s="43">
        <v>46023</v>
      </c>
      <c r="C36" s="48">
        <v>1258235</v>
      </c>
      <c r="D36" s="12">
        <v>46052</v>
      </c>
      <c r="E36" s="4">
        <v>1</v>
      </c>
      <c r="F36" s="4" t="s">
        <v>41</v>
      </c>
      <c r="G36" s="3" t="s">
        <v>95</v>
      </c>
      <c r="H36" s="4" t="s">
        <v>96</v>
      </c>
      <c r="I36" s="125">
        <v>46009</v>
      </c>
      <c r="J36" s="56">
        <v>46147</v>
      </c>
      <c r="K36" s="54">
        <f t="shared" si="0"/>
        <v>138</v>
      </c>
      <c r="L36" s="4">
        <v>0</v>
      </c>
      <c r="M36" s="45" t="s">
        <v>41</v>
      </c>
      <c r="N36" s="4">
        <v>7</v>
      </c>
      <c r="O36" s="4">
        <v>420102004</v>
      </c>
      <c r="P36" s="103">
        <v>0</v>
      </c>
      <c r="Q36" s="4" t="s">
        <v>93</v>
      </c>
      <c r="R36" s="4" t="s">
        <v>94</v>
      </c>
      <c r="S36" s="29" t="s">
        <v>47</v>
      </c>
      <c r="T36" s="102" t="s">
        <v>60</v>
      </c>
      <c r="U36" s="29" t="str">
        <f>IF(A36&lt;&gt;"",VLOOKUP(N36,'Base de dados'!$G$1:$H$24,2,FALSE),"")</f>
        <v xml:space="preserve">Óleo diesel A S500 </v>
      </c>
      <c r="V36" s="144">
        <v>46129</v>
      </c>
      <c r="W36" s="118" t="str">
        <f>IF(C36="","",VLOOKUP(C36,'Base de dados'!$A$1:$C$39,3,FALSE))</f>
        <v>REFINARIA</v>
      </c>
      <c r="X36" s="4">
        <f t="shared" si="1"/>
        <v>34</v>
      </c>
    </row>
    <row r="37" spans="1:24" ht="30.75" hidden="1">
      <c r="A37" s="31" t="str">
        <f>IF(C37="","",VLOOKUP(C37,'Base de dados'!$A$1:$B$50,2,FALSE))</f>
        <v>POLO SUL CAPIXABA</v>
      </c>
      <c r="B37" s="43">
        <v>46023</v>
      </c>
      <c r="C37" s="44">
        <v>1211312</v>
      </c>
      <c r="D37" s="12">
        <v>46048</v>
      </c>
      <c r="E37" s="4">
        <v>1</v>
      </c>
      <c r="F37" s="4" t="s">
        <v>41</v>
      </c>
      <c r="G37" s="3" t="s">
        <v>97</v>
      </c>
      <c r="H37" s="4" t="s">
        <v>98</v>
      </c>
      <c r="I37" s="12">
        <v>45552</v>
      </c>
      <c r="J37" s="128">
        <v>46281</v>
      </c>
      <c r="K37" s="4">
        <f t="shared" si="0"/>
        <v>729</v>
      </c>
      <c r="L37" s="4">
        <v>0</v>
      </c>
      <c r="M37" s="45" t="s">
        <v>41</v>
      </c>
      <c r="N37" s="4">
        <v>20</v>
      </c>
      <c r="O37" s="4"/>
      <c r="P37" s="103">
        <v>0</v>
      </c>
      <c r="Q37" s="4" t="s">
        <v>99</v>
      </c>
      <c r="R37" s="4" t="s">
        <v>100</v>
      </c>
      <c r="S37" s="29" t="s">
        <v>47</v>
      </c>
      <c r="T37" s="102" t="s">
        <v>60</v>
      </c>
      <c r="U37" s="29" t="str">
        <f>IF(A37&lt;&gt;"",VLOOKUP(N37,'Base de dados'!$G$1:$H$24,2,FALSE),"")</f>
        <v>GNAP</v>
      </c>
      <c r="V37" s="121">
        <v>46230</v>
      </c>
      <c r="W37" s="29" t="str">
        <f>IF(C37="","",VLOOKUP(C37,'Base de dados'!$A$1:$C$39,3,FALSE))</f>
        <v>UPGN</v>
      </c>
      <c r="X37" s="4">
        <f t="shared" si="1"/>
        <v>35</v>
      </c>
    </row>
    <row r="38" spans="1:24" ht="30.75" hidden="1">
      <c r="A38" s="31" t="str">
        <f>IF(C38="","",VLOOKUP(C38,'Base de dados'!$A$1:$B$50,2,FALSE))</f>
        <v>POLO SUL CAPIXABA</v>
      </c>
      <c r="B38" s="43">
        <v>46023</v>
      </c>
      <c r="C38" s="44">
        <v>1211312</v>
      </c>
      <c r="D38" s="12">
        <v>46048</v>
      </c>
      <c r="E38" s="4">
        <v>1</v>
      </c>
      <c r="F38" s="4" t="s">
        <v>41</v>
      </c>
      <c r="G38" s="3" t="s">
        <v>97</v>
      </c>
      <c r="H38" s="4" t="s">
        <v>98</v>
      </c>
      <c r="I38" s="12">
        <v>45552</v>
      </c>
      <c r="J38" s="12">
        <v>46281</v>
      </c>
      <c r="K38" s="4">
        <f t="shared" si="0"/>
        <v>729</v>
      </c>
      <c r="L38" s="4">
        <v>0</v>
      </c>
      <c r="M38" s="45" t="s">
        <v>41</v>
      </c>
      <c r="N38" s="4">
        <v>5</v>
      </c>
      <c r="O38" s="4"/>
      <c r="P38" s="103">
        <v>0</v>
      </c>
      <c r="Q38" s="4" t="s">
        <v>99</v>
      </c>
      <c r="R38" s="4" t="s">
        <v>100</v>
      </c>
      <c r="S38" s="29" t="s">
        <v>47</v>
      </c>
      <c r="T38" s="102" t="s">
        <v>60</v>
      </c>
      <c r="U38" s="29" t="str">
        <f>IF(A38&lt;&gt;"",VLOOKUP(N38,'Base de dados'!$G$1:$H$24,2,FALSE),"")</f>
        <v>Gás liquefeito de petróleo (GLP)</v>
      </c>
      <c r="V38" s="121">
        <v>46230</v>
      </c>
      <c r="W38" s="29" t="str">
        <f>IF(C38="","",VLOOKUP(C38,'Base de dados'!$A$1:$C$39,3,FALSE))</f>
        <v>UPGN</v>
      </c>
      <c r="X38" s="4">
        <f t="shared" si="1"/>
        <v>36</v>
      </c>
    </row>
    <row r="39" spans="1:24" ht="30.75" hidden="1">
      <c r="A39" s="31" t="str">
        <f>IF(C39="","",VLOOKUP(C39,'Base de dados'!$A$1:$B$50,2,FALSE))</f>
        <v>POLO SUL CAPIXABA</v>
      </c>
      <c r="B39" s="43">
        <v>46023</v>
      </c>
      <c r="C39" s="44">
        <v>1211312</v>
      </c>
      <c r="D39" s="12">
        <v>46048</v>
      </c>
      <c r="E39" s="4">
        <v>1</v>
      </c>
      <c r="F39" s="4" t="s">
        <v>41</v>
      </c>
      <c r="G39" s="3" t="s">
        <v>97</v>
      </c>
      <c r="H39" s="4" t="s">
        <v>98</v>
      </c>
      <c r="I39" s="12">
        <v>45552</v>
      </c>
      <c r="J39" s="12">
        <v>46281</v>
      </c>
      <c r="K39" s="4">
        <f t="shared" si="0"/>
        <v>729</v>
      </c>
      <c r="L39" s="4">
        <v>0</v>
      </c>
      <c r="M39" s="45" t="s">
        <v>41</v>
      </c>
      <c r="N39" s="4">
        <v>22</v>
      </c>
      <c r="O39" s="4"/>
      <c r="P39" s="103">
        <v>0</v>
      </c>
      <c r="Q39" s="4" t="s">
        <v>99</v>
      </c>
      <c r="R39" s="4" t="s">
        <v>100</v>
      </c>
      <c r="S39" s="29" t="s">
        <v>47</v>
      </c>
      <c r="T39" s="102" t="s">
        <v>60</v>
      </c>
      <c r="U39" s="29" t="str">
        <f>IF(A39&lt;&gt;"",VLOOKUP(N39,'Base de dados'!$G$1:$H$24,2,FALSE),"")</f>
        <v>C5+</v>
      </c>
      <c r="V39" s="121">
        <v>46230</v>
      </c>
      <c r="W39" s="29" t="str">
        <f>IF(C39="","",VLOOKUP(C39,'Base de dados'!$A$1:$C$39,3,FALSE))</f>
        <v>UPGN</v>
      </c>
      <c r="X39" s="4">
        <f t="shared" si="1"/>
        <v>37</v>
      </c>
    </row>
    <row r="40" spans="1:24" ht="30.75" hidden="1">
      <c r="A40" s="31" t="str">
        <f>IF(C40="","",VLOOKUP(C40,'Base de dados'!$A$1:$B$50,2,FALSE))</f>
        <v>POLO SUL CAPIXABA</v>
      </c>
      <c r="B40" s="43">
        <v>46023</v>
      </c>
      <c r="C40" s="44">
        <v>1211312</v>
      </c>
      <c r="D40" s="12">
        <v>46048</v>
      </c>
      <c r="E40" s="4">
        <v>1</v>
      </c>
      <c r="F40" s="4" t="s">
        <v>41</v>
      </c>
      <c r="G40" s="3" t="s">
        <v>101</v>
      </c>
      <c r="H40" s="4" t="s">
        <v>102</v>
      </c>
      <c r="I40" s="12">
        <v>45552</v>
      </c>
      <c r="J40" s="12">
        <v>46281</v>
      </c>
      <c r="K40" s="4">
        <f t="shared" si="0"/>
        <v>729</v>
      </c>
      <c r="L40" s="4">
        <v>0</v>
      </c>
      <c r="M40" s="45" t="s">
        <v>41</v>
      </c>
      <c r="N40" s="4">
        <v>20</v>
      </c>
      <c r="O40" s="4"/>
      <c r="P40" s="103">
        <v>0</v>
      </c>
      <c r="Q40" s="4" t="s">
        <v>99</v>
      </c>
      <c r="R40" s="4" t="s">
        <v>100</v>
      </c>
      <c r="S40" s="29" t="s">
        <v>47</v>
      </c>
      <c r="T40" s="102" t="s">
        <v>60</v>
      </c>
      <c r="U40" s="29" t="str">
        <f>IF(A40&lt;&gt;"",VLOOKUP(N40,'Base de dados'!$G$1:$H$24,2,FALSE),"")</f>
        <v>GNAP</v>
      </c>
      <c r="V40" s="121">
        <v>46230</v>
      </c>
      <c r="W40" s="29" t="str">
        <f>IF(C40="","",VLOOKUP(C40,'Base de dados'!$A$1:$C$39,3,FALSE))</f>
        <v>UPGN</v>
      </c>
      <c r="X40" s="4">
        <f t="shared" si="1"/>
        <v>38</v>
      </c>
    </row>
    <row r="41" spans="1:24" ht="30.75" hidden="1">
      <c r="A41" s="31" t="str">
        <f>IF(C41="","",VLOOKUP(C41,'Base de dados'!$A$1:$B$50,2,FALSE))</f>
        <v>POLO SUL CAPIXABA</v>
      </c>
      <c r="B41" s="43">
        <v>46023</v>
      </c>
      <c r="C41" s="44">
        <v>1211312</v>
      </c>
      <c r="D41" s="12">
        <v>46048</v>
      </c>
      <c r="E41" s="4">
        <v>1</v>
      </c>
      <c r="F41" s="4" t="s">
        <v>41</v>
      </c>
      <c r="G41" s="3" t="s">
        <v>101</v>
      </c>
      <c r="H41" s="4" t="s">
        <v>102</v>
      </c>
      <c r="I41" s="12">
        <v>45552</v>
      </c>
      <c r="J41" s="12">
        <v>46281</v>
      </c>
      <c r="K41" s="4">
        <f t="shared" si="0"/>
        <v>729</v>
      </c>
      <c r="L41" s="4">
        <v>0</v>
      </c>
      <c r="M41" s="45" t="s">
        <v>41</v>
      </c>
      <c r="N41" s="4">
        <v>5</v>
      </c>
      <c r="O41" s="4"/>
      <c r="P41" s="103">
        <v>0</v>
      </c>
      <c r="Q41" s="4" t="s">
        <v>99</v>
      </c>
      <c r="R41" s="4" t="s">
        <v>100</v>
      </c>
      <c r="S41" s="29" t="s">
        <v>47</v>
      </c>
      <c r="T41" s="102" t="s">
        <v>60</v>
      </c>
      <c r="U41" s="29" t="str">
        <f>IF(A41&lt;&gt;"",VLOOKUP(N41,'Base de dados'!$G$1:$H$24,2,FALSE),"")</f>
        <v>Gás liquefeito de petróleo (GLP)</v>
      </c>
      <c r="V41" s="121">
        <v>46230</v>
      </c>
      <c r="W41" s="29" t="str">
        <f>IF(C41="","",VLOOKUP(C41,'Base de dados'!$A$1:$C$39,3,FALSE))</f>
        <v>UPGN</v>
      </c>
      <c r="X41" s="4">
        <f t="shared" si="1"/>
        <v>39</v>
      </c>
    </row>
    <row r="42" spans="1:24" ht="30.75" hidden="1">
      <c r="A42" s="31" t="str">
        <f>IF(C42="","",VLOOKUP(C42,'Base de dados'!$A$1:$B$50,2,FALSE))</f>
        <v>POLO SUL CAPIXABA</v>
      </c>
      <c r="B42" s="43">
        <v>46023</v>
      </c>
      <c r="C42" s="44">
        <v>1211312</v>
      </c>
      <c r="D42" s="12">
        <v>46048</v>
      </c>
      <c r="E42" s="4">
        <v>1</v>
      </c>
      <c r="F42" s="4" t="s">
        <v>41</v>
      </c>
      <c r="G42" s="3" t="s">
        <v>101</v>
      </c>
      <c r="H42" s="24" t="s">
        <v>102</v>
      </c>
      <c r="I42" s="55">
        <v>45552</v>
      </c>
      <c r="J42" s="55">
        <v>46281</v>
      </c>
      <c r="K42" s="4">
        <f t="shared" si="0"/>
        <v>729</v>
      </c>
      <c r="L42" s="4">
        <v>0</v>
      </c>
      <c r="M42" s="45" t="s">
        <v>41</v>
      </c>
      <c r="N42" s="4">
        <v>22</v>
      </c>
      <c r="O42" s="4"/>
      <c r="P42" s="103">
        <v>0</v>
      </c>
      <c r="Q42" s="4" t="s">
        <v>99</v>
      </c>
      <c r="R42" s="4" t="s">
        <v>100</v>
      </c>
      <c r="S42" s="29" t="s">
        <v>47</v>
      </c>
      <c r="T42" s="102" t="s">
        <v>60</v>
      </c>
      <c r="U42" s="29" t="str">
        <f>IF(A42&lt;&gt;"",VLOOKUP(N42,'Base de dados'!$G$1:$H$24,2,FALSE),"")</f>
        <v>C5+</v>
      </c>
      <c r="V42" s="121">
        <v>46230</v>
      </c>
      <c r="W42" s="29" t="str">
        <f>IF(C42="","",VLOOKUP(C42,'Base de dados'!$A$1:$C$39,3,FALSE))</f>
        <v>UPGN</v>
      </c>
      <c r="X42" s="4">
        <f t="shared" si="1"/>
        <v>40</v>
      </c>
    </row>
    <row r="43" spans="1:24" ht="45.75" hidden="1">
      <c r="A43" s="31" t="str">
        <f>IF(C43="","",VLOOKUP(C43,'Base de dados'!$A$1:$B$50,2,FALSE))</f>
        <v>POLO DE CACIMBAS</v>
      </c>
      <c r="B43" s="43">
        <v>46023</v>
      </c>
      <c r="C43" s="44">
        <v>1211173</v>
      </c>
      <c r="D43" s="12">
        <v>46048</v>
      </c>
      <c r="E43" s="4">
        <v>1</v>
      </c>
      <c r="F43" s="4" t="s">
        <v>41</v>
      </c>
      <c r="G43" s="53" t="s">
        <v>103</v>
      </c>
      <c r="H43" s="4" t="s">
        <v>104</v>
      </c>
      <c r="I43" s="12">
        <v>45608</v>
      </c>
      <c r="J43" s="56">
        <v>46266</v>
      </c>
      <c r="K43" s="54">
        <f t="shared" si="0"/>
        <v>658</v>
      </c>
      <c r="L43" s="4">
        <v>13900000</v>
      </c>
      <c r="M43" s="45" t="s">
        <v>41</v>
      </c>
      <c r="N43" s="4">
        <v>20</v>
      </c>
      <c r="O43" s="4"/>
      <c r="P43" s="103">
        <v>146879000000</v>
      </c>
      <c r="Q43" s="4" t="s">
        <v>45</v>
      </c>
      <c r="R43" s="4" t="s">
        <v>105</v>
      </c>
      <c r="S43" s="29" t="s">
        <v>47</v>
      </c>
      <c r="T43" s="102" t="s">
        <v>60</v>
      </c>
      <c r="U43" s="29" t="str">
        <f>IF(A43&lt;&gt;"",VLOOKUP(N43,'Base de dados'!$G$1:$H$24,2,FALSE),"")</f>
        <v>GNAP</v>
      </c>
      <c r="V43" s="121">
        <v>46230</v>
      </c>
      <c r="W43" s="29" t="str">
        <f>IF(C43="","",VLOOKUP(C43,'Base de dados'!$A$1:$C$39,3,FALSE))</f>
        <v>UPGN</v>
      </c>
      <c r="X43" s="4">
        <f t="shared" si="1"/>
        <v>41</v>
      </c>
    </row>
    <row r="44" spans="1:24" ht="45.75" hidden="1">
      <c r="A44" s="31" t="str">
        <f>IF(C44="","",VLOOKUP(C44,'Base de dados'!$A$1:$B$50,2,FALSE))</f>
        <v>POLO DE CACIMBAS</v>
      </c>
      <c r="B44" s="43">
        <v>46023</v>
      </c>
      <c r="C44" s="44">
        <v>1211173</v>
      </c>
      <c r="D44" s="12">
        <v>46048</v>
      </c>
      <c r="E44" s="4">
        <v>1</v>
      </c>
      <c r="F44" s="4" t="s">
        <v>41</v>
      </c>
      <c r="G44" s="53" t="s">
        <v>103</v>
      </c>
      <c r="H44" s="4" t="s">
        <v>104</v>
      </c>
      <c r="I44" s="12">
        <v>45608</v>
      </c>
      <c r="J44" s="56">
        <v>46266</v>
      </c>
      <c r="K44" s="54">
        <f t="shared" si="0"/>
        <v>658</v>
      </c>
      <c r="L44" s="4">
        <v>13900000</v>
      </c>
      <c r="M44" s="45" t="s">
        <v>41</v>
      </c>
      <c r="N44" s="4">
        <v>5</v>
      </c>
      <c r="O44" s="4"/>
      <c r="P44" s="103">
        <v>23349846.539999999</v>
      </c>
      <c r="Q44" s="4" t="s">
        <v>45</v>
      </c>
      <c r="R44" s="4" t="s">
        <v>105</v>
      </c>
      <c r="S44" s="29" t="s">
        <v>47</v>
      </c>
      <c r="T44" s="102" t="s">
        <v>60</v>
      </c>
      <c r="U44" s="29" t="str">
        <f>IF(A44&lt;&gt;"",VLOOKUP(N44,'Base de dados'!$G$1:$H$24,2,FALSE),"")</f>
        <v>Gás liquefeito de petróleo (GLP)</v>
      </c>
      <c r="V44" s="121">
        <v>46230</v>
      </c>
      <c r="W44" s="29" t="str">
        <f>IF(C44="","",VLOOKUP(C44,'Base de dados'!$A$1:$C$39,3,FALSE))</f>
        <v>UPGN</v>
      </c>
      <c r="X44" s="4">
        <f t="shared" si="1"/>
        <v>42</v>
      </c>
    </row>
    <row r="45" spans="1:24" s="4" customFormat="1" ht="45.75" hidden="1">
      <c r="A45" s="31" t="str">
        <f>IF(C45="","",VLOOKUP(C45,'Base de dados'!$A$1:$B$50,2,FALSE))</f>
        <v>POLO DE CACIMBAS</v>
      </c>
      <c r="B45" s="43">
        <v>46023</v>
      </c>
      <c r="C45" s="44">
        <v>1211173</v>
      </c>
      <c r="D45" s="12">
        <v>46048</v>
      </c>
      <c r="E45" s="4">
        <v>1</v>
      </c>
      <c r="F45" s="4" t="s">
        <v>41</v>
      </c>
      <c r="G45" s="53" t="s">
        <v>103</v>
      </c>
      <c r="H45" s="4" t="s">
        <v>104</v>
      </c>
      <c r="I45" s="12">
        <v>45608</v>
      </c>
      <c r="J45" s="56">
        <v>46266</v>
      </c>
      <c r="K45" s="54">
        <f t="shared" si="0"/>
        <v>658</v>
      </c>
      <c r="L45" s="4">
        <v>13900000</v>
      </c>
      <c r="M45" s="45" t="s">
        <v>41</v>
      </c>
      <c r="N45" s="4">
        <v>22</v>
      </c>
      <c r="P45" s="103">
        <v>13361408.880000001</v>
      </c>
      <c r="Q45" s="4" t="s">
        <v>45</v>
      </c>
      <c r="R45" s="4" t="s">
        <v>105</v>
      </c>
      <c r="S45" s="4" t="s">
        <v>47</v>
      </c>
      <c r="T45" s="66" t="s">
        <v>60</v>
      </c>
      <c r="U45" s="4" t="str">
        <f>IF(A45&lt;&gt;"",VLOOKUP(N45,'Base de dados'!$G$1:$H$24,2,FALSE),"")</f>
        <v>C5+</v>
      </c>
      <c r="V45" s="121">
        <v>46230</v>
      </c>
      <c r="W45" s="4" t="str">
        <f>IF(C45="","",VLOOKUP(C45,'Base de dados'!$A$1:$C$39,3,FALSE))</f>
        <v>UPGN</v>
      </c>
      <c r="X45" s="4">
        <f t="shared" si="1"/>
        <v>43</v>
      </c>
    </row>
    <row r="46" spans="1:24" ht="60.75" hidden="1">
      <c r="A46" s="31" t="str">
        <f>IF(C46="","",VLOOKUP(C46,'Base de dados'!$A$1:$B$50,2,FALSE))</f>
        <v>POLO DE CABIÚNAS</v>
      </c>
      <c r="B46" s="43">
        <v>46023</v>
      </c>
      <c r="C46" s="44">
        <v>1032160</v>
      </c>
      <c r="D46" s="12">
        <v>46048</v>
      </c>
      <c r="E46" s="4">
        <v>1</v>
      </c>
      <c r="F46" s="4" t="s">
        <v>41</v>
      </c>
      <c r="G46" s="3" t="s">
        <v>106</v>
      </c>
      <c r="H46" s="4" t="s">
        <v>107</v>
      </c>
      <c r="I46" s="12">
        <v>45777</v>
      </c>
      <c r="J46" s="12">
        <v>46102</v>
      </c>
      <c r="K46" s="4">
        <f t="shared" si="0"/>
        <v>325</v>
      </c>
      <c r="L46" s="4">
        <v>24600000</v>
      </c>
      <c r="M46" s="45" t="s">
        <v>41</v>
      </c>
      <c r="N46" s="4">
        <v>20</v>
      </c>
      <c r="O46" s="4"/>
      <c r="P46" s="103">
        <v>654023000000</v>
      </c>
      <c r="Q46" s="4" t="s">
        <v>50</v>
      </c>
      <c r="R46" s="4" t="s">
        <v>108</v>
      </c>
      <c r="S46" s="29" t="s">
        <v>47</v>
      </c>
      <c r="T46" s="102" t="s">
        <v>47</v>
      </c>
      <c r="U46" s="29" t="str">
        <f>IF(A46&lt;&gt;"",VLOOKUP(N46,'Base de dados'!$G$1:$H$24,2,FALSE),"")</f>
        <v>GNAP</v>
      </c>
      <c r="V46" s="121">
        <v>46170</v>
      </c>
      <c r="W46" s="29" t="str">
        <f>IF(C46="","",VLOOKUP(C46,'Base de dados'!$A$1:$C$39,3,FALSE))</f>
        <v>UPGN</v>
      </c>
      <c r="X46" s="4">
        <f t="shared" si="1"/>
        <v>44</v>
      </c>
    </row>
    <row r="47" spans="1:24" ht="60.75" hidden="1">
      <c r="A47" s="31" t="str">
        <f>IF(C47="","",VLOOKUP(C47,'Base de dados'!$A$1:$B$50,2,FALSE))</f>
        <v>POLO DE CABIÚNAS</v>
      </c>
      <c r="B47" s="43">
        <v>46023</v>
      </c>
      <c r="C47" s="44">
        <v>1032160</v>
      </c>
      <c r="D47" s="12">
        <v>46048</v>
      </c>
      <c r="E47" s="4">
        <v>1</v>
      </c>
      <c r="F47" s="4" t="s">
        <v>41</v>
      </c>
      <c r="G47" s="3" t="s">
        <v>106</v>
      </c>
      <c r="H47" s="4" t="s">
        <v>107</v>
      </c>
      <c r="I47" s="12">
        <v>45777</v>
      </c>
      <c r="J47" s="12">
        <v>46102</v>
      </c>
      <c r="K47" s="4">
        <f t="shared" si="0"/>
        <v>325</v>
      </c>
      <c r="L47" s="4">
        <v>24600000</v>
      </c>
      <c r="M47" s="45" t="s">
        <v>41</v>
      </c>
      <c r="N47" s="4">
        <v>21</v>
      </c>
      <c r="O47" s="4"/>
      <c r="P47" s="103">
        <v>328338360</v>
      </c>
      <c r="Q47" s="4" t="s">
        <v>50</v>
      </c>
      <c r="R47" s="4" t="s">
        <v>108</v>
      </c>
      <c r="S47" s="29" t="s">
        <v>47</v>
      </c>
      <c r="T47" s="102" t="s">
        <v>47</v>
      </c>
      <c r="U47" s="29" t="str">
        <f>IF(A47&lt;&gt;"",VLOOKUP(N47,'Base de dados'!$G$1:$H$24,2,FALSE),"")</f>
        <v>LGN</v>
      </c>
      <c r="V47" s="121">
        <v>46170</v>
      </c>
      <c r="W47" s="29" t="str">
        <f>IF(C47="","",VLOOKUP(C47,'Base de dados'!$A$1:$C$39,3,FALSE))</f>
        <v>UPGN</v>
      </c>
      <c r="X47" s="4">
        <f t="shared" si="1"/>
        <v>45</v>
      </c>
    </row>
    <row r="48" spans="1:24" ht="60.75" hidden="1">
      <c r="A48" s="31" t="str">
        <f>IF(C48="","",VLOOKUP(C48,'Base de dados'!$A$1:$B$50,2,FALSE))</f>
        <v>POLO DE CABIÚNAS</v>
      </c>
      <c r="B48" s="43">
        <v>46023</v>
      </c>
      <c r="C48" s="44">
        <v>1032160</v>
      </c>
      <c r="D48" s="12">
        <v>46048</v>
      </c>
      <c r="E48" s="4">
        <v>1</v>
      </c>
      <c r="F48" s="4" t="s">
        <v>41</v>
      </c>
      <c r="G48" s="3" t="s">
        <v>106</v>
      </c>
      <c r="H48" s="4" t="s">
        <v>107</v>
      </c>
      <c r="I48" s="12">
        <v>45777</v>
      </c>
      <c r="J48" s="12">
        <v>46102</v>
      </c>
      <c r="K48" s="4">
        <f t="shared" si="0"/>
        <v>325</v>
      </c>
      <c r="L48" s="4">
        <v>24600000</v>
      </c>
      <c r="M48" s="45" t="s">
        <v>41</v>
      </c>
      <c r="N48" s="4">
        <v>5</v>
      </c>
      <c r="O48" s="4"/>
      <c r="P48" s="103">
        <v>38800000</v>
      </c>
      <c r="Q48" s="4" t="s">
        <v>50</v>
      </c>
      <c r="R48" s="4" t="s">
        <v>108</v>
      </c>
      <c r="S48" s="29" t="s">
        <v>47</v>
      </c>
      <c r="T48" s="102" t="s">
        <v>47</v>
      </c>
      <c r="U48" s="29" t="str">
        <f>IF(A48&lt;&gt;"",VLOOKUP(N48,'Base de dados'!$G$1:$H$24,2,FALSE),"")</f>
        <v>Gás liquefeito de petróleo (GLP)</v>
      </c>
      <c r="V48" s="121">
        <v>46170</v>
      </c>
      <c r="W48" s="29" t="str">
        <f>IF(C48="","",VLOOKUP(C48,'Base de dados'!$A$1:$C$39,3,FALSE))</f>
        <v>UPGN</v>
      </c>
      <c r="X48" s="4">
        <f t="shared" si="1"/>
        <v>46</v>
      </c>
    </row>
    <row r="49" spans="1:25" s="62" customFormat="1" ht="60.75" hidden="1">
      <c r="A49" s="58" t="str">
        <f>IF(C49="","",VLOOKUP(C49,'Base de dados'!$A$1:$B$50,2,FALSE))</f>
        <v>POLO DE CABIÚNAS</v>
      </c>
      <c r="B49" s="57">
        <v>46023</v>
      </c>
      <c r="C49" s="59">
        <v>1032160</v>
      </c>
      <c r="D49" s="55">
        <v>46048</v>
      </c>
      <c r="E49" s="24">
        <v>1</v>
      </c>
      <c r="F49" s="24" t="s">
        <v>41</v>
      </c>
      <c r="G49" s="60" t="s">
        <v>106</v>
      </c>
      <c r="H49" s="24" t="s">
        <v>107</v>
      </c>
      <c r="I49" s="55">
        <v>45777</v>
      </c>
      <c r="J49" s="55">
        <v>46102</v>
      </c>
      <c r="K49" s="24">
        <f t="shared" si="0"/>
        <v>325</v>
      </c>
      <c r="L49" s="24">
        <v>24600000</v>
      </c>
      <c r="M49" s="61" t="s">
        <v>41</v>
      </c>
      <c r="N49" s="24">
        <v>22</v>
      </c>
      <c r="O49" s="24"/>
      <c r="P49" s="106">
        <v>22982220</v>
      </c>
      <c r="Q49" s="4" t="s">
        <v>50</v>
      </c>
      <c r="R49" s="24" t="s">
        <v>108</v>
      </c>
      <c r="S49" s="62" t="s">
        <v>47</v>
      </c>
      <c r="T49" s="99" t="s">
        <v>47</v>
      </c>
      <c r="U49" s="29" t="str">
        <f>IF(A49&lt;&gt;"",VLOOKUP(N49,'Base de dados'!$G$1:$H$24,2,FALSE),"")</f>
        <v>C5+</v>
      </c>
      <c r="V49" s="121">
        <v>46170</v>
      </c>
      <c r="W49" s="62" t="str">
        <f>IF(C49="","",VLOOKUP(C49,'Base de dados'!$A$1:$C$39,3,FALSE))</f>
        <v>UPGN</v>
      </c>
      <c r="X49" s="4">
        <f t="shared" si="1"/>
        <v>47</v>
      </c>
    </row>
    <row r="50" spans="1:25" s="4" customFormat="1" ht="43.5" hidden="1">
      <c r="A50" s="31" t="str">
        <f>IF(C50="","",VLOOKUP(C50,'Base de dados'!$A$1:$B$50,2,FALSE))</f>
        <v>ORIGEM ENERGIA ALAGOAS</v>
      </c>
      <c r="B50" s="43">
        <v>46023</v>
      </c>
      <c r="C50" s="44">
        <v>1281039</v>
      </c>
      <c r="D50" s="12">
        <v>46052</v>
      </c>
      <c r="E50" s="4">
        <v>1</v>
      </c>
      <c r="F50" s="4" t="s">
        <v>41</v>
      </c>
      <c r="G50" s="3" t="s">
        <v>109</v>
      </c>
      <c r="H50" s="12"/>
      <c r="I50" s="12">
        <v>46047</v>
      </c>
      <c r="J50" s="12">
        <v>46061</v>
      </c>
      <c r="K50" s="4">
        <f t="shared" si="0"/>
        <v>14</v>
      </c>
      <c r="L50" s="4">
        <v>0</v>
      </c>
      <c r="M50" s="45" t="s">
        <v>44</v>
      </c>
      <c r="N50" s="4">
        <v>22</v>
      </c>
      <c r="P50" s="103" t="s">
        <v>110</v>
      </c>
      <c r="Q50" s="4" t="s">
        <v>50</v>
      </c>
      <c r="R50" s="4" t="s">
        <v>111</v>
      </c>
      <c r="S50" s="24" t="s">
        <v>60</v>
      </c>
      <c r="T50" s="137" t="s">
        <v>60</v>
      </c>
      <c r="U50" s="4" t="str">
        <f>IF(A50&lt;&gt;"",VLOOKUP(N50,'Base de dados'!$G$1:$H$24,2,FALSE),"")</f>
        <v>C5+</v>
      </c>
      <c r="V50" s="142">
        <v>46052</v>
      </c>
      <c r="W50" s="54" t="str">
        <f>IF(C50="","",VLOOKUP(C50,'Base de dados'!$A$1:$C$39,3,FALSE))</f>
        <v>UPGN</v>
      </c>
      <c r="X50" s="4">
        <f t="shared" si="1"/>
        <v>48</v>
      </c>
    </row>
    <row r="51" spans="1:25" s="4" customFormat="1" ht="43.5" hidden="1">
      <c r="A51" s="31" t="str">
        <f>IF(C51="","",VLOOKUP(C51,'Base de dados'!$A$1:$B$50,2,FALSE))</f>
        <v>ORIGEM ENERGIA ALAGOAS</v>
      </c>
      <c r="B51" s="43">
        <v>46023</v>
      </c>
      <c r="C51" s="44">
        <v>1281039</v>
      </c>
      <c r="D51" s="12">
        <v>46052</v>
      </c>
      <c r="E51" s="4">
        <v>1</v>
      </c>
      <c r="F51" s="4" t="s">
        <v>41</v>
      </c>
      <c r="G51" s="3" t="s">
        <v>109</v>
      </c>
      <c r="H51" s="12"/>
      <c r="I51" s="12">
        <v>46047</v>
      </c>
      <c r="J51" s="12">
        <v>46061</v>
      </c>
      <c r="K51" s="4">
        <f t="shared" ref="K51:K113" si="2">IF(I51="","",J51-I51)</f>
        <v>14</v>
      </c>
      <c r="L51" s="4">
        <v>0</v>
      </c>
      <c r="M51" s="45" t="s">
        <v>44</v>
      </c>
      <c r="N51" s="4">
        <v>5</v>
      </c>
      <c r="P51" s="103" t="s">
        <v>110</v>
      </c>
      <c r="Q51" s="4" t="s">
        <v>50</v>
      </c>
      <c r="R51" s="4" t="s">
        <v>111</v>
      </c>
      <c r="S51" s="24" t="s">
        <v>60</v>
      </c>
      <c r="T51" s="137" t="s">
        <v>60</v>
      </c>
      <c r="U51" s="4" t="str">
        <f>IF(A51&lt;&gt;"",VLOOKUP(N51,'Base de dados'!$G$1:$H$24,2,FALSE),"")</f>
        <v>Gás liquefeito de petróleo (GLP)</v>
      </c>
      <c r="V51" s="142">
        <v>46052</v>
      </c>
      <c r="W51" s="54" t="str">
        <f>IF(C51="","",VLOOKUP(C51,'Base de dados'!$A$1:$C$39,3,FALSE))</f>
        <v>UPGN</v>
      </c>
      <c r="X51" s="4">
        <f t="shared" si="1"/>
        <v>49</v>
      </c>
    </row>
    <row r="52" spans="1:25" ht="43.5" hidden="1">
      <c r="A52" s="31" t="str">
        <f>IF(C52="","",VLOOKUP(C52,'Base de dados'!$A$1:$B$50,2,FALSE))</f>
        <v>REGAP</v>
      </c>
      <c r="B52" s="5">
        <v>46054</v>
      </c>
      <c r="C52" s="6">
        <v>1032150</v>
      </c>
      <c r="D52" s="2">
        <v>46078</v>
      </c>
      <c r="E52" s="3">
        <v>1</v>
      </c>
      <c r="F52" s="3" t="s">
        <v>112</v>
      </c>
      <c r="G52" s="3" t="s">
        <v>113</v>
      </c>
      <c r="H52" s="3" t="s">
        <v>114</v>
      </c>
      <c r="I52" s="2">
        <v>46081</v>
      </c>
      <c r="J52" s="2">
        <v>46093</v>
      </c>
      <c r="K52" s="4">
        <f t="shared" si="2"/>
        <v>12</v>
      </c>
      <c r="L52" s="7">
        <v>26400</v>
      </c>
      <c r="M52" s="3" t="s">
        <v>44</v>
      </c>
      <c r="N52" s="3">
        <v>7</v>
      </c>
      <c r="O52" s="4">
        <v>420102004</v>
      </c>
      <c r="P52" s="107">
        <v>122000000</v>
      </c>
      <c r="Q52" s="4" t="s">
        <v>50</v>
      </c>
      <c r="R52" s="9" t="s">
        <v>59</v>
      </c>
      <c r="S52" s="29" t="s">
        <v>47</v>
      </c>
      <c r="T52" s="102" t="s">
        <v>47</v>
      </c>
      <c r="U52" s="29" t="str">
        <f>IF(A52&lt;&gt;"",VLOOKUP(N52,'Base de dados'!$G$1:$H$24,2,FALSE),"")</f>
        <v xml:space="preserve">Óleo diesel A S500 </v>
      </c>
      <c r="V52" s="145">
        <v>46092</v>
      </c>
      <c r="W52" s="29" t="str">
        <f>IF(C52="","",VLOOKUP(C52,'Base de dados'!$A$1:$C$39,3,FALSE))</f>
        <v>REFINARIA</v>
      </c>
      <c r="X52" s="4">
        <f t="shared" si="1"/>
        <v>50</v>
      </c>
    </row>
    <row r="53" spans="1:25" ht="91.5" hidden="1">
      <c r="A53" s="31" t="str">
        <f>IF(C53="","",VLOOKUP(C53,'Base de dados'!$A$1:$B$50,2,FALSE))</f>
        <v>REPAR</v>
      </c>
      <c r="B53" s="5">
        <v>46054</v>
      </c>
      <c r="C53" s="6">
        <v>1032152</v>
      </c>
      <c r="D53" s="10">
        <v>46072</v>
      </c>
      <c r="E53" s="3">
        <v>1</v>
      </c>
      <c r="F53" s="3" t="s">
        <v>112</v>
      </c>
      <c r="G53" s="3" t="s">
        <v>115</v>
      </c>
      <c r="H53" s="3" t="s">
        <v>116</v>
      </c>
      <c r="I53" s="10">
        <v>46071</v>
      </c>
      <c r="J53" s="2">
        <v>46262</v>
      </c>
      <c r="K53" s="4">
        <f t="shared" si="2"/>
        <v>191</v>
      </c>
      <c r="L53" s="3">
        <v>34000</v>
      </c>
      <c r="M53" s="3" t="s">
        <v>44</v>
      </c>
      <c r="N53" s="3">
        <v>17</v>
      </c>
      <c r="O53" s="3">
        <v>330</v>
      </c>
      <c r="P53" s="107"/>
      <c r="Q53" s="4" t="s">
        <v>64</v>
      </c>
      <c r="R53" s="4" t="s">
        <v>117</v>
      </c>
      <c r="S53" s="29" t="s">
        <v>47</v>
      </c>
      <c r="T53" s="102" t="s">
        <v>60</v>
      </c>
      <c r="U53" s="29" t="str">
        <f>IF(A53&lt;&gt;"",VLOOKUP(N53,'Base de dados'!$G$1:$H$24,2,FALSE),"")</f>
        <v xml:space="preserve">Outros combustíveis substitutos ou complementares aos combustíveis dos incisos I a XVI, do artigo 3º, da Resolução ANP n° 868/2022 </v>
      </c>
      <c r="V53" s="32">
        <v>46234</v>
      </c>
      <c r="W53" s="29" t="str">
        <f>IF(C53="","",VLOOKUP(C53,'Base de dados'!$A$1:$C$39,3,FALSE))</f>
        <v>REFINARIA</v>
      </c>
      <c r="X53" s="4">
        <f t="shared" si="1"/>
        <v>51</v>
      </c>
    </row>
    <row r="54" spans="1:25" s="62" customFormat="1" ht="29.1" hidden="1">
      <c r="A54" s="58" t="str">
        <f>IF(C54="","",VLOOKUP(C54,'Base de dados'!$A$1:$B$50,2,FALSE))</f>
        <v>REVAP</v>
      </c>
      <c r="B54" s="83">
        <v>46054</v>
      </c>
      <c r="C54" s="84">
        <v>1032154</v>
      </c>
      <c r="D54" s="85">
        <v>46072</v>
      </c>
      <c r="E54" s="60">
        <v>1</v>
      </c>
      <c r="F54" s="60" t="s">
        <v>112</v>
      </c>
      <c r="G54" s="60" t="s">
        <v>118</v>
      </c>
      <c r="H54" s="60" t="s">
        <v>119</v>
      </c>
      <c r="I54" s="85">
        <v>46071</v>
      </c>
      <c r="J54" s="86">
        <v>46101</v>
      </c>
      <c r="K54" s="24">
        <f t="shared" si="2"/>
        <v>30</v>
      </c>
      <c r="L54" s="60">
        <v>40000</v>
      </c>
      <c r="M54" s="60" t="s">
        <v>44</v>
      </c>
      <c r="N54" s="60">
        <v>18</v>
      </c>
      <c r="O54" s="60">
        <v>0</v>
      </c>
      <c r="P54" s="108">
        <v>0</v>
      </c>
      <c r="Q54" s="24" t="s">
        <v>64</v>
      </c>
      <c r="R54" s="24" t="s">
        <v>120</v>
      </c>
      <c r="S54" s="62" t="s">
        <v>47</v>
      </c>
      <c r="T54" s="99" t="s">
        <v>47</v>
      </c>
      <c r="U54" s="29" t="str">
        <f>IF(A54&lt;&gt;"",VLOOKUP(N54,'Base de dados'!$G$1:$H$24,2,FALSE),"")</f>
        <v>Derivado de petróleo não combustível</v>
      </c>
      <c r="V54" s="143">
        <v>46099</v>
      </c>
      <c r="W54" s="62" t="str">
        <f>IF(C54="","",VLOOKUP(C54,'Base de dados'!$A$1:$C$39,3,FALSE))</f>
        <v>REFINARIA</v>
      </c>
      <c r="X54" s="24">
        <f t="shared" si="1"/>
        <v>52</v>
      </c>
    </row>
    <row r="55" spans="1:25" s="62" customFormat="1" ht="43.5" hidden="1">
      <c r="A55" s="58" t="str">
        <f>IF(C55="","",VLOOKUP(C55,'Base de dados'!$A$1:$B$50,2,FALSE))</f>
        <v>REGAP</v>
      </c>
      <c r="B55" s="90">
        <v>46054</v>
      </c>
      <c r="C55" s="91">
        <v>1032150</v>
      </c>
      <c r="D55" s="92">
        <v>46078</v>
      </c>
      <c r="E55" s="93">
        <v>1</v>
      </c>
      <c r="F55" s="93" t="s">
        <v>112</v>
      </c>
      <c r="G55" s="93" t="s">
        <v>57</v>
      </c>
      <c r="H55" s="94" t="s">
        <v>58</v>
      </c>
      <c r="I55" s="92">
        <v>46097</v>
      </c>
      <c r="J55" s="92">
        <v>46101</v>
      </c>
      <c r="K55" s="24">
        <f t="shared" si="2"/>
        <v>4</v>
      </c>
      <c r="L55" s="95">
        <v>26400</v>
      </c>
      <c r="M55" s="93" t="s">
        <v>121</v>
      </c>
      <c r="N55" s="93">
        <v>7</v>
      </c>
      <c r="O55" s="96">
        <v>420102004</v>
      </c>
      <c r="P55" s="109">
        <v>122000000</v>
      </c>
      <c r="Q55" s="96" t="s">
        <v>50</v>
      </c>
      <c r="R55" s="97" t="s">
        <v>122</v>
      </c>
      <c r="S55" s="62" t="s">
        <v>47</v>
      </c>
      <c r="T55" s="99" t="s">
        <v>47</v>
      </c>
      <c r="U55" s="29" t="str">
        <f>IF(A55&lt;&gt;"",VLOOKUP(N55,'Base de dados'!$G$1:$H$24,2,FALSE),"")</f>
        <v xml:space="preserve">Óleo diesel A S500 </v>
      </c>
      <c r="V55" s="98">
        <v>46101</v>
      </c>
      <c r="W55" s="99" t="str">
        <f>IF(C55="","",VLOOKUP(C55,'Base de dados'!$A$1:$C$39,3,FALSE))</f>
        <v>REFINARIA</v>
      </c>
      <c r="X55" s="24">
        <f t="shared" si="1"/>
        <v>53</v>
      </c>
      <c r="Y55" s="100"/>
    </row>
    <row r="56" spans="1:25" s="210" customFormat="1" hidden="1">
      <c r="A56" s="195" t="str">
        <f>IF(C56="","",VLOOKUP(C56,'Base de dados'!$A$1:$B$50,2,FALSE))</f>
        <v>REDUC</v>
      </c>
      <c r="B56" s="202">
        <v>46054</v>
      </c>
      <c r="C56" s="203">
        <v>1032149</v>
      </c>
      <c r="D56" s="204">
        <v>46100</v>
      </c>
      <c r="E56" s="205">
        <v>1</v>
      </c>
      <c r="F56" s="205" t="s">
        <v>112</v>
      </c>
      <c r="G56" s="205" t="s">
        <v>123</v>
      </c>
      <c r="H56" s="205" t="s">
        <v>124</v>
      </c>
      <c r="I56" s="204">
        <v>46079</v>
      </c>
      <c r="J56" s="204">
        <v>46252</v>
      </c>
      <c r="K56" s="195">
        <f t="shared" si="2"/>
        <v>173</v>
      </c>
      <c r="L56" s="205">
        <v>24000</v>
      </c>
      <c r="M56" s="205" t="s">
        <v>121</v>
      </c>
      <c r="N56" s="205">
        <v>19</v>
      </c>
      <c r="O56" s="206" t="s">
        <v>125</v>
      </c>
      <c r="P56" s="212" t="s">
        <v>125</v>
      </c>
      <c r="Q56" s="195" t="s">
        <v>64</v>
      </c>
      <c r="R56" s="213" t="s">
        <v>125</v>
      </c>
      <c r="S56" s="210" t="s">
        <v>47</v>
      </c>
      <c r="T56" s="214" t="s">
        <v>47</v>
      </c>
      <c r="U56" s="200" t="str">
        <f>IF(A56&lt;&gt;"",VLOOKUP(N56,'Base de dados'!$G$1:$H$24,2,FALSE),"")</f>
        <v>Não derivado de petróleo</v>
      </c>
      <c r="V56" s="215">
        <v>46132</v>
      </c>
      <c r="W56" s="210" t="str">
        <f>IF(C56="","",VLOOKUP(C56,'Base de dados'!$A$1:$C$39,3,FALSE))</f>
        <v>REFINARIA</v>
      </c>
      <c r="X56" s="61">
        <f t="shared" si="1"/>
        <v>54</v>
      </c>
    </row>
    <row r="57" spans="1:25" ht="30.75" hidden="1">
      <c r="A57" s="58" t="str">
        <f>IF(C57="","",VLOOKUP(C57,'Base de dados'!$A$1:$B$50,2,FALSE))</f>
        <v>BRASKEM CAMAÇARI</v>
      </c>
      <c r="B57" s="149">
        <v>46082</v>
      </c>
      <c r="C57" s="150">
        <v>1032181</v>
      </c>
      <c r="D57" s="151">
        <v>46112</v>
      </c>
      <c r="E57" s="150">
        <v>1</v>
      </c>
      <c r="F57" s="150" t="s">
        <v>126</v>
      </c>
      <c r="G57" s="150" t="s">
        <v>127</v>
      </c>
      <c r="H57" s="150" t="s">
        <v>128</v>
      </c>
      <c r="I57" s="151">
        <v>46082</v>
      </c>
      <c r="J57" s="151">
        <v>46154</v>
      </c>
      <c r="K57" s="225">
        <f t="shared" si="2"/>
        <v>72</v>
      </c>
      <c r="L57" s="150">
        <v>162</v>
      </c>
      <c r="M57" s="150" t="s">
        <v>126</v>
      </c>
      <c r="N57" s="150">
        <v>5</v>
      </c>
      <c r="O57" s="153">
        <v>210203001</v>
      </c>
      <c r="P57" s="150">
        <v>9875000</v>
      </c>
      <c r="Q57" s="89" t="s">
        <v>50</v>
      </c>
      <c r="R57" s="153" t="s">
        <v>129</v>
      </c>
      <c r="S57" s="62" t="s">
        <v>47</v>
      </c>
      <c r="T57" s="99" t="s">
        <v>60</v>
      </c>
      <c r="U57" s="29" t="str">
        <f>IF(A57&lt;&gt;"",VLOOKUP(N57,'Base de dados'!$G$1:$H$24,2,FALSE),"")</f>
        <v>Gás liquefeito de petróleo (GLP)</v>
      </c>
      <c r="V57" s="133">
        <v>46112</v>
      </c>
      <c r="W57" s="29" t="str">
        <f>IF(C57="","",VLOOKUP(C57,'Base de dados'!$A$1:$C$39,3,FALSE))</f>
        <v>CPQ</v>
      </c>
      <c r="X57" s="61">
        <f t="shared" si="1"/>
        <v>55</v>
      </c>
    </row>
    <row r="58" spans="1:25" hidden="1">
      <c r="A58" s="58" t="str">
        <f>IF(C58="","",VLOOKUP(C58,'Base de dados'!$A$1:$B$50,2,FALSE))</f>
        <v>BRASKEM TRIUNFO</v>
      </c>
      <c r="B58" s="113">
        <v>46082</v>
      </c>
      <c r="C58" s="93">
        <v>1161076</v>
      </c>
      <c r="D58" s="56">
        <v>46112</v>
      </c>
      <c r="E58" s="114">
        <v>1</v>
      </c>
      <c r="F58" s="114" t="s">
        <v>126</v>
      </c>
      <c r="G58" s="114" t="s">
        <v>130</v>
      </c>
      <c r="H58" s="114" t="s">
        <v>131</v>
      </c>
      <c r="I58" s="56">
        <v>46094</v>
      </c>
      <c r="J58" s="116">
        <v>46128</v>
      </c>
      <c r="K58" s="24">
        <f t="shared" si="2"/>
        <v>34</v>
      </c>
      <c r="L58" s="114">
        <v>1950</v>
      </c>
      <c r="M58" s="114" t="s">
        <v>126</v>
      </c>
      <c r="N58" s="114">
        <v>2</v>
      </c>
      <c r="O58" s="114">
        <v>320101001</v>
      </c>
      <c r="P58" s="114">
        <v>48271000</v>
      </c>
      <c r="Q58" s="4" t="s">
        <v>132</v>
      </c>
      <c r="R58" s="115" t="s">
        <v>133</v>
      </c>
      <c r="S58" s="102" t="s">
        <v>60</v>
      </c>
      <c r="T58" s="102" t="s">
        <v>60</v>
      </c>
      <c r="U58" s="29" t="str">
        <f>IF(A58&lt;&gt;"",VLOOKUP(N58,'Base de dados'!$G$1:$H$24,2,FALSE),"")</f>
        <v>Gasolina A</v>
      </c>
      <c r="V58" s="133">
        <v>46089</v>
      </c>
      <c r="W58" s="29" t="str">
        <f>IF(C58="","",VLOOKUP(C58,'Base de dados'!$A$1:$C$39,3,FALSE))</f>
        <v>CPQ</v>
      </c>
      <c r="X58" s="61">
        <f t="shared" si="1"/>
        <v>56</v>
      </c>
    </row>
    <row r="59" spans="1:25" s="87" customFormat="1" ht="30.75" hidden="1">
      <c r="A59" s="58" t="str">
        <f>IF(C59="","",VLOOKUP(C59,'Base de dados'!$A$1:$B$50,2,FALSE))</f>
        <v>RECAP</v>
      </c>
      <c r="B59" s="120">
        <v>46082</v>
      </c>
      <c r="C59" s="19">
        <v>1032148</v>
      </c>
      <c r="D59" s="121">
        <v>46111</v>
      </c>
      <c r="E59" s="87">
        <v>1</v>
      </c>
      <c r="F59" s="87" t="s">
        <v>126</v>
      </c>
      <c r="G59" s="88" t="s">
        <v>134</v>
      </c>
      <c r="H59" s="87" t="s">
        <v>135</v>
      </c>
      <c r="I59" s="119">
        <v>46109</v>
      </c>
      <c r="J59" s="119">
        <v>46111</v>
      </c>
      <c r="K59" s="24">
        <f t="shared" si="2"/>
        <v>2</v>
      </c>
      <c r="L59" s="87" t="s">
        <v>136</v>
      </c>
      <c r="M59" s="87" t="s">
        <v>137</v>
      </c>
      <c r="N59" s="114">
        <v>2</v>
      </c>
      <c r="O59" s="87">
        <v>210201003</v>
      </c>
      <c r="P59" s="110">
        <v>0</v>
      </c>
      <c r="Q59" s="4" t="s">
        <v>50</v>
      </c>
      <c r="R59" s="87" t="s">
        <v>138</v>
      </c>
      <c r="S59" s="87" t="s">
        <v>47</v>
      </c>
      <c r="T59" s="134" t="s">
        <v>47</v>
      </c>
      <c r="U59" s="29" t="str">
        <f>IF(A59&lt;&gt;"",VLOOKUP(N59,'Base de dados'!$G$1:$H$24,2,FALSE),"")</f>
        <v>Gasolina A</v>
      </c>
      <c r="V59" s="133">
        <v>46111</v>
      </c>
      <c r="W59" s="62" t="str">
        <f>IF(C59="","",VLOOKUP(C59,'Base de dados'!$A$1:$C$39,3,FALSE))</f>
        <v>REFINARIA</v>
      </c>
      <c r="X59" s="61">
        <f t="shared" si="1"/>
        <v>57</v>
      </c>
    </row>
    <row r="60" spans="1:25" ht="30.75" hidden="1">
      <c r="A60" s="58" t="str">
        <f>IF(C60="","",VLOOKUP(C60,'Base de dados'!$A$1:$B$50,2,FALSE))</f>
        <v>REVAP</v>
      </c>
      <c r="B60" s="122">
        <v>46113</v>
      </c>
      <c r="C60" s="25">
        <v>1032154</v>
      </c>
      <c r="D60" s="63">
        <v>46120</v>
      </c>
      <c r="E60" s="62">
        <v>2</v>
      </c>
      <c r="F60" s="62" t="s">
        <v>112</v>
      </c>
      <c r="G60" s="36" t="s">
        <v>139</v>
      </c>
      <c r="H60" s="62" t="s">
        <v>140</v>
      </c>
      <c r="I60" s="63">
        <v>46119</v>
      </c>
      <c r="J60" s="63">
        <v>46126</v>
      </c>
      <c r="K60" s="24">
        <f t="shared" si="2"/>
        <v>7</v>
      </c>
      <c r="L60" s="62">
        <v>40000</v>
      </c>
      <c r="M60" s="62" t="s">
        <v>121</v>
      </c>
      <c r="N60" s="62">
        <v>19</v>
      </c>
      <c r="O60" s="62"/>
      <c r="P60" s="123"/>
      <c r="Q60" s="62" t="s">
        <v>141</v>
      </c>
      <c r="R60" s="62"/>
      <c r="S60" s="102" t="s">
        <v>47</v>
      </c>
      <c r="T60" s="102" t="s">
        <v>47</v>
      </c>
      <c r="U60" s="29" t="str">
        <f>IF(A60&lt;&gt;"",VLOOKUP(N60,'Base de dados'!$G$1:$H$24,2,FALSE),"")</f>
        <v>Não derivado de petróleo</v>
      </c>
      <c r="V60" s="133">
        <v>46125</v>
      </c>
      <c r="W60" s="29" t="str">
        <f>IF(C60="","",VLOOKUP(C60,'Base de dados'!$A$1:$C$39,3,FALSE))</f>
        <v>REFINARIA</v>
      </c>
      <c r="X60" s="4">
        <f t="shared" si="1"/>
        <v>58</v>
      </c>
    </row>
    <row r="61" spans="1:25" s="62" customFormat="1" ht="30.75">
      <c r="A61" s="58" t="str">
        <f>IF(C61="","",VLOOKUP(C61,'Base de dados'!$A$1:$B$50,2,FALSE))</f>
        <v>RPBC</v>
      </c>
      <c r="B61" s="130">
        <v>46113</v>
      </c>
      <c r="C61" s="131">
        <v>1032159</v>
      </c>
      <c r="D61" s="132">
        <v>46122</v>
      </c>
      <c r="E61" s="96">
        <v>2</v>
      </c>
      <c r="F61" s="131" t="s">
        <v>112</v>
      </c>
      <c r="G61" s="96" t="s">
        <v>142</v>
      </c>
      <c r="H61" s="187" t="s">
        <v>143</v>
      </c>
      <c r="I61" s="92">
        <v>46150</v>
      </c>
      <c r="J61" s="135">
        <v>46157</v>
      </c>
      <c r="K61" s="188">
        <f t="shared" si="2"/>
        <v>7</v>
      </c>
      <c r="L61" s="131">
        <v>29400</v>
      </c>
      <c r="M61" s="131" t="s">
        <v>121</v>
      </c>
      <c r="N61" s="96">
        <v>7</v>
      </c>
      <c r="O61" s="96">
        <v>420102006</v>
      </c>
      <c r="P61" s="131">
        <v>0</v>
      </c>
      <c r="Q61" s="62" t="s">
        <v>141</v>
      </c>
      <c r="R61" s="131" t="s">
        <v>46</v>
      </c>
      <c r="S61" s="62" t="s">
        <v>47</v>
      </c>
      <c r="T61" s="99" t="s">
        <v>47</v>
      </c>
      <c r="U61" s="29" t="str">
        <f>IF(A61&lt;&gt;"",VLOOKUP(N61,'Base de dados'!$G$1:$H$24,2,FALSE),"")</f>
        <v xml:space="preserve">Óleo diesel A S500 </v>
      </c>
      <c r="V61" s="117">
        <v>46155</v>
      </c>
      <c r="W61" s="62" t="str">
        <f>IF(C61="","",VLOOKUP(C61,'Base de dados'!$A$1:$C$39,3,FALSE))</f>
        <v>REFINARIA</v>
      </c>
      <c r="X61" s="24">
        <f t="shared" si="1"/>
        <v>59</v>
      </c>
    </row>
    <row r="62" spans="1:25" s="62" customFormat="1" ht="30.75" hidden="1">
      <c r="A62" s="58" t="str">
        <f>IF(C62="","",VLOOKUP(C62,'Base de dados'!$A$1:$B$50,2,FALSE))</f>
        <v>REVAP</v>
      </c>
      <c r="B62" s="112">
        <v>46113</v>
      </c>
      <c r="C62" s="93">
        <v>1032154</v>
      </c>
      <c r="D62" s="92">
        <v>46126</v>
      </c>
      <c r="E62" s="93">
        <v>2</v>
      </c>
      <c r="F62" s="93" t="s">
        <v>112</v>
      </c>
      <c r="G62" s="93" t="s">
        <v>144</v>
      </c>
      <c r="H62" s="94" t="s">
        <v>145</v>
      </c>
      <c r="I62" s="56">
        <v>46126</v>
      </c>
      <c r="J62" s="144">
        <v>46130</v>
      </c>
      <c r="K62" s="188">
        <f t="shared" si="2"/>
        <v>4</v>
      </c>
      <c r="L62" s="93">
        <v>40000</v>
      </c>
      <c r="M62" s="93" t="s">
        <v>121</v>
      </c>
      <c r="N62" s="93">
        <v>18</v>
      </c>
      <c r="O62" s="93"/>
      <c r="P62" s="96"/>
      <c r="Q62" s="96" t="s">
        <v>141</v>
      </c>
      <c r="R62" s="93"/>
      <c r="S62" s="29" t="s">
        <v>47</v>
      </c>
      <c r="T62" s="102" t="s">
        <v>60</v>
      </c>
      <c r="U62" s="29" t="str">
        <f>IF(A62&lt;&gt;"",VLOOKUP(N62,'Base de dados'!$G$1:$H$24,2,FALSE),"")</f>
        <v>Derivado de petróleo não combustível</v>
      </c>
      <c r="V62" s="133">
        <v>46129</v>
      </c>
      <c r="W62" s="62" t="str">
        <f>IF(C62="","",VLOOKUP(C62,'Base de dados'!$A$1:$C$39,3,FALSE))</f>
        <v>REFINARIA</v>
      </c>
      <c r="X62" s="24">
        <f t="shared" si="1"/>
        <v>60</v>
      </c>
    </row>
    <row r="63" spans="1:25" s="62" customFormat="1" ht="45.75">
      <c r="A63" s="58" t="str">
        <f>IF(C63="","",VLOOKUP(C63,'Base de dados'!$A$1:$B$50,2,FALSE))</f>
        <v>RPBC</v>
      </c>
      <c r="B63" s="90">
        <v>46113</v>
      </c>
      <c r="C63" s="91">
        <v>1032159</v>
      </c>
      <c r="D63" s="135">
        <v>46126</v>
      </c>
      <c r="E63" s="93">
        <v>1</v>
      </c>
      <c r="F63" s="91" t="s">
        <v>112</v>
      </c>
      <c r="G63" s="96" t="s">
        <v>146</v>
      </c>
      <c r="H63" s="93" t="s">
        <v>147</v>
      </c>
      <c r="I63" s="189">
        <v>46125</v>
      </c>
      <c r="J63" s="255">
        <v>46135</v>
      </c>
      <c r="K63" s="24">
        <f t="shared" si="2"/>
        <v>10</v>
      </c>
      <c r="L63" s="91">
        <v>29300</v>
      </c>
      <c r="M63" s="131" t="s">
        <v>121</v>
      </c>
      <c r="N63" s="93">
        <v>19</v>
      </c>
      <c r="O63" s="93">
        <v>720101001</v>
      </c>
      <c r="P63" s="131" t="s">
        <v>148</v>
      </c>
      <c r="Q63" s="4" t="s">
        <v>45</v>
      </c>
      <c r="R63" s="131" t="s">
        <v>46</v>
      </c>
      <c r="S63" s="62" t="s">
        <v>47</v>
      </c>
      <c r="T63" s="99" t="s">
        <v>47</v>
      </c>
      <c r="U63" s="29" t="str">
        <f>IF(A63&lt;&gt;"",VLOOKUP(N63,'Base de dados'!$G$1:$H$24,2,FALSE),"")</f>
        <v>Não derivado de petróleo</v>
      </c>
      <c r="V63" s="117">
        <v>46134</v>
      </c>
      <c r="W63" s="62" t="str">
        <f>IF(C63="","",VLOOKUP(C63,'Base de dados'!$A$1:$C$39,3,FALSE))</f>
        <v>REFINARIA</v>
      </c>
      <c r="X63" s="24">
        <f t="shared" si="1"/>
        <v>61</v>
      </c>
    </row>
    <row r="64" spans="1:25" ht="45.75" hidden="1">
      <c r="A64" s="58" t="str">
        <f>IF(C64="","",VLOOKUP(C64,'Base de dados'!$A$1:$B$50,2,FALSE))</f>
        <v>POLO DE CARAGUATATUBA</v>
      </c>
      <c r="B64" s="113">
        <v>46113</v>
      </c>
      <c r="C64" s="114">
        <v>1187343</v>
      </c>
      <c r="D64" s="56">
        <v>46129</v>
      </c>
      <c r="E64" s="114">
        <v>2</v>
      </c>
      <c r="F64" s="114" t="s">
        <v>126</v>
      </c>
      <c r="G64" s="114" t="s">
        <v>149</v>
      </c>
      <c r="H64" s="114" t="s">
        <v>98</v>
      </c>
      <c r="I64" s="56">
        <v>46130</v>
      </c>
      <c r="J64" s="56">
        <v>46149</v>
      </c>
      <c r="K64" s="24">
        <f t="shared" si="2"/>
        <v>19</v>
      </c>
      <c r="L64" s="114">
        <v>0</v>
      </c>
      <c r="M64" s="114" t="s">
        <v>126</v>
      </c>
      <c r="N64" s="114">
        <v>20</v>
      </c>
      <c r="O64" s="114"/>
      <c r="P64" s="114">
        <v>98166708000</v>
      </c>
      <c r="Q64" s="4" t="s">
        <v>45</v>
      </c>
      <c r="R64" s="115" t="s">
        <v>150</v>
      </c>
      <c r="S64" s="62" t="s">
        <v>47</v>
      </c>
      <c r="T64" s="99" t="s">
        <v>47</v>
      </c>
      <c r="U64" s="29" t="str">
        <f>IF(A64&lt;&gt;"",VLOOKUP(N64,'Base de dados'!$G$1:$H$24,2,FALSE),"")</f>
        <v>GNAP</v>
      </c>
      <c r="V64" s="133">
        <v>46132</v>
      </c>
      <c r="W64" s="29" t="str">
        <f>IF(C64="","",VLOOKUP(C64,'Base de dados'!$A$1:$C$39,3,FALSE))</f>
        <v>UPGN</v>
      </c>
      <c r="X64" s="4">
        <f t="shared" si="1"/>
        <v>62</v>
      </c>
    </row>
    <row r="65" spans="1:24" ht="45.75" hidden="1">
      <c r="A65" s="58" t="str">
        <f>IF(C65="","",VLOOKUP(C65,'Base de dados'!$A$1:$B$50,2,FALSE))</f>
        <v>POLO DE CARAGUATATUBA</v>
      </c>
      <c r="B65" s="113">
        <v>46113</v>
      </c>
      <c r="C65" s="114">
        <v>1187343</v>
      </c>
      <c r="D65" s="56">
        <v>46129</v>
      </c>
      <c r="E65" s="114">
        <v>2</v>
      </c>
      <c r="F65" s="114" t="s">
        <v>126</v>
      </c>
      <c r="G65" s="114" t="s">
        <v>149</v>
      </c>
      <c r="H65" s="114" t="s">
        <v>98</v>
      </c>
      <c r="I65" s="56">
        <v>46130</v>
      </c>
      <c r="J65" s="56">
        <v>46149</v>
      </c>
      <c r="K65" s="24">
        <f t="shared" si="2"/>
        <v>19</v>
      </c>
      <c r="L65" s="114">
        <v>0</v>
      </c>
      <c r="M65" s="114" t="s">
        <v>126</v>
      </c>
      <c r="N65" s="114">
        <v>5</v>
      </c>
      <c r="O65" s="114"/>
      <c r="P65" s="114">
        <v>8111213</v>
      </c>
      <c r="Q65" s="4" t="s">
        <v>45</v>
      </c>
      <c r="R65" s="115" t="s">
        <v>150</v>
      </c>
      <c r="S65" s="62" t="s">
        <v>47</v>
      </c>
      <c r="T65" s="99" t="s">
        <v>47</v>
      </c>
      <c r="U65" s="29" t="str">
        <f>IF(A65&lt;&gt;"",VLOOKUP(N65,'Base de dados'!$G$1:$H$24,2,FALSE),"")</f>
        <v>Gás liquefeito de petróleo (GLP)</v>
      </c>
      <c r="V65" s="133">
        <v>46132</v>
      </c>
      <c r="W65" s="29" t="str">
        <f>IF(C65="","",VLOOKUP(C65,'Base de dados'!$A$1:$C$39,3,FALSE))</f>
        <v>UPGN</v>
      </c>
      <c r="X65" s="4">
        <f t="shared" si="1"/>
        <v>63</v>
      </c>
    </row>
    <row r="66" spans="1:24" ht="45.75" hidden="1">
      <c r="A66" s="58" t="str">
        <f>IF(C66="","",VLOOKUP(C66,'Base de dados'!$A$1:$B$50,2,FALSE))</f>
        <v>POLO DE CARAGUATATUBA</v>
      </c>
      <c r="B66" s="113">
        <v>46113</v>
      </c>
      <c r="C66" s="114">
        <v>1187343</v>
      </c>
      <c r="D66" s="56">
        <v>46129</v>
      </c>
      <c r="E66" s="114">
        <v>2</v>
      </c>
      <c r="F66" s="114" t="s">
        <v>126</v>
      </c>
      <c r="G66" s="114" t="s">
        <v>149</v>
      </c>
      <c r="H66" s="114" t="s">
        <v>98</v>
      </c>
      <c r="I66" s="56">
        <v>46130</v>
      </c>
      <c r="J66" s="56">
        <v>46149</v>
      </c>
      <c r="K66" s="24">
        <f t="shared" si="2"/>
        <v>19</v>
      </c>
      <c r="L66" s="114">
        <v>0</v>
      </c>
      <c r="M66" s="114" t="s">
        <v>126</v>
      </c>
      <c r="N66" s="115">
        <v>22</v>
      </c>
      <c r="O66" s="115"/>
      <c r="P66" s="114">
        <v>8212000</v>
      </c>
      <c r="Q66" s="4" t="s">
        <v>45</v>
      </c>
      <c r="R66" s="115" t="s">
        <v>150</v>
      </c>
      <c r="S66" s="62" t="s">
        <v>47</v>
      </c>
      <c r="T66" s="99" t="s">
        <v>47</v>
      </c>
      <c r="U66" s="29" t="str">
        <f>IF(A66&lt;&gt;"",VLOOKUP(N66,'Base de dados'!$G$1:$H$24,2,FALSE),"")</f>
        <v>C5+</v>
      </c>
      <c r="V66" s="133">
        <v>46132</v>
      </c>
      <c r="W66" s="29" t="str">
        <f>IF(C66="","",VLOOKUP(C66,'Base de dados'!$A$1:$C$39,3,FALSE))</f>
        <v>UPGN</v>
      </c>
      <c r="X66" s="4">
        <f t="shared" si="1"/>
        <v>64</v>
      </c>
    </row>
    <row r="67" spans="1:24" ht="45.75" hidden="1">
      <c r="A67" s="58" t="str">
        <f>IF(C67="","",VLOOKUP(C67,'Base de dados'!$A$1:$B$50,2,FALSE))</f>
        <v>POLO DE CARAGUATATUBA</v>
      </c>
      <c r="B67" s="113">
        <v>46113</v>
      </c>
      <c r="C67" s="114">
        <v>1187343</v>
      </c>
      <c r="D67" s="56">
        <v>46129</v>
      </c>
      <c r="E67" s="114">
        <v>2</v>
      </c>
      <c r="F67" s="114" t="s">
        <v>126</v>
      </c>
      <c r="G67" s="114" t="s">
        <v>151</v>
      </c>
      <c r="H67" s="114" t="s">
        <v>152</v>
      </c>
      <c r="I67" s="56">
        <v>46130</v>
      </c>
      <c r="J67" s="56">
        <v>46149</v>
      </c>
      <c r="K67" s="24">
        <f t="shared" si="2"/>
        <v>19</v>
      </c>
      <c r="L67" s="114">
        <v>0</v>
      </c>
      <c r="M67" s="114" t="s">
        <v>126</v>
      </c>
      <c r="N67" s="114">
        <v>20</v>
      </c>
      <c r="O67" s="114"/>
      <c r="P67" s="114">
        <v>98166708000</v>
      </c>
      <c r="Q67" s="4" t="s">
        <v>45</v>
      </c>
      <c r="R67" s="115" t="s">
        <v>150</v>
      </c>
      <c r="S67" s="62" t="s">
        <v>47</v>
      </c>
      <c r="T67" s="99" t="s">
        <v>47</v>
      </c>
      <c r="U67" s="29" t="str">
        <f>IF(A67&lt;&gt;"",VLOOKUP(N67,'Base de dados'!$G$1:$H$24,2,FALSE),"")</f>
        <v>GNAP</v>
      </c>
      <c r="V67" s="133">
        <v>46132</v>
      </c>
      <c r="W67" s="29" t="str">
        <f>IF(C67="","",VLOOKUP(C67,'Base de dados'!$A$1:$C$39,3,FALSE))</f>
        <v>UPGN</v>
      </c>
      <c r="X67" s="4">
        <f t="shared" si="1"/>
        <v>65</v>
      </c>
    </row>
    <row r="68" spans="1:24" ht="45.75" hidden="1">
      <c r="A68" s="58" t="str">
        <f>IF(C68="","",VLOOKUP(C68,'Base de dados'!$A$1:$B$50,2,FALSE))</f>
        <v>POLO DE CARAGUATATUBA</v>
      </c>
      <c r="B68" s="113">
        <v>46113</v>
      </c>
      <c r="C68" s="114">
        <v>1187343</v>
      </c>
      <c r="D68" s="56">
        <v>46129</v>
      </c>
      <c r="E68" s="114">
        <v>2</v>
      </c>
      <c r="F68" s="114" t="s">
        <v>126</v>
      </c>
      <c r="G68" s="114" t="s">
        <v>151</v>
      </c>
      <c r="H68" s="114" t="s">
        <v>152</v>
      </c>
      <c r="I68" s="56">
        <v>46130</v>
      </c>
      <c r="J68" s="56">
        <v>46149</v>
      </c>
      <c r="K68" s="24">
        <f t="shared" si="2"/>
        <v>19</v>
      </c>
      <c r="L68" s="114">
        <v>0</v>
      </c>
      <c r="M68" s="114" t="s">
        <v>126</v>
      </c>
      <c r="N68" s="114">
        <v>5</v>
      </c>
      <c r="O68" s="114"/>
      <c r="P68" s="114">
        <v>8111213</v>
      </c>
      <c r="Q68" s="4" t="s">
        <v>45</v>
      </c>
      <c r="R68" s="115" t="s">
        <v>150</v>
      </c>
      <c r="S68" s="62" t="s">
        <v>47</v>
      </c>
      <c r="T68" s="99" t="s">
        <v>47</v>
      </c>
      <c r="U68" s="29" t="str">
        <f>IF(A68&lt;&gt;"",VLOOKUP(N68,'Base de dados'!$G$1:$H$24,2,FALSE),"")</f>
        <v>Gás liquefeito de petróleo (GLP)</v>
      </c>
      <c r="V68" s="133">
        <v>46132</v>
      </c>
      <c r="W68" s="29" t="str">
        <f>IF(C68="","",VLOOKUP(C68,'Base de dados'!$A$1:$C$39,3,FALSE))</f>
        <v>UPGN</v>
      </c>
      <c r="X68" s="4">
        <f t="shared" ref="X68:X131" si="3">IF(C68&lt;&gt;"",X67+1,"")</f>
        <v>66</v>
      </c>
    </row>
    <row r="69" spans="1:24" ht="45.75" hidden="1">
      <c r="A69" s="58" t="str">
        <f>IF(C69="","",VLOOKUP(C69,'Base de dados'!$A$1:$B$50,2,FALSE))</f>
        <v>POLO DE CARAGUATATUBA</v>
      </c>
      <c r="B69" s="113">
        <v>46113</v>
      </c>
      <c r="C69" s="114">
        <v>1187343</v>
      </c>
      <c r="D69" s="56">
        <v>46129</v>
      </c>
      <c r="E69" s="114">
        <v>2</v>
      </c>
      <c r="F69" s="114" t="s">
        <v>126</v>
      </c>
      <c r="G69" s="114" t="s">
        <v>151</v>
      </c>
      <c r="H69" s="114" t="s">
        <v>152</v>
      </c>
      <c r="I69" s="56">
        <v>46130</v>
      </c>
      <c r="J69" s="56">
        <v>46149</v>
      </c>
      <c r="K69" s="24">
        <f t="shared" si="2"/>
        <v>19</v>
      </c>
      <c r="L69" s="114">
        <v>0</v>
      </c>
      <c r="M69" s="114" t="s">
        <v>126</v>
      </c>
      <c r="N69" s="114">
        <v>22</v>
      </c>
      <c r="O69" s="114"/>
      <c r="P69" s="114">
        <v>8212000</v>
      </c>
      <c r="Q69" s="4" t="s">
        <v>45</v>
      </c>
      <c r="R69" s="115" t="s">
        <v>150</v>
      </c>
      <c r="S69" s="62" t="s">
        <v>47</v>
      </c>
      <c r="T69" s="99" t="s">
        <v>47</v>
      </c>
      <c r="U69" s="29" t="str">
        <f>IF(A69&lt;&gt;"",VLOOKUP(N69,'Base de dados'!$G$1:$H$24,2,FALSE),"")</f>
        <v>C5+</v>
      </c>
      <c r="V69" s="133">
        <v>46132</v>
      </c>
      <c r="W69" s="29" t="str">
        <f>IF(C69="","",VLOOKUP(C69,'Base de dados'!$A$1:$C$39,3,FALSE))</f>
        <v>UPGN</v>
      </c>
      <c r="X69" s="4">
        <f t="shared" si="3"/>
        <v>67</v>
      </c>
    </row>
    <row r="70" spans="1:24" ht="45.75" hidden="1">
      <c r="A70" s="58" t="str">
        <f>IF(C70="","",VLOOKUP(C70,'Base de dados'!$A$1:$B$50,2,FALSE))</f>
        <v>POLO DE CARAGUATATUBA</v>
      </c>
      <c r="B70" s="113">
        <v>46113</v>
      </c>
      <c r="C70" s="114">
        <v>1187343</v>
      </c>
      <c r="D70" s="56">
        <v>46129</v>
      </c>
      <c r="E70" s="114">
        <v>2</v>
      </c>
      <c r="F70" s="114" t="s">
        <v>126</v>
      </c>
      <c r="G70" s="114" t="s">
        <v>153</v>
      </c>
      <c r="H70" s="114" t="s">
        <v>154</v>
      </c>
      <c r="I70" s="56">
        <v>46130</v>
      </c>
      <c r="J70" s="56">
        <v>46149</v>
      </c>
      <c r="K70" s="24">
        <f t="shared" si="2"/>
        <v>19</v>
      </c>
      <c r="L70" s="114">
        <v>0</v>
      </c>
      <c r="M70" s="114" t="s">
        <v>126</v>
      </c>
      <c r="N70" s="114">
        <v>20</v>
      </c>
      <c r="O70" s="114"/>
      <c r="P70" s="114">
        <v>98166708000</v>
      </c>
      <c r="Q70" s="4" t="s">
        <v>45</v>
      </c>
      <c r="R70" s="115" t="s">
        <v>150</v>
      </c>
      <c r="S70" s="62" t="s">
        <v>47</v>
      </c>
      <c r="T70" s="99" t="s">
        <v>47</v>
      </c>
      <c r="U70" s="29" t="str">
        <f>IF(A70&lt;&gt;"",VLOOKUP(N70,'Base de dados'!$G$1:$H$24,2,FALSE),"")</f>
        <v>GNAP</v>
      </c>
      <c r="V70" s="133">
        <v>46132</v>
      </c>
      <c r="W70" s="29" t="str">
        <f>IF(C70="","",VLOOKUP(C70,'Base de dados'!$A$1:$C$39,3,FALSE))</f>
        <v>UPGN</v>
      </c>
      <c r="X70" s="4">
        <f t="shared" si="3"/>
        <v>68</v>
      </c>
    </row>
    <row r="71" spans="1:24" ht="45.75" hidden="1">
      <c r="A71" s="58" t="str">
        <f>IF(C71="","",VLOOKUP(C71,'Base de dados'!$A$1:$B$50,2,FALSE))</f>
        <v>POLO DE CARAGUATATUBA</v>
      </c>
      <c r="B71" s="113">
        <v>46113</v>
      </c>
      <c r="C71" s="114">
        <v>1187343</v>
      </c>
      <c r="D71" s="56">
        <v>46129</v>
      </c>
      <c r="E71" s="114">
        <v>2</v>
      </c>
      <c r="F71" s="114" t="s">
        <v>126</v>
      </c>
      <c r="G71" s="114" t="s">
        <v>153</v>
      </c>
      <c r="H71" s="114" t="s">
        <v>154</v>
      </c>
      <c r="I71" s="56">
        <v>46130</v>
      </c>
      <c r="J71" s="56">
        <v>46149</v>
      </c>
      <c r="K71" s="24">
        <f t="shared" si="2"/>
        <v>19</v>
      </c>
      <c r="L71" s="114">
        <v>0</v>
      </c>
      <c r="M71" s="114" t="s">
        <v>126</v>
      </c>
      <c r="N71" s="114">
        <v>5</v>
      </c>
      <c r="O71" s="114"/>
      <c r="P71" s="114">
        <v>8111213</v>
      </c>
      <c r="Q71" s="4" t="s">
        <v>45</v>
      </c>
      <c r="R71" s="115" t="s">
        <v>150</v>
      </c>
      <c r="S71" s="62" t="s">
        <v>47</v>
      </c>
      <c r="T71" s="99" t="s">
        <v>47</v>
      </c>
      <c r="U71" s="29" t="str">
        <f>IF(A71&lt;&gt;"",VLOOKUP(N71,'Base de dados'!$G$1:$H$24,2,FALSE),"")</f>
        <v>Gás liquefeito de petróleo (GLP)</v>
      </c>
      <c r="V71" s="133">
        <v>46132</v>
      </c>
      <c r="W71" s="29" t="str">
        <f>IF(C71="","",VLOOKUP(C71,'Base de dados'!$A$1:$C$39,3,FALSE))</f>
        <v>UPGN</v>
      </c>
      <c r="X71" s="4">
        <f t="shared" si="3"/>
        <v>69</v>
      </c>
    </row>
    <row r="72" spans="1:24" ht="45.75" hidden="1">
      <c r="A72" s="58" t="str">
        <f>IF(C72="","",VLOOKUP(C72,'Base de dados'!$A$1:$B$50,2,FALSE))</f>
        <v>POLO DE CARAGUATATUBA</v>
      </c>
      <c r="B72" s="113">
        <v>46113</v>
      </c>
      <c r="C72" s="114">
        <v>1187343</v>
      </c>
      <c r="D72" s="56">
        <v>46129</v>
      </c>
      <c r="E72" s="114">
        <v>2</v>
      </c>
      <c r="F72" s="114" t="s">
        <v>126</v>
      </c>
      <c r="G72" s="114" t="s">
        <v>153</v>
      </c>
      <c r="H72" s="114" t="s">
        <v>154</v>
      </c>
      <c r="I72" s="56">
        <v>46130</v>
      </c>
      <c r="J72" s="56">
        <v>46149</v>
      </c>
      <c r="K72" s="24">
        <f t="shared" si="2"/>
        <v>19</v>
      </c>
      <c r="L72" s="114">
        <v>0</v>
      </c>
      <c r="M72" s="114" t="s">
        <v>126</v>
      </c>
      <c r="N72" s="114">
        <v>22</v>
      </c>
      <c r="O72" s="114"/>
      <c r="P72" s="114">
        <v>8212000</v>
      </c>
      <c r="Q72" s="4" t="s">
        <v>45</v>
      </c>
      <c r="R72" s="115" t="s">
        <v>150</v>
      </c>
      <c r="S72" s="62" t="s">
        <v>47</v>
      </c>
      <c r="T72" s="99" t="s">
        <v>47</v>
      </c>
      <c r="U72" s="29" t="str">
        <f>IF(A72&lt;&gt;"",VLOOKUP(N72,'Base de dados'!$G$1:$H$24,2,FALSE),"")</f>
        <v>C5+</v>
      </c>
      <c r="V72" s="133">
        <v>46132</v>
      </c>
      <c r="W72" s="29" t="str">
        <f>IF(C72="","",VLOOKUP(C72,'Base de dados'!$A$1:$C$39,3,FALSE))</f>
        <v>UPGN</v>
      </c>
      <c r="X72" s="4">
        <f t="shared" si="3"/>
        <v>70</v>
      </c>
    </row>
    <row r="73" spans="1:24" ht="45.75" hidden="1">
      <c r="A73" s="58" t="str">
        <f>IF(C73="","",VLOOKUP(C73,'Base de dados'!$A$1:$B$50,2,FALSE))</f>
        <v>POLO DE CARAGUATATUBA</v>
      </c>
      <c r="B73" s="113">
        <v>46113</v>
      </c>
      <c r="C73" s="114">
        <v>1187343</v>
      </c>
      <c r="D73" s="56">
        <v>46129</v>
      </c>
      <c r="E73" s="114">
        <v>2</v>
      </c>
      <c r="F73" s="114" t="s">
        <v>126</v>
      </c>
      <c r="G73" s="114" t="s">
        <v>155</v>
      </c>
      <c r="H73" s="114" t="s">
        <v>102</v>
      </c>
      <c r="I73" s="56">
        <v>46130</v>
      </c>
      <c r="J73" s="56">
        <v>46149</v>
      </c>
      <c r="K73" s="24">
        <f t="shared" si="2"/>
        <v>19</v>
      </c>
      <c r="L73" s="114">
        <v>0</v>
      </c>
      <c r="M73" s="114" t="s">
        <v>126</v>
      </c>
      <c r="N73" s="114">
        <v>20</v>
      </c>
      <c r="O73" s="114"/>
      <c r="P73" s="114">
        <v>98166708000</v>
      </c>
      <c r="Q73" s="4" t="s">
        <v>45</v>
      </c>
      <c r="R73" s="115" t="s">
        <v>150</v>
      </c>
      <c r="S73" s="62" t="s">
        <v>47</v>
      </c>
      <c r="T73" s="99" t="s">
        <v>47</v>
      </c>
      <c r="U73" s="29" t="str">
        <f>IF(A73&lt;&gt;"",VLOOKUP(N73,'Base de dados'!$G$1:$H$24,2,FALSE),"")</f>
        <v>GNAP</v>
      </c>
      <c r="V73" s="133">
        <v>46132</v>
      </c>
      <c r="W73" s="29" t="str">
        <f>IF(C73="","",VLOOKUP(C73,'Base de dados'!$A$1:$C$39,3,FALSE))</f>
        <v>UPGN</v>
      </c>
      <c r="X73" s="4">
        <f t="shared" si="3"/>
        <v>71</v>
      </c>
    </row>
    <row r="74" spans="1:24" ht="45.75" hidden="1">
      <c r="A74" s="58" t="str">
        <f>IF(C74="","",VLOOKUP(C74,'Base de dados'!$A$1:$B$50,2,FALSE))</f>
        <v>POLO DE CARAGUATATUBA</v>
      </c>
      <c r="B74" s="113">
        <v>46113</v>
      </c>
      <c r="C74" s="114">
        <v>1187343</v>
      </c>
      <c r="D74" s="56">
        <v>46129</v>
      </c>
      <c r="E74" s="114">
        <v>2</v>
      </c>
      <c r="F74" s="114" t="s">
        <v>126</v>
      </c>
      <c r="G74" s="114" t="s">
        <v>155</v>
      </c>
      <c r="H74" s="114" t="s">
        <v>102</v>
      </c>
      <c r="I74" s="56">
        <v>46130</v>
      </c>
      <c r="J74" s="56">
        <v>46149</v>
      </c>
      <c r="K74" s="24">
        <f t="shared" si="2"/>
        <v>19</v>
      </c>
      <c r="L74" s="114">
        <v>0</v>
      </c>
      <c r="M74" s="114" t="s">
        <v>126</v>
      </c>
      <c r="N74" s="114">
        <v>5</v>
      </c>
      <c r="O74" s="114"/>
      <c r="P74" s="114">
        <v>8111213</v>
      </c>
      <c r="Q74" s="4" t="s">
        <v>45</v>
      </c>
      <c r="R74" s="115" t="s">
        <v>150</v>
      </c>
      <c r="S74" s="62" t="s">
        <v>47</v>
      </c>
      <c r="T74" s="99" t="s">
        <v>47</v>
      </c>
      <c r="U74" s="29" t="str">
        <f>IF(A74&lt;&gt;"",VLOOKUP(N74,'Base de dados'!$G$1:$H$24,2,FALSE),"")</f>
        <v>Gás liquefeito de petróleo (GLP)</v>
      </c>
      <c r="V74" s="133">
        <v>46132</v>
      </c>
      <c r="W74" s="29" t="str">
        <f>IF(C74="","",VLOOKUP(C74,'Base de dados'!$A$1:$C$39,3,FALSE))</f>
        <v>UPGN</v>
      </c>
      <c r="X74" s="4">
        <f t="shared" si="3"/>
        <v>72</v>
      </c>
    </row>
    <row r="75" spans="1:24" ht="45.75" hidden="1">
      <c r="A75" s="58" t="str">
        <f>IF(C75="","",VLOOKUP(C75,'Base de dados'!$A$1:$B$50,2,FALSE))</f>
        <v>POLO DE CARAGUATATUBA</v>
      </c>
      <c r="B75" s="113">
        <v>46113</v>
      </c>
      <c r="C75" s="114">
        <v>1187343</v>
      </c>
      <c r="D75" s="56">
        <v>46129</v>
      </c>
      <c r="E75" s="114">
        <v>2</v>
      </c>
      <c r="F75" s="114" t="s">
        <v>126</v>
      </c>
      <c r="G75" s="114" t="s">
        <v>155</v>
      </c>
      <c r="H75" s="114" t="s">
        <v>102</v>
      </c>
      <c r="I75" s="56">
        <v>46130</v>
      </c>
      <c r="J75" s="56">
        <v>46149</v>
      </c>
      <c r="K75" s="24">
        <f t="shared" si="2"/>
        <v>19</v>
      </c>
      <c r="L75" s="114">
        <v>0</v>
      </c>
      <c r="M75" s="114" t="s">
        <v>126</v>
      </c>
      <c r="N75" s="114">
        <v>22</v>
      </c>
      <c r="O75" s="114"/>
      <c r="P75" s="114">
        <v>8212000</v>
      </c>
      <c r="Q75" s="4" t="s">
        <v>45</v>
      </c>
      <c r="R75" s="115" t="s">
        <v>150</v>
      </c>
      <c r="S75" s="62" t="s">
        <v>47</v>
      </c>
      <c r="T75" s="99" t="s">
        <v>47</v>
      </c>
      <c r="U75" s="29" t="str">
        <f>IF(A75&lt;&gt;"",VLOOKUP(N75,'Base de dados'!$G$1:$H$24,2,FALSE),"")</f>
        <v>C5+</v>
      </c>
      <c r="V75" s="133">
        <v>46132</v>
      </c>
      <c r="W75" s="29" t="str">
        <f>IF(C75="","",VLOOKUP(C75,'Base de dados'!$A$1:$C$39,3,FALSE))</f>
        <v>UPGN</v>
      </c>
      <c r="X75" s="4">
        <f t="shared" si="3"/>
        <v>73</v>
      </c>
    </row>
    <row r="76" spans="1:24" ht="45.75" hidden="1">
      <c r="A76" s="58" t="str">
        <f>IF(C76="","",VLOOKUP(C76,'Base de dados'!$A$1:$B$50,2,FALSE))</f>
        <v>POLO DE CARAGUATATUBA</v>
      </c>
      <c r="B76" s="113">
        <v>46113</v>
      </c>
      <c r="C76" s="114">
        <v>1187343</v>
      </c>
      <c r="D76" s="56">
        <v>46129</v>
      </c>
      <c r="E76" s="114">
        <v>2</v>
      </c>
      <c r="F76" s="114" t="s">
        <v>126</v>
      </c>
      <c r="G76" s="114" t="s">
        <v>156</v>
      </c>
      <c r="H76" s="114" t="s">
        <v>157</v>
      </c>
      <c r="I76" s="56">
        <v>46130</v>
      </c>
      <c r="J76" s="56">
        <v>46149</v>
      </c>
      <c r="K76" s="24">
        <f t="shared" si="2"/>
        <v>19</v>
      </c>
      <c r="L76" s="114">
        <v>0</v>
      </c>
      <c r="M76" s="114" t="s">
        <v>126</v>
      </c>
      <c r="N76" s="114">
        <v>20</v>
      </c>
      <c r="O76" s="114"/>
      <c r="P76" s="114">
        <v>98166708000</v>
      </c>
      <c r="Q76" s="4" t="s">
        <v>45</v>
      </c>
      <c r="R76" s="115" t="s">
        <v>150</v>
      </c>
      <c r="S76" s="62" t="s">
        <v>47</v>
      </c>
      <c r="T76" s="99" t="s">
        <v>47</v>
      </c>
      <c r="U76" s="29" t="str">
        <f>IF(A76&lt;&gt;"",VLOOKUP(N76,'Base de dados'!$G$1:$H$24,2,FALSE),"")</f>
        <v>GNAP</v>
      </c>
      <c r="V76" s="133">
        <v>46132</v>
      </c>
      <c r="W76" s="29" t="str">
        <f>IF(C76="","",VLOOKUP(C76,'Base de dados'!$A$1:$C$39,3,FALSE))</f>
        <v>UPGN</v>
      </c>
      <c r="X76" s="4">
        <f t="shared" si="3"/>
        <v>74</v>
      </c>
    </row>
    <row r="77" spans="1:24" ht="45.75" hidden="1">
      <c r="A77" s="58" t="str">
        <f>IF(C77="","",VLOOKUP(C77,'Base de dados'!$A$1:$B$50,2,FALSE))</f>
        <v>POLO DE CARAGUATATUBA</v>
      </c>
      <c r="B77" s="113">
        <v>46113</v>
      </c>
      <c r="C77" s="114">
        <v>1187343</v>
      </c>
      <c r="D77" s="56">
        <v>46129</v>
      </c>
      <c r="E77" s="114">
        <v>2</v>
      </c>
      <c r="F77" s="114" t="s">
        <v>126</v>
      </c>
      <c r="G77" s="114" t="s">
        <v>156</v>
      </c>
      <c r="H77" s="114" t="s">
        <v>157</v>
      </c>
      <c r="I77" s="56">
        <v>46130</v>
      </c>
      <c r="J77" s="56">
        <v>46149</v>
      </c>
      <c r="K77" s="24">
        <f t="shared" si="2"/>
        <v>19</v>
      </c>
      <c r="L77" s="114">
        <v>0</v>
      </c>
      <c r="M77" s="114" t="s">
        <v>126</v>
      </c>
      <c r="N77" s="114">
        <v>5</v>
      </c>
      <c r="O77" s="114"/>
      <c r="P77" s="114">
        <v>8111213</v>
      </c>
      <c r="Q77" s="4" t="s">
        <v>45</v>
      </c>
      <c r="R77" s="115" t="s">
        <v>150</v>
      </c>
      <c r="S77" s="62" t="s">
        <v>47</v>
      </c>
      <c r="T77" s="99" t="s">
        <v>47</v>
      </c>
      <c r="U77" s="29" t="str">
        <f>IF(A77&lt;&gt;"",VLOOKUP(N77,'Base de dados'!$G$1:$H$24,2,FALSE),"")</f>
        <v>Gás liquefeito de petróleo (GLP)</v>
      </c>
      <c r="V77" s="133">
        <v>46132</v>
      </c>
      <c r="W77" s="29" t="str">
        <f>IF(C77="","",VLOOKUP(C77,'Base de dados'!$A$1:$C$39,3,FALSE))</f>
        <v>UPGN</v>
      </c>
      <c r="X77" s="4">
        <f t="shared" si="3"/>
        <v>75</v>
      </c>
    </row>
    <row r="78" spans="1:24" ht="45.75" hidden="1">
      <c r="A78" s="58" t="str">
        <f>IF(C78="","",VLOOKUP(C78,'Base de dados'!$A$1:$B$50,2,FALSE))</f>
        <v>POLO DE CARAGUATATUBA</v>
      </c>
      <c r="B78" s="113">
        <v>46113</v>
      </c>
      <c r="C78" s="114">
        <v>1187343</v>
      </c>
      <c r="D78" s="56">
        <v>46129</v>
      </c>
      <c r="E78" s="114">
        <v>2</v>
      </c>
      <c r="F78" s="114" t="s">
        <v>126</v>
      </c>
      <c r="G78" s="114" t="s">
        <v>156</v>
      </c>
      <c r="H78" s="114" t="s">
        <v>157</v>
      </c>
      <c r="I78" s="56">
        <v>46130</v>
      </c>
      <c r="J78" s="56">
        <v>46149</v>
      </c>
      <c r="K78" s="24">
        <f t="shared" si="2"/>
        <v>19</v>
      </c>
      <c r="L78" s="114">
        <v>0</v>
      </c>
      <c r="M78" s="114" t="s">
        <v>126</v>
      </c>
      <c r="N78" s="114">
        <v>22</v>
      </c>
      <c r="O78" s="114"/>
      <c r="P78" s="114">
        <v>8212000</v>
      </c>
      <c r="Q78" s="4" t="s">
        <v>45</v>
      </c>
      <c r="R78" s="115" t="s">
        <v>150</v>
      </c>
      <c r="S78" s="62" t="s">
        <v>47</v>
      </c>
      <c r="T78" s="99" t="s">
        <v>47</v>
      </c>
      <c r="U78" s="29" t="str">
        <f>IF(A78&lt;&gt;"",VLOOKUP(N78,'Base de dados'!$G$1:$H$24,2,FALSE),"")</f>
        <v>C5+</v>
      </c>
      <c r="V78" s="133">
        <v>46132</v>
      </c>
      <c r="W78" s="29" t="str">
        <f>IF(C78="","",VLOOKUP(C78,'Base de dados'!$A$1:$C$39,3,FALSE))</f>
        <v>UPGN</v>
      </c>
      <c r="X78" s="4">
        <f t="shared" si="3"/>
        <v>76</v>
      </c>
    </row>
    <row r="79" spans="1:24" ht="45.75" hidden="1">
      <c r="A79" s="58" t="str">
        <f>IF(C79="","",VLOOKUP(C79,'Base de dados'!$A$1:$B$50,2,FALSE))</f>
        <v>POLO DE CARAGUATATUBA</v>
      </c>
      <c r="B79" s="113">
        <v>46113</v>
      </c>
      <c r="C79" s="114">
        <v>1187343</v>
      </c>
      <c r="D79" s="56">
        <v>46129</v>
      </c>
      <c r="E79" s="114">
        <v>2</v>
      </c>
      <c r="F79" s="114" t="s">
        <v>126</v>
      </c>
      <c r="G79" s="114" t="s">
        <v>158</v>
      </c>
      <c r="H79" s="114" t="s">
        <v>159</v>
      </c>
      <c r="I79" s="56">
        <v>46130</v>
      </c>
      <c r="J79" s="56">
        <v>46149</v>
      </c>
      <c r="K79" s="24">
        <f t="shared" si="2"/>
        <v>19</v>
      </c>
      <c r="L79" s="114">
        <v>0</v>
      </c>
      <c r="M79" s="114" t="s">
        <v>126</v>
      </c>
      <c r="N79" s="114">
        <v>20</v>
      </c>
      <c r="O79" s="114"/>
      <c r="P79" s="114">
        <v>98166708000</v>
      </c>
      <c r="Q79" s="4" t="s">
        <v>45</v>
      </c>
      <c r="R79" s="115" t="s">
        <v>150</v>
      </c>
      <c r="S79" s="62" t="s">
        <v>47</v>
      </c>
      <c r="T79" s="99" t="s">
        <v>47</v>
      </c>
      <c r="U79" s="29" t="str">
        <f>IF(A79&lt;&gt;"",VLOOKUP(N79,'Base de dados'!$G$1:$H$24,2,FALSE),"")</f>
        <v>GNAP</v>
      </c>
      <c r="V79" s="133">
        <v>46132</v>
      </c>
      <c r="W79" s="29" t="str">
        <f>IF(C79="","",VLOOKUP(C79,'Base de dados'!$A$1:$C$39,3,FALSE))</f>
        <v>UPGN</v>
      </c>
      <c r="X79" s="4">
        <f t="shared" si="3"/>
        <v>77</v>
      </c>
    </row>
    <row r="80" spans="1:24" s="62" customFormat="1" ht="45.75" hidden="1">
      <c r="A80" s="58" t="str">
        <f>IF(C80="","",VLOOKUP(C80,'Base de dados'!$A$1:$B$50,2,FALSE))</f>
        <v>POLO DE CARAGUATATUBA</v>
      </c>
      <c r="B80" s="112">
        <v>46113</v>
      </c>
      <c r="C80" s="93">
        <v>1187343</v>
      </c>
      <c r="D80" s="92">
        <v>46129</v>
      </c>
      <c r="E80" s="93">
        <v>2</v>
      </c>
      <c r="F80" s="93" t="s">
        <v>126</v>
      </c>
      <c r="G80" s="93" t="s">
        <v>158</v>
      </c>
      <c r="H80" s="93" t="s">
        <v>159</v>
      </c>
      <c r="I80" s="92">
        <v>46130</v>
      </c>
      <c r="J80" s="92">
        <v>46149</v>
      </c>
      <c r="K80" s="24">
        <f t="shared" si="2"/>
        <v>19</v>
      </c>
      <c r="L80" s="93">
        <v>0</v>
      </c>
      <c r="M80" s="93" t="s">
        <v>126</v>
      </c>
      <c r="N80" s="93">
        <v>5</v>
      </c>
      <c r="O80" s="93"/>
      <c r="P80" s="93">
        <v>8111213</v>
      </c>
      <c r="Q80" s="4" t="s">
        <v>45</v>
      </c>
      <c r="R80" s="96" t="s">
        <v>150</v>
      </c>
      <c r="S80" s="62" t="s">
        <v>47</v>
      </c>
      <c r="T80" s="99" t="s">
        <v>47</v>
      </c>
      <c r="U80" s="62" t="str">
        <f>IF(A80&lt;&gt;"",VLOOKUP(N80,'Base de dados'!$G$1:$H$24,2,FALSE),"")</f>
        <v>Gás liquefeito de petróleo (GLP)</v>
      </c>
      <c r="V80" s="117">
        <v>46132</v>
      </c>
      <c r="W80" s="62" t="str">
        <f>IF(C80="","",VLOOKUP(C80,'Base de dados'!$A$1:$C$39,3,FALSE))</f>
        <v>UPGN</v>
      </c>
      <c r="X80" s="24">
        <f t="shared" si="3"/>
        <v>78</v>
      </c>
    </row>
    <row r="81" spans="1:24" s="62" customFormat="1" ht="45.75" hidden="1">
      <c r="A81" s="58" t="str">
        <f>IF(C81="","",VLOOKUP(C81,'Base de dados'!$A$1:$B$50,2,FALSE))</f>
        <v>POLO DE CARAGUATATUBA</v>
      </c>
      <c r="B81" s="112">
        <v>46113</v>
      </c>
      <c r="C81" s="93">
        <v>1187343</v>
      </c>
      <c r="D81" s="92">
        <v>46129</v>
      </c>
      <c r="E81" s="93">
        <v>2</v>
      </c>
      <c r="F81" s="93" t="s">
        <v>126</v>
      </c>
      <c r="G81" s="93" t="s">
        <v>158</v>
      </c>
      <c r="H81" s="93" t="s">
        <v>159</v>
      </c>
      <c r="I81" s="92">
        <v>46130</v>
      </c>
      <c r="J81" s="92">
        <v>46149</v>
      </c>
      <c r="K81" s="24">
        <f t="shared" si="2"/>
        <v>19</v>
      </c>
      <c r="L81" s="93">
        <v>0</v>
      </c>
      <c r="M81" s="93" t="s">
        <v>126</v>
      </c>
      <c r="N81" s="93">
        <v>22</v>
      </c>
      <c r="O81" s="93"/>
      <c r="P81" s="93">
        <v>8212000</v>
      </c>
      <c r="Q81" s="24" t="s">
        <v>45</v>
      </c>
      <c r="R81" s="96" t="s">
        <v>150</v>
      </c>
      <c r="S81" s="62" t="s">
        <v>47</v>
      </c>
      <c r="T81" s="99" t="s">
        <v>47</v>
      </c>
      <c r="U81" s="62" t="str">
        <f>IF(A81&lt;&gt;"",VLOOKUP(N81,'Base de dados'!$G$1:$H$24,2,FALSE),"")</f>
        <v>C5+</v>
      </c>
      <c r="V81" s="63">
        <v>46132</v>
      </c>
      <c r="W81" s="62" t="str">
        <f>IF(C81="","",VLOOKUP(C81,'Base de dados'!$A$1:$C$39,3,FALSE))</f>
        <v>UPGN</v>
      </c>
      <c r="X81" s="24">
        <f t="shared" si="3"/>
        <v>79</v>
      </c>
    </row>
    <row r="82" spans="1:24" s="62" customFormat="1" ht="45.75" hidden="1">
      <c r="A82" s="58" t="str">
        <f>IF(C82="","",VLOOKUP(C82,'Base de dados'!$A$1:$B$50,2,FALSE))</f>
        <v>REVAP</v>
      </c>
      <c r="B82" s="112">
        <v>46113</v>
      </c>
      <c r="C82" s="93">
        <v>1032154</v>
      </c>
      <c r="D82" s="92">
        <v>46136</v>
      </c>
      <c r="E82" s="93">
        <v>2</v>
      </c>
      <c r="F82" s="93" t="s">
        <v>112</v>
      </c>
      <c r="G82" s="93" t="s">
        <v>160</v>
      </c>
      <c r="H82" s="93" t="s">
        <v>119</v>
      </c>
      <c r="I82" s="92">
        <v>46136</v>
      </c>
      <c r="J82" s="227">
        <v>46186</v>
      </c>
      <c r="K82" s="24">
        <f t="shared" si="2"/>
        <v>50</v>
      </c>
      <c r="L82" s="93">
        <v>40000</v>
      </c>
      <c r="M82" s="93" t="s">
        <v>137</v>
      </c>
      <c r="N82" s="93">
        <v>18</v>
      </c>
      <c r="O82" s="93">
        <v>0</v>
      </c>
      <c r="P82" s="93">
        <v>0</v>
      </c>
      <c r="Q82" s="96" t="s">
        <v>161</v>
      </c>
      <c r="R82" s="96" t="s">
        <v>162</v>
      </c>
      <c r="S82" s="62" t="s">
        <v>47</v>
      </c>
      <c r="T82" s="62" t="s">
        <v>60</v>
      </c>
      <c r="U82" s="62" t="str">
        <f>IF(A82&lt;&gt;"",VLOOKUP(N82,'Base de dados'!$G$1:$H$24,2,FALSE),"")</f>
        <v>Derivado de petróleo não combustível</v>
      </c>
      <c r="V82" s="256">
        <v>46185</v>
      </c>
      <c r="W82" s="29" t="str">
        <f>IF(C82="","",VLOOKUP(C82,'Base de dados'!$A$1:$C$39,3,FALSE))</f>
        <v>REFINARIA</v>
      </c>
      <c r="X82" s="188">
        <f t="shared" si="3"/>
        <v>80</v>
      </c>
    </row>
    <row r="83" spans="1:24" ht="45.75" hidden="1">
      <c r="A83" s="31" t="str">
        <f>IF(C83="","",VLOOKUP(C83,'Base de dados'!$A$1:$B$50,2,FALSE))</f>
        <v>POLO DE CARAGUATATUBA</v>
      </c>
      <c r="B83" s="113">
        <v>46113</v>
      </c>
      <c r="C83" s="114">
        <v>1187343</v>
      </c>
      <c r="D83" s="56">
        <v>46139</v>
      </c>
      <c r="E83" s="114">
        <v>1</v>
      </c>
      <c r="F83" s="114" t="s">
        <v>126</v>
      </c>
      <c r="G83" s="114" t="s">
        <v>149</v>
      </c>
      <c r="H83" s="114" t="s">
        <v>104</v>
      </c>
      <c r="I83" s="56">
        <v>46130</v>
      </c>
      <c r="J83" s="56">
        <v>46149</v>
      </c>
      <c r="K83" s="4">
        <f t="shared" si="2"/>
        <v>19</v>
      </c>
      <c r="L83" s="114">
        <v>0</v>
      </c>
      <c r="M83" s="114" t="s">
        <v>126</v>
      </c>
      <c r="N83" s="114">
        <v>20</v>
      </c>
      <c r="O83" s="146"/>
      <c r="P83" s="147">
        <v>180552000000</v>
      </c>
      <c r="Q83" s="4" t="s">
        <v>45</v>
      </c>
      <c r="R83" s="115" t="s">
        <v>150</v>
      </c>
      <c r="S83" s="62" t="s">
        <v>47</v>
      </c>
      <c r="T83" s="99" t="s">
        <v>47</v>
      </c>
      <c r="U83" s="29" t="str">
        <f>IF(A83&lt;&gt;"",VLOOKUP(N83,'Base de dados'!$G$1:$H$24,2,FALSE),"")</f>
        <v>GNAP</v>
      </c>
      <c r="V83" s="32">
        <v>46140</v>
      </c>
      <c r="W83" s="87" t="str">
        <f>IF(C83="","",VLOOKUP(C83,'Base de dados'!$A$1:$C$39,3,FALSE))</f>
        <v>UPGN</v>
      </c>
      <c r="X83" s="4">
        <f t="shared" si="3"/>
        <v>81</v>
      </c>
    </row>
    <row r="84" spans="1:24" s="87" customFormat="1" ht="45.75" hidden="1">
      <c r="A84" s="148" t="str">
        <f>IF(C84="","",VLOOKUP(C84,'Base de dados'!$A$1:$B$50,2,FALSE))</f>
        <v>POLO DE CARAGUATATUBA</v>
      </c>
      <c r="B84" s="149">
        <v>46113</v>
      </c>
      <c r="C84" s="150">
        <v>1187343</v>
      </c>
      <c r="D84" s="151">
        <v>46139</v>
      </c>
      <c r="E84" s="150">
        <v>1</v>
      </c>
      <c r="F84" s="150" t="s">
        <v>126</v>
      </c>
      <c r="G84" s="150" t="s">
        <v>149</v>
      </c>
      <c r="H84" s="150" t="s">
        <v>104</v>
      </c>
      <c r="I84" s="151">
        <v>46130</v>
      </c>
      <c r="J84" s="151">
        <v>46149</v>
      </c>
      <c r="K84" s="89">
        <f t="shared" si="2"/>
        <v>19</v>
      </c>
      <c r="L84" s="150">
        <v>0</v>
      </c>
      <c r="M84" s="150" t="s">
        <v>126</v>
      </c>
      <c r="N84" s="150">
        <v>5</v>
      </c>
      <c r="O84" s="152"/>
      <c r="P84" s="150">
        <v>16990000</v>
      </c>
      <c r="Q84" s="89" t="s">
        <v>45</v>
      </c>
      <c r="R84" s="153" t="s">
        <v>150</v>
      </c>
      <c r="S84" s="62" t="s">
        <v>47</v>
      </c>
      <c r="T84" s="99" t="s">
        <v>47</v>
      </c>
      <c r="U84" s="87" t="str">
        <f>IF(A84&lt;&gt;"",VLOOKUP(N84,'Base de dados'!$G$1:$H$24,2,FALSE),"")</f>
        <v>Gás liquefeito de petróleo (GLP)</v>
      </c>
      <c r="V84" s="32">
        <v>46140</v>
      </c>
      <c r="W84" s="87" t="str">
        <f>IF(C84="","",VLOOKUP(C84,'Base de dados'!$A$1:$C$39,3,FALSE))</f>
        <v>UPGN</v>
      </c>
      <c r="X84" s="89">
        <f t="shared" si="3"/>
        <v>82</v>
      </c>
    </row>
    <row r="85" spans="1:24" ht="45.75" hidden="1">
      <c r="A85" s="31" t="str">
        <f>IF(C85="","",VLOOKUP(C85,'Base de dados'!$A$1:$B$50,2,FALSE))</f>
        <v>POLO DE CARAGUATATUBA</v>
      </c>
      <c r="B85" s="113">
        <v>46113</v>
      </c>
      <c r="C85" s="114">
        <v>1187343</v>
      </c>
      <c r="D85" s="56">
        <v>46139</v>
      </c>
      <c r="E85" s="114">
        <v>1</v>
      </c>
      <c r="F85" s="114" t="s">
        <v>126</v>
      </c>
      <c r="G85" s="114" t="s">
        <v>149</v>
      </c>
      <c r="H85" s="114" t="s">
        <v>104</v>
      </c>
      <c r="I85" s="56">
        <v>46130</v>
      </c>
      <c r="J85" s="56">
        <v>46149</v>
      </c>
      <c r="K85" s="4">
        <f t="shared" si="2"/>
        <v>19</v>
      </c>
      <c r="L85" s="114">
        <v>0</v>
      </c>
      <c r="M85" s="114" t="s">
        <v>126</v>
      </c>
      <c r="N85" s="114">
        <v>22</v>
      </c>
      <c r="O85" s="146"/>
      <c r="P85" s="114">
        <v>17178000</v>
      </c>
      <c r="Q85" s="4" t="s">
        <v>45</v>
      </c>
      <c r="R85" s="115" t="s">
        <v>150</v>
      </c>
      <c r="S85" s="62" t="s">
        <v>47</v>
      </c>
      <c r="T85" s="99" t="s">
        <v>47</v>
      </c>
      <c r="U85" s="29" t="str">
        <f>IF(A85&lt;&gt;"",VLOOKUP(N85,'Base de dados'!$G$1:$H$24,2,FALSE),"")</f>
        <v>C5+</v>
      </c>
      <c r="V85" s="32">
        <v>46140</v>
      </c>
      <c r="W85" s="29" t="str">
        <f>IF(C85="","",VLOOKUP(C85,'Base de dados'!$A$1:$C$39,3,FALSE))</f>
        <v>UPGN</v>
      </c>
      <c r="X85" s="4">
        <f t="shared" si="3"/>
        <v>83</v>
      </c>
    </row>
    <row r="86" spans="1:24" ht="45.75" hidden="1">
      <c r="A86" s="31" t="str">
        <f>IF(C86="","",VLOOKUP(C86,'Base de dados'!$A$1:$B$50,2,FALSE))</f>
        <v>POLO DE CARAGUATATUBA</v>
      </c>
      <c r="B86" s="113">
        <v>46113</v>
      </c>
      <c r="C86" s="114">
        <v>1187343</v>
      </c>
      <c r="D86" s="56">
        <v>46139</v>
      </c>
      <c r="E86" s="114">
        <v>1</v>
      </c>
      <c r="F86" s="114" t="s">
        <v>126</v>
      </c>
      <c r="G86" s="114" t="s">
        <v>151</v>
      </c>
      <c r="H86" s="114" t="s">
        <v>163</v>
      </c>
      <c r="I86" s="56">
        <v>46130</v>
      </c>
      <c r="J86" s="56">
        <v>46149</v>
      </c>
      <c r="K86" s="4">
        <f t="shared" si="2"/>
        <v>19</v>
      </c>
      <c r="L86" s="114">
        <v>0</v>
      </c>
      <c r="M86" s="114" t="s">
        <v>126</v>
      </c>
      <c r="N86" s="114">
        <v>20</v>
      </c>
      <c r="O86" s="146"/>
      <c r="P86" s="147">
        <v>180552000000</v>
      </c>
      <c r="Q86" s="4" t="s">
        <v>45</v>
      </c>
      <c r="R86" s="115" t="s">
        <v>150</v>
      </c>
      <c r="S86" s="62" t="s">
        <v>47</v>
      </c>
      <c r="T86" s="99" t="s">
        <v>47</v>
      </c>
      <c r="U86" s="29" t="str">
        <f>IF(A86&lt;&gt;"",VLOOKUP(N86,'Base de dados'!$G$1:$H$24,2,FALSE),"")</f>
        <v>GNAP</v>
      </c>
      <c r="V86" s="32">
        <v>46140</v>
      </c>
      <c r="W86" s="29" t="str">
        <f>IF(C86="","",VLOOKUP(C86,'Base de dados'!$A$1:$C$39,3,FALSE))</f>
        <v>UPGN</v>
      </c>
      <c r="X86" s="4">
        <f t="shared" si="3"/>
        <v>84</v>
      </c>
    </row>
    <row r="87" spans="1:24" ht="45.75" hidden="1">
      <c r="A87" s="31" t="str">
        <f>IF(C87="","",VLOOKUP(C87,'Base de dados'!$A$1:$B$50,2,FALSE))</f>
        <v>POLO DE CARAGUATATUBA</v>
      </c>
      <c r="B87" s="113">
        <v>46113</v>
      </c>
      <c r="C87" s="114">
        <v>1187343</v>
      </c>
      <c r="D87" s="56">
        <v>46139</v>
      </c>
      <c r="E87" s="114">
        <v>1</v>
      </c>
      <c r="F87" s="114" t="s">
        <v>126</v>
      </c>
      <c r="G87" s="114" t="s">
        <v>151</v>
      </c>
      <c r="H87" s="114" t="s">
        <v>163</v>
      </c>
      <c r="I87" s="56">
        <v>46130</v>
      </c>
      <c r="J87" s="56">
        <v>46149</v>
      </c>
      <c r="K87" s="4">
        <f t="shared" si="2"/>
        <v>19</v>
      </c>
      <c r="L87" s="114">
        <v>0</v>
      </c>
      <c r="M87" s="114" t="s">
        <v>126</v>
      </c>
      <c r="N87" s="114">
        <v>5</v>
      </c>
      <c r="O87" s="146"/>
      <c r="P87" s="114">
        <v>16990000</v>
      </c>
      <c r="Q87" s="4" t="s">
        <v>45</v>
      </c>
      <c r="R87" s="115" t="s">
        <v>150</v>
      </c>
      <c r="S87" s="62" t="s">
        <v>47</v>
      </c>
      <c r="T87" s="99" t="s">
        <v>47</v>
      </c>
      <c r="U87" s="29" t="str">
        <f>IF(A87&lt;&gt;"",VLOOKUP(N87,'Base de dados'!$G$1:$H$24,2,FALSE),"")</f>
        <v>Gás liquefeito de petróleo (GLP)</v>
      </c>
      <c r="V87" s="32">
        <v>46140</v>
      </c>
      <c r="W87" s="29" t="str">
        <f>IF(C87="","",VLOOKUP(C87,'Base de dados'!$A$1:$C$39,3,FALSE))</f>
        <v>UPGN</v>
      </c>
      <c r="X87" s="4">
        <f t="shared" si="3"/>
        <v>85</v>
      </c>
    </row>
    <row r="88" spans="1:24" ht="45.75" hidden="1">
      <c r="A88" s="31" t="str">
        <f>IF(C88="","",VLOOKUP(C88,'Base de dados'!$A$1:$B$50,2,FALSE))</f>
        <v>POLO DE CARAGUATATUBA</v>
      </c>
      <c r="B88" s="113">
        <v>46113</v>
      </c>
      <c r="C88" s="114">
        <v>1187343</v>
      </c>
      <c r="D88" s="56">
        <v>46139</v>
      </c>
      <c r="E88" s="114">
        <v>1</v>
      </c>
      <c r="F88" s="114" t="s">
        <v>126</v>
      </c>
      <c r="G88" s="114" t="s">
        <v>151</v>
      </c>
      <c r="H88" s="114" t="s">
        <v>163</v>
      </c>
      <c r="I88" s="56">
        <v>46130</v>
      </c>
      <c r="J88" s="56">
        <v>46149</v>
      </c>
      <c r="K88" s="4">
        <f t="shared" si="2"/>
        <v>19</v>
      </c>
      <c r="L88" s="114">
        <v>0</v>
      </c>
      <c r="M88" s="114" t="s">
        <v>126</v>
      </c>
      <c r="N88" s="114">
        <v>22</v>
      </c>
      <c r="O88" s="146"/>
      <c r="P88" s="115">
        <v>17178000</v>
      </c>
      <c r="Q88" s="4" t="s">
        <v>45</v>
      </c>
      <c r="R88" s="115" t="s">
        <v>150</v>
      </c>
      <c r="S88" s="62" t="s">
        <v>47</v>
      </c>
      <c r="T88" s="99" t="s">
        <v>47</v>
      </c>
      <c r="U88" s="29" t="str">
        <f>IF(A88&lt;&gt;"",VLOOKUP(N88,'Base de dados'!$G$1:$H$24,2,FALSE),"")</f>
        <v>C5+</v>
      </c>
      <c r="V88" s="32">
        <v>46140</v>
      </c>
      <c r="W88" s="29" t="str">
        <f>IF(C88="","",VLOOKUP(C88,'Base de dados'!$A$1:$C$39,3,FALSE))</f>
        <v>UPGN</v>
      </c>
      <c r="X88" s="4">
        <f t="shared" si="3"/>
        <v>86</v>
      </c>
    </row>
    <row r="89" spans="1:24" ht="45.75" hidden="1">
      <c r="A89" s="31" t="str">
        <f>IF(C89="","",VLOOKUP(C89,'Base de dados'!$A$1:$B$50,2,FALSE))</f>
        <v>POLO DE CARAGUATATUBA</v>
      </c>
      <c r="B89" s="113">
        <v>46113</v>
      </c>
      <c r="C89" s="114">
        <v>1187343</v>
      </c>
      <c r="D89" s="56">
        <v>46139</v>
      </c>
      <c r="E89" s="114">
        <v>1</v>
      </c>
      <c r="F89" s="114" t="s">
        <v>126</v>
      </c>
      <c r="G89" s="114" t="s">
        <v>153</v>
      </c>
      <c r="H89" s="114" t="s">
        <v>164</v>
      </c>
      <c r="I89" s="56">
        <v>46130</v>
      </c>
      <c r="J89" s="56">
        <v>46149</v>
      </c>
      <c r="K89" s="4">
        <f t="shared" si="2"/>
        <v>19</v>
      </c>
      <c r="L89" s="114">
        <v>0</v>
      </c>
      <c r="M89" s="114" t="s">
        <v>126</v>
      </c>
      <c r="N89" s="114">
        <v>20</v>
      </c>
      <c r="O89" s="146"/>
      <c r="P89" s="154">
        <v>180552000000</v>
      </c>
      <c r="Q89" s="4" t="s">
        <v>45</v>
      </c>
      <c r="R89" s="115" t="s">
        <v>150</v>
      </c>
      <c r="S89" s="62" t="s">
        <v>47</v>
      </c>
      <c r="T89" s="99" t="s">
        <v>47</v>
      </c>
      <c r="U89" s="29" t="str">
        <f>IF(A89&lt;&gt;"",VLOOKUP(N89,'Base de dados'!$G$1:$H$24,2,FALSE),"")</f>
        <v>GNAP</v>
      </c>
      <c r="V89" s="32">
        <v>46140</v>
      </c>
      <c r="W89" s="29" t="str">
        <f>IF(C89="","",VLOOKUP(C89,'Base de dados'!$A$1:$C$39,3,FALSE))</f>
        <v>UPGN</v>
      </c>
      <c r="X89" s="4">
        <f t="shared" si="3"/>
        <v>87</v>
      </c>
    </row>
    <row r="90" spans="1:24" ht="45.75" hidden="1">
      <c r="A90" s="31" t="str">
        <f>IF(C90="","",VLOOKUP(C90,'Base de dados'!$A$1:$B$50,2,FALSE))</f>
        <v>POLO DE CARAGUATATUBA</v>
      </c>
      <c r="B90" s="113">
        <v>46113</v>
      </c>
      <c r="C90" s="114">
        <v>1187343</v>
      </c>
      <c r="D90" s="56">
        <v>46139</v>
      </c>
      <c r="E90" s="114">
        <v>1</v>
      </c>
      <c r="F90" s="114" t="s">
        <v>126</v>
      </c>
      <c r="G90" s="114" t="s">
        <v>153</v>
      </c>
      <c r="H90" s="114" t="s">
        <v>164</v>
      </c>
      <c r="I90" s="56">
        <v>46130</v>
      </c>
      <c r="J90" s="56">
        <v>46149</v>
      </c>
      <c r="K90" s="4">
        <f t="shared" si="2"/>
        <v>19</v>
      </c>
      <c r="L90" s="114">
        <v>0</v>
      </c>
      <c r="M90" s="114" t="s">
        <v>126</v>
      </c>
      <c r="N90" s="114">
        <v>5</v>
      </c>
      <c r="O90" s="146"/>
      <c r="P90" s="115">
        <v>16990000</v>
      </c>
      <c r="Q90" s="4" t="s">
        <v>45</v>
      </c>
      <c r="R90" s="115" t="s">
        <v>150</v>
      </c>
      <c r="S90" s="62" t="s">
        <v>47</v>
      </c>
      <c r="T90" s="99" t="s">
        <v>47</v>
      </c>
      <c r="U90" s="29" t="str">
        <f>IF(A90&lt;&gt;"",VLOOKUP(N90,'Base de dados'!$G$1:$H$24,2,FALSE),"")</f>
        <v>Gás liquefeito de petróleo (GLP)</v>
      </c>
      <c r="V90" s="32">
        <v>46140</v>
      </c>
      <c r="W90" s="29" t="str">
        <f>IF(C90="","",VLOOKUP(C90,'Base de dados'!$A$1:$C$39,3,FALSE))</f>
        <v>UPGN</v>
      </c>
      <c r="X90" s="4">
        <f t="shared" si="3"/>
        <v>88</v>
      </c>
    </row>
    <row r="91" spans="1:24" ht="45.75" hidden="1">
      <c r="A91" s="31" t="str">
        <f>IF(C91="","",VLOOKUP(C91,'Base de dados'!$A$1:$B$50,2,FALSE))</f>
        <v>POLO DE CARAGUATATUBA</v>
      </c>
      <c r="B91" s="113">
        <v>46113</v>
      </c>
      <c r="C91" s="114">
        <v>1187343</v>
      </c>
      <c r="D91" s="56">
        <v>46139</v>
      </c>
      <c r="E91" s="114">
        <v>1</v>
      </c>
      <c r="F91" s="114" t="s">
        <v>126</v>
      </c>
      <c r="G91" s="114" t="s">
        <v>153</v>
      </c>
      <c r="H91" s="114" t="s">
        <v>164</v>
      </c>
      <c r="I91" s="56">
        <v>46130</v>
      </c>
      <c r="J91" s="56">
        <v>46149</v>
      </c>
      <c r="K91" s="4">
        <f t="shared" si="2"/>
        <v>19</v>
      </c>
      <c r="L91" s="114">
        <v>0</v>
      </c>
      <c r="M91" s="114" t="s">
        <v>126</v>
      </c>
      <c r="N91" s="114">
        <v>22</v>
      </c>
      <c r="O91" s="146"/>
      <c r="P91" s="114">
        <v>17178000</v>
      </c>
      <c r="Q91" s="4" t="s">
        <v>45</v>
      </c>
      <c r="R91" s="115" t="s">
        <v>150</v>
      </c>
      <c r="S91" s="62" t="s">
        <v>47</v>
      </c>
      <c r="T91" s="99" t="s">
        <v>47</v>
      </c>
      <c r="U91" s="29" t="str">
        <f>IF(A91&lt;&gt;"",VLOOKUP(N91,'Base de dados'!$G$1:$H$24,2,FALSE),"")</f>
        <v>C5+</v>
      </c>
      <c r="V91" s="32">
        <v>46140</v>
      </c>
      <c r="W91" s="29" t="str">
        <f>IF(C91="","",VLOOKUP(C91,'Base de dados'!$A$1:$C$39,3,FALSE))</f>
        <v>UPGN</v>
      </c>
      <c r="X91" s="4">
        <f t="shared" si="3"/>
        <v>89</v>
      </c>
    </row>
    <row r="92" spans="1:24" ht="45.75" hidden="1">
      <c r="A92" s="31" t="str">
        <f>IF(C92="","",VLOOKUP(C92,'Base de dados'!$A$1:$B$50,2,FALSE))</f>
        <v>POLO DE CARAGUATATUBA</v>
      </c>
      <c r="B92" s="113">
        <v>46113</v>
      </c>
      <c r="C92" s="114">
        <v>1187343</v>
      </c>
      <c r="D92" s="56">
        <v>46139</v>
      </c>
      <c r="E92" s="114">
        <v>1</v>
      </c>
      <c r="F92" s="114" t="s">
        <v>126</v>
      </c>
      <c r="G92" s="114" t="s">
        <v>155</v>
      </c>
      <c r="H92" s="114" t="s">
        <v>165</v>
      </c>
      <c r="I92" s="56">
        <v>46130</v>
      </c>
      <c r="J92" s="56">
        <v>46149</v>
      </c>
      <c r="K92" s="4">
        <f t="shared" si="2"/>
        <v>19</v>
      </c>
      <c r="L92" s="114">
        <v>0</v>
      </c>
      <c r="M92" s="114" t="s">
        <v>126</v>
      </c>
      <c r="N92" s="114">
        <v>20</v>
      </c>
      <c r="O92" s="146"/>
      <c r="P92" s="147">
        <v>180552000000</v>
      </c>
      <c r="Q92" s="4" t="s">
        <v>45</v>
      </c>
      <c r="R92" s="115" t="s">
        <v>150</v>
      </c>
      <c r="S92" s="62" t="s">
        <v>47</v>
      </c>
      <c r="T92" s="99" t="s">
        <v>47</v>
      </c>
      <c r="U92" s="29" t="str">
        <f>IF(A92&lt;&gt;"",VLOOKUP(N92,'Base de dados'!$G$1:$H$24,2,FALSE),"")</f>
        <v>GNAP</v>
      </c>
      <c r="V92" s="32">
        <v>46140</v>
      </c>
      <c r="W92" s="29" t="str">
        <f>IF(C92="","",VLOOKUP(C92,'Base de dados'!$A$1:$C$39,3,FALSE))</f>
        <v>UPGN</v>
      </c>
      <c r="X92" s="4">
        <f t="shared" si="3"/>
        <v>90</v>
      </c>
    </row>
    <row r="93" spans="1:24" ht="45.75" hidden="1">
      <c r="A93" s="31" t="str">
        <f>IF(C93="","",VLOOKUP(C93,'Base de dados'!$A$1:$B$50,2,FALSE))</f>
        <v>POLO DE CARAGUATATUBA</v>
      </c>
      <c r="B93" s="113">
        <v>46113</v>
      </c>
      <c r="C93" s="114">
        <v>1187343</v>
      </c>
      <c r="D93" s="56">
        <v>46139</v>
      </c>
      <c r="E93" s="114">
        <v>1</v>
      </c>
      <c r="F93" s="114" t="s">
        <v>126</v>
      </c>
      <c r="G93" s="114" t="s">
        <v>155</v>
      </c>
      <c r="H93" s="114" t="s">
        <v>165</v>
      </c>
      <c r="I93" s="56">
        <v>46130</v>
      </c>
      <c r="J93" s="56">
        <v>46149</v>
      </c>
      <c r="K93" s="4">
        <f t="shared" si="2"/>
        <v>19</v>
      </c>
      <c r="L93" s="114">
        <v>0</v>
      </c>
      <c r="M93" s="114" t="s">
        <v>126</v>
      </c>
      <c r="N93" s="114">
        <v>5</v>
      </c>
      <c r="O93" s="146"/>
      <c r="P93" s="114">
        <v>16990000</v>
      </c>
      <c r="Q93" s="4" t="s">
        <v>45</v>
      </c>
      <c r="R93" s="115" t="s">
        <v>150</v>
      </c>
      <c r="S93" s="62" t="s">
        <v>47</v>
      </c>
      <c r="T93" s="99" t="s">
        <v>47</v>
      </c>
      <c r="U93" s="29" t="str">
        <f>IF(A93&lt;&gt;"",VLOOKUP(N93,'Base de dados'!$G$1:$H$24,2,FALSE),"")</f>
        <v>Gás liquefeito de petróleo (GLP)</v>
      </c>
      <c r="V93" s="32">
        <v>46140</v>
      </c>
      <c r="W93" s="29" t="str">
        <f>IF(C93="","",VLOOKUP(C93,'Base de dados'!$A$1:$C$39,3,FALSE))</f>
        <v>UPGN</v>
      </c>
      <c r="X93" s="4">
        <f t="shared" si="3"/>
        <v>91</v>
      </c>
    </row>
    <row r="94" spans="1:24" ht="45.75" hidden="1">
      <c r="A94" s="31" t="str">
        <f>IF(C94="","",VLOOKUP(C94,'Base de dados'!$A$1:$B$50,2,FALSE))</f>
        <v>POLO DE CARAGUATATUBA</v>
      </c>
      <c r="B94" s="113">
        <v>46113</v>
      </c>
      <c r="C94" s="114">
        <v>1187343</v>
      </c>
      <c r="D94" s="56">
        <v>46139</v>
      </c>
      <c r="E94" s="114">
        <v>1</v>
      </c>
      <c r="F94" s="114" t="s">
        <v>126</v>
      </c>
      <c r="G94" s="114" t="s">
        <v>155</v>
      </c>
      <c r="H94" s="114" t="s">
        <v>165</v>
      </c>
      <c r="I94" s="56">
        <v>46130</v>
      </c>
      <c r="J94" s="56">
        <v>46149</v>
      </c>
      <c r="K94" s="4">
        <f t="shared" si="2"/>
        <v>19</v>
      </c>
      <c r="L94" s="114">
        <v>0</v>
      </c>
      <c r="M94" s="114" t="s">
        <v>126</v>
      </c>
      <c r="N94" s="114">
        <v>22</v>
      </c>
      <c r="O94" s="146"/>
      <c r="P94" s="114">
        <v>17178000</v>
      </c>
      <c r="Q94" s="4" t="s">
        <v>45</v>
      </c>
      <c r="R94" s="115" t="s">
        <v>150</v>
      </c>
      <c r="S94" s="62" t="s">
        <v>47</v>
      </c>
      <c r="T94" s="99" t="s">
        <v>47</v>
      </c>
      <c r="U94" s="29" t="str">
        <f>IF(A94&lt;&gt;"",VLOOKUP(N94,'Base de dados'!$G$1:$H$24,2,FALSE),"")</f>
        <v>C5+</v>
      </c>
      <c r="V94" s="32">
        <v>46140</v>
      </c>
      <c r="W94" s="29" t="str">
        <f>IF(C94="","",VLOOKUP(C94,'Base de dados'!$A$1:$C$39,3,FALSE))</f>
        <v>UPGN</v>
      </c>
      <c r="X94" s="4">
        <f t="shared" si="3"/>
        <v>92</v>
      </c>
    </row>
    <row r="95" spans="1:24" ht="45.75" hidden="1">
      <c r="A95" s="31" t="str">
        <f>IF(C95="","",VLOOKUP(C95,'Base de dados'!$A$1:$B$50,2,FALSE))</f>
        <v>POLO DE CARAGUATATUBA</v>
      </c>
      <c r="B95" s="113">
        <v>46113</v>
      </c>
      <c r="C95" s="114">
        <v>1187343</v>
      </c>
      <c r="D95" s="56">
        <v>46139</v>
      </c>
      <c r="E95" s="114">
        <v>1</v>
      </c>
      <c r="F95" s="114" t="s">
        <v>126</v>
      </c>
      <c r="G95" s="114" t="s">
        <v>156</v>
      </c>
      <c r="H95" s="114" t="s">
        <v>166</v>
      </c>
      <c r="I95" s="56">
        <v>46130</v>
      </c>
      <c r="J95" s="56">
        <v>46149</v>
      </c>
      <c r="K95" s="4">
        <f t="shared" si="2"/>
        <v>19</v>
      </c>
      <c r="L95" s="114">
        <v>0</v>
      </c>
      <c r="M95" s="114" t="s">
        <v>126</v>
      </c>
      <c r="N95" s="114">
        <v>20</v>
      </c>
      <c r="O95" s="146"/>
      <c r="P95" s="147">
        <v>180552000000</v>
      </c>
      <c r="Q95" s="4" t="s">
        <v>45</v>
      </c>
      <c r="R95" s="115" t="s">
        <v>150</v>
      </c>
      <c r="S95" s="62" t="s">
        <v>47</v>
      </c>
      <c r="T95" s="99" t="s">
        <v>47</v>
      </c>
      <c r="U95" s="29" t="str">
        <f>IF(A95&lt;&gt;"",VLOOKUP(N95,'Base de dados'!$G$1:$H$24,2,FALSE),"")</f>
        <v>GNAP</v>
      </c>
      <c r="V95" s="32">
        <v>46140</v>
      </c>
      <c r="W95" s="29" t="str">
        <f>IF(C95="","",VLOOKUP(C95,'Base de dados'!$A$1:$C$39,3,FALSE))</f>
        <v>UPGN</v>
      </c>
      <c r="X95" s="4">
        <f t="shared" si="3"/>
        <v>93</v>
      </c>
    </row>
    <row r="96" spans="1:24" ht="45.75" hidden="1">
      <c r="A96" s="31" t="str">
        <f>IF(C96="","",VLOOKUP(C96,'Base de dados'!$A$1:$B$50,2,FALSE))</f>
        <v>POLO DE CARAGUATATUBA</v>
      </c>
      <c r="B96" s="113">
        <v>46113</v>
      </c>
      <c r="C96" s="114">
        <v>1187343</v>
      </c>
      <c r="D96" s="56">
        <v>46139</v>
      </c>
      <c r="E96" s="114">
        <v>1</v>
      </c>
      <c r="F96" s="114" t="s">
        <v>126</v>
      </c>
      <c r="G96" s="114" t="s">
        <v>156</v>
      </c>
      <c r="H96" s="114" t="s">
        <v>166</v>
      </c>
      <c r="I96" s="56">
        <v>46130</v>
      </c>
      <c r="J96" s="56">
        <v>46149</v>
      </c>
      <c r="K96" s="4">
        <f t="shared" si="2"/>
        <v>19</v>
      </c>
      <c r="L96" s="114">
        <v>0</v>
      </c>
      <c r="M96" s="114" t="s">
        <v>126</v>
      </c>
      <c r="N96" s="114">
        <v>5</v>
      </c>
      <c r="O96" s="146"/>
      <c r="P96" s="114">
        <v>16990000</v>
      </c>
      <c r="Q96" s="4" t="s">
        <v>45</v>
      </c>
      <c r="R96" s="115" t="s">
        <v>150</v>
      </c>
      <c r="S96" s="62" t="s">
        <v>47</v>
      </c>
      <c r="T96" s="99" t="s">
        <v>47</v>
      </c>
      <c r="U96" s="29" t="str">
        <f>IF(A96&lt;&gt;"",VLOOKUP(N96,'Base de dados'!$G$1:$H$24,2,FALSE),"")</f>
        <v>Gás liquefeito de petróleo (GLP)</v>
      </c>
      <c r="V96" s="32">
        <v>46140</v>
      </c>
      <c r="W96" s="29" t="str">
        <f>IF(C96="","",VLOOKUP(C96,'Base de dados'!$A$1:$C$39,3,FALSE))</f>
        <v>UPGN</v>
      </c>
      <c r="X96" s="4">
        <f t="shared" si="3"/>
        <v>94</v>
      </c>
    </row>
    <row r="97" spans="1:24" ht="45.75" hidden="1">
      <c r="A97" s="31" t="str">
        <f>IF(C97="","",VLOOKUP(C97,'Base de dados'!$A$1:$B$50,2,FALSE))</f>
        <v>POLO DE CARAGUATATUBA</v>
      </c>
      <c r="B97" s="113">
        <v>46113</v>
      </c>
      <c r="C97" s="114">
        <v>1187343</v>
      </c>
      <c r="D97" s="56">
        <v>46139</v>
      </c>
      <c r="E97" s="114">
        <v>1</v>
      </c>
      <c r="F97" s="114" t="s">
        <v>126</v>
      </c>
      <c r="G97" s="114" t="s">
        <v>156</v>
      </c>
      <c r="H97" s="114" t="s">
        <v>166</v>
      </c>
      <c r="I97" s="56">
        <v>46130</v>
      </c>
      <c r="J97" s="56">
        <v>46149</v>
      </c>
      <c r="K97" s="4">
        <f t="shared" si="2"/>
        <v>19</v>
      </c>
      <c r="L97" s="114">
        <v>0</v>
      </c>
      <c r="M97" s="114" t="s">
        <v>126</v>
      </c>
      <c r="N97" s="114">
        <v>22</v>
      </c>
      <c r="O97" s="146"/>
      <c r="P97" s="114">
        <v>17178000</v>
      </c>
      <c r="Q97" s="4" t="s">
        <v>45</v>
      </c>
      <c r="R97" s="115" t="s">
        <v>150</v>
      </c>
      <c r="S97" s="62" t="s">
        <v>47</v>
      </c>
      <c r="T97" s="99" t="s">
        <v>47</v>
      </c>
      <c r="U97" s="29" t="str">
        <f>IF(A97&lt;&gt;"",VLOOKUP(N97,'Base de dados'!$G$1:$H$24,2,FALSE),"")</f>
        <v>C5+</v>
      </c>
      <c r="V97" s="32">
        <v>46140</v>
      </c>
      <c r="W97" s="29" t="str">
        <f>IF(C97="","",VLOOKUP(C97,'Base de dados'!$A$1:$C$39,3,FALSE))</f>
        <v>UPGN</v>
      </c>
      <c r="X97" s="4">
        <f t="shared" si="3"/>
        <v>95</v>
      </c>
    </row>
    <row r="98" spans="1:24" ht="45.75" hidden="1">
      <c r="A98" s="31" t="str">
        <f>IF(C98="","",VLOOKUP(C98,'Base de dados'!$A$1:$B$50,2,FALSE))</f>
        <v>POLO DE CARAGUATATUBA</v>
      </c>
      <c r="B98" s="113">
        <v>46113</v>
      </c>
      <c r="C98" s="114">
        <v>1187343</v>
      </c>
      <c r="D98" s="56">
        <v>46139</v>
      </c>
      <c r="E98" s="114">
        <v>1</v>
      </c>
      <c r="F98" s="114" t="s">
        <v>126</v>
      </c>
      <c r="G98" s="114" t="s">
        <v>158</v>
      </c>
      <c r="H98" s="114" t="s">
        <v>167</v>
      </c>
      <c r="I98" s="56">
        <v>46130</v>
      </c>
      <c r="J98" s="56">
        <v>46149</v>
      </c>
      <c r="K98" s="4">
        <f t="shared" si="2"/>
        <v>19</v>
      </c>
      <c r="L98" s="114">
        <v>0</v>
      </c>
      <c r="M98" s="114" t="s">
        <v>126</v>
      </c>
      <c r="N98" s="114">
        <v>20</v>
      </c>
      <c r="O98" s="146"/>
      <c r="P98" s="147">
        <v>180552000000</v>
      </c>
      <c r="Q98" s="4" t="s">
        <v>45</v>
      </c>
      <c r="R98" s="115" t="s">
        <v>150</v>
      </c>
      <c r="S98" s="62" t="s">
        <v>47</v>
      </c>
      <c r="T98" s="99" t="s">
        <v>47</v>
      </c>
      <c r="U98" s="29" t="str">
        <f>IF(A98&lt;&gt;"",VLOOKUP(N98,'Base de dados'!$G$1:$H$24,2,FALSE),"")</f>
        <v>GNAP</v>
      </c>
      <c r="V98" s="32">
        <v>46140</v>
      </c>
      <c r="W98" s="29" t="str">
        <f>IF(C98="","",VLOOKUP(C98,'Base de dados'!$A$1:$C$39,3,FALSE))</f>
        <v>UPGN</v>
      </c>
      <c r="X98" s="4">
        <f t="shared" si="3"/>
        <v>96</v>
      </c>
    </row>
    <row r="99" spans="1:24" ht="45.75" hidden="1">
      <c r="A99" s="31" t="str">
        <f>IF(C99="","",VLOOKUP(C99,'Base de dados'!$A$1:$B$50,2,FALSE))</f>
        <v>POLO DE CARAGUATATUBA</v>
      </c>
      <c r="B99" s="113">
        <v>46113</v>
      </c>
      <c r="C99" s="114">
        <v>1187343</v>
      </c>
      <c r="D99" s="56">
        <v>46139</v>
      </c>
      <c r="E99" s="114">
        <v>1</v>
      </c>
      <c r="F99" s="114" t="s">
        <v>126</v>
      </c>
      <c r="G99" s="114" t="s">
        <v>158</v>
      </c>
      <c r="H99" s="114" t="s">
        <v>167</v>
      </c>
      <c r="I99" s="56">
        <v>46130</v>
      </c>
      <c r="J99" s="56">
        <v>46149</v>
      </c>
      <c r="K99" s="4">
        <f t="shared" si="2"/>
        <v>19</v>
      </c>
      <c r="L99" s="114">
        <v>0</v>
      </c>
      <c r="M99" s="114" t="s">
        <v>126</v>
      </c>
      <c r="N99" s="114">
        <v>5</v>
      </c>
      <c r="O99" s="146"/>
      <c r="P99" s="114">
        <v>16990000</v>
      </c>
      <c r="Q99" s="4" t="s">
        <v>45</v>
      </c>
      <c r="R99" s="115" t="s">
        <v>150</v>
      </c>
      <c r="S99" s="62" t="s">
        <v>47</v>
      </c>
      <c r="T99" s="99" t="s">
        <v>47</v>
      </c>
      <c r="U99" s="29" t="str">
        <f>IF(A99&lt;&gt;"",VLOOKUP(N99,'Base de dados'!$G$1:$H$24,2,FALSE),"")</f>
        <v>Gás liquefeito de petróleo (GLP)</v>
      </c>
      <c r="V99" s="32">
        <v>46140</v>
      </c>
      <c r="W99" s="29" t="str">
        <f>IF(C99="","",VLOOKUP(C99,'Base de dados'!$A$1:$C$39,3,FALSE))</f>
        <v>UPGN</v>
      </c>
      <c r="X99" s="4">
        <f t="shared" si="3"/>
        <v>97</v>
      </c>
    </row>
    <row r="100" spans="1:24" ht="45.75" hidden="1">
      <c r="A100" s="31" t="str">
        <f>IF(C100="","",VLOOKUP(C100,'Base de dados'!$A$1:$B$50,2,FALSE))</f>
        <v>POLO DE CARAGUATATUBA</v>
      </c>
      <c r="B100" s="113">
        <v>46113</v>
      </c>
      <c r="C100" s="114">
        <v>1187343</v>
      </c>
      <c r="D100" s="56">
        <v>46139</v>
      </c>
      <c r="E100" s="114">
        <v>1</v>
      </c>
      <c r="F100" s="114" t="s">
        <v>126</v>
      </c>
      <c r="G100" s="114" t="s">
        <v>158</v>
      </c>
      <c r="H100" s="114" t="s">
        <v>167</v>
      </c>
      <c r="I100" s="56">
        <v>46130</v>
      </c>
      <c r="J100" s="56">
        <v>46149</v>
      </c>
      <c r="K100" s="4">
        <f t="shared" si="2"/>
        <v>19</v>
      </c>
      <c r="L100" s="114">
        <v>0</v>
      </c>
      <c r="M100" s="114" t="s">
        <v>126</v>
      </c>
      <c r="N100" s="114">
        <v>22</v>
      </c>
      <c r="O100" s="146"/>
      <c r="P100" s="114">
        <v>17178000</v>
      </c>
      <c r="Q100" s="4" t="s">
        <v>45</v>
      </c>
      <c r="R100" s="115" t="s">
        <v>150</v>
      </c>
      <c r="S100" s="62" t="s">
        <v>47</v>
      </c>
      <c r="T100" s="99" t="s">
        <v>47</v>
      </c>
      <c r="U100" s="29" t="str">
        <f>IF(A100&lt;&gt;"",VLOOKUP(N100,'Base de dados'!$G$1:$H$24,2,FALSE),"")</f>
        <v>C5+</v>
      </c>
      <c r="V100" s="32">
        <v>46140</v>
      </c>
      <c r="W100" s="29" t="str">
        <f>IF(C100="","",VLOOKUP(C100,'Base de dados'!$A$1:$C$39,3,FALSE))</f>
        <v>UPGN</v>
      </c>
      <c r="X100" s="4">
        <f t="shared" si="3"/>
        <v>98</v>
      </c>
    </row>
    <row r="101" spans="1:24" ht="45.75" hidden="1">
      <c r="A101" s="31" t="str">
        <f>IF(C101="","",VLOOKUP(C101,'Base de dados'!$A$1:$B$50,2,FALSE))</f>
        <v>GASLUB</v>
      </c>
      <c r="B101" s="113">
        <v>46113</v>
      </c>
      <c r="C101" s="114">
        <v>1304114</v>
      </c>
      <c r="D101" s="56">
        <v>46139</v>
      </c>
      <c r="E101" s="114">
        <v>1</v>
      </c>
      <c r="F101" s="114" t="s">
        <v>126</v>
      </c>
      <c r="G101" s="114" t="s">
        <v>103</v>
      </c>
      <c r="H101" s="114" t="s">
        <v>104</v>
      </c>
      <c r="I101" s="56">
        <v>46157</v>
      </c>
      <c r="J101" s="56">
        <v>46167</v>
      </c>
      <c r="K101" s="4">
        <f t="shared" si="2"/>
        <v>10</v>
      </c>
      <c r="L101" s="114">
        <v>0</v>
      </c>
      <c r="M101" s="114" t="s">
        <v>126</v>
      </c>
      <c r="N101" s="114">
        <v>20</v>
      </c>
      <c r="O101" s="146"/>
      <c r="P101" s="147">
        <v>159837000000</v>
      </c>
      <c r="Q101" s="115" t="s">
        <v>141</v>
      </c>
      <c r="R101" s="115" t="s">
        <v>168</v>
      </c>
      <c r="S101" s="29" t="s">
        <v>60</v>
      </c>
      <c r="T101" s="29" t="s">
        <v>60</v>
      </c>
      <c r="U101" s="29" t="str">
        <f>IF(A101&lt;&gt;"",VLOOKUP(N101,'Base de dados'!$G$1:$H$24,2,FALSE),"")</f>
        <v>GNAP</v>
      </c>
      <c r="V101" s="32">
        <v>46140</v>
      </c>
      <c r="W101" s="29" t="str">
        <f>IF(C101="","",VLOOKUP(C101,'Base de dados'!$A$1:$C$39,3,FALSE))</f>
        <v>UPGN</v>
      </c>
      <c r="X101" s="4">
        <f t="shared" si="3"/>
        <v>99</v>
      </c>
    </row>
    <row r="102" spans="1:24" ht="45.75" hidden="1">
      <c r="A102" s="31" t="str">
        <f>IF(C102="","",VLOOKUP(C102,'Base de dados'!$A$1:$B$50,2,FALSE))</f>
        <v>GASLUB</v>
      </c>
      <c r="B102" s="113">
        <v>46113</v>
      </c>
      <c r="C102" s="114">
        <v>1304114</v>
      </c>
      <c r="D102" s="56">
        <v>46139</v>
      </c>
      <c r="E102" s="114">
        <v>1</v>
      </c>
      <c r="F102" s="114" t="s">
        <v>126</v>
      </c>
      <c r="G102" s="114" t="s">
        <v>103</v>
      </c>
      <c r="H102" s="114" t="s">
        <v>104</v>
      </c>
      <c r="I102" s="56">
        <v>46157</v>
      </c>
      <c r="J102" s="56">
        <v>46167</v>
      </c>
      <c r="K102" s="4">
        <f t="shared" si="2"/>
        <v>10</v>
      </c>
      <c r="L102" s="114">
        <v>0</v>
      </c>
      <c r="M102" s="114" t="s">
        <v>126</v>
      </c>
      <c r="N102" s="114">
        <v>5</v>
      </c>
      <c r="O102" s="146"/>
      <c r="P102" s="114">
        <v>37404592.659999996</v>
      </c>
      <c r="Q102" s="115" t="s">
        <v>141</v>
      </c>
      <c r="R102" s="115" t="s">
        <v>168</v>
      </c>
      <c r="S102" s="29" t="s">
        <v>60</v>
      </c>
      <c r="T102" s="29" t="s">
        <v>60</v>
      </c>
      <c r="U102" s="29" t="str">
        <f>IF(A102&lt;&gt;"",VLOOKUP(N102,'Base de dados'!$G$1:$H$24,2,FALSE),"")</f>
        <v>Gás liquefeito de petróleo (GLP)</v>
      </c>
      <c r="V102" s="32">
        <v>46140</v>
      </c>
      <c r="W102" s="29" t="str">
        <f>IF(C102="","",VLOOKUP(C102,'Base de dados'!$A$1:$C$39,3,FALSE))</f>
        <v>UPGN</v>
      </c>
      <c r="X102" s="4">
        <f t="shared" si="3"/>
        <v>100</v>
      </c>
    </row>
    <row r="103" spans="1:24" ht="45.75" hidden="1">
      <c r="A103" s="31" t="str">
        <f>IF(C103="","",VLOOKUP(C103,'Base de dados'!$A$1:$B$50,2,FALSE))</f>
        <v>GASLUB</v>
      </c>
      <c r="B103" s="113">
        <v>46113</v>
      </c>
      <c r="C103" s="114">
        <v>1304114</v>
      </c>
      <c r="D103" s="56">
        <v>46139</v>
      </c>
      <c r="E103" s="114">
        <v>1</v>
      </c>
      <c r="F103" s="114" t="s">
        <v>126</v>
      </c>
      <c r="G103" s="114" t="s">
        <v>103</v>
      </c>
      <c r="H103" s="114" t="s">
        <v>104</v>
      </c>
      <c r="I103" s="56">
        <v>46157</v>
      </c>
      <c r="J103" s="56">
        <v>46167</v>
      </c>
      <c r="K103" s="4">
        <f t="shared" si="2"/>
        <v>10</v>
      </c>
      <c r="L103" s="114">
        <v>0</v>
      </c>
      <c r="M103" s="114" t="s">
        <v>126</v>
      </c>
      <c r="N103" s="114">
        <v>22</v>
      </c>
      <c r="O103" s="146"/>
      <c r="P103" s="114">
        <v>12861453.51</v>
      </c>
      <c r="Q103" s="115" t="s">
        <v>141</v>
      </c>
      <c r="R103" s="115" t="s">
        <v>168</v>
      </c>
      <c r="S103" s="29" t="s">
        <v>60</v>
      </c>
      <c r="T103" s="29" t="s">
        <v>60</v>
      </c>
      <c r="U103" s="29" t="str">
        <f>IF(A103&lt;&gt;"",VLOOKUP(N103,'Base de dados'!$G$1:$H$24,2,FALSE),"")</f>
        <v>C5+</v>
      </c>
      <c r="V103" s="32">
        <v>46140</v>
      </c>
      <c r="W103" s="29" t="str">
        <f>IF(C103="","",VLOOKUP(C103,'Base de dados'!$A$1:$C$39,3,FALSE))</f>
        <v>UPGN</v>
      </c>
      <c r="X103" s="4">
        <f t="shared" si="3"/>
        <v>101</v>
      </c>
    </row>
    <row r="104" spans="1:24" ht="45.75" hidden="1">
      <c r="A104" s="31" t="str">
        <f>IF(C104="","",VLOOKUP(C104,'Base de dados'!$A$1:$B$50,2,FALSE))</f>
        <v>GASLUB</v>
      </c>
      <c r="B104" s="113">
        <v>46113</v>
      </c>
      <c r="C104" s="114">
        <v>1304114</v>
      </c>
      <c r="D104" s="56">
        <v>46139</v>
      </c>
      <c r="E104" s="114">
        <v>1</v>
      </c>
      <c r="F104" s="114" t="s">
        <v>126</v>
      </c>
      <c r="G104" s="114" t="s">
        <v>169</v>
      </c>
      <c r="H104" s="114" t="s">
        <v>165</v>
      </c>
      <c r="I104" s="56">
        <v>46157</v>
      </c>
      <c r="J104" s="56">
        <v>46167</v>
      </c>
      <c r="K104" s="4">
        <f t="shared" si="2"/>
        <v>10</v>
      </c>
      <c r="L104" s="114">
        <v>0</v>
      </c>
      <c r="M104" s="114" t="s">
        <v>126</v>
      </c>
      <c r="N104" s="114">
        <v>20</v>
      </c>
      <c r="O104" s="146"/>
      <c r="P104" s="147">
        <v>159837000000</v>
      </c>
      <c r="Q104" s="115" t="s">
        <v>141</v>
      </c>
      <c r="R104" s="115" t="s">
        <v>168</v>
      </c>
      <c r="S104" s="29" t="s">
        <v>60</v>
      </c>
      <c r="T104" s="29" t="s">
        <v>60</v>
      </c>
      <c r="U104" s="29" t="str">
        <f>IF(A104&lt;&gt;"",VLOOKUP(N104,'Base de dados'!$G$1:$H$24,2,FALSE),"")</f>
        <v>GNAP</v>
      </c>
      <c r="V104" s="32">
        <v>46140</v>
      </c>
      <c r="W104" s="29" t="str">
        <f>IF(C104="","",VLOOKUP(C104,'Base de dados'!$A$1:$C$39,3,FALSE))</f>
        <v>UPGN</v>
      </c>
      <c r="X104" s="4">
        <f t="shared" si="3"/>
        <v>102</v>
      </c>
    </row>
    <row r="105" spans="1:24" ht="45.75" hidden="1">
      <c r="A105" s="31" t="str">
        <f>IF(C105="","",VLOOKUP(C105,'Base de dados'!$A$1:$B$50,2,FALSE))</f>
        <v>GASLUB</v>
      </c>
      <c r="B105" s="113">
        <v>46113</v>
      </c>
      <c r="C105" s="114">
        <v>1304114</v>
      </c>
      <c r="D105" s="56">
        <v>46139</v>
      </c>
      <c r="E105" s="114">
        <v>1</v>
      </c>
      <c r="F105" s="114" t="s">
        <v>126</v>
      </c>
      <c r="G105" s="114" t="s">
        <v>169</v>
      </c>
      <c r="H105" s="114" t="s">
        <v>165</v>
      </c>
      <c r="I105" s="56">
        <v>46157</v>
      </c>
      <c r="J105" s="56">
        <v>46167</v>
      </c>
      <c r="K105" s="4">
        <f t="shared" si="2"/>
        <v>10</v>
      </c>
      <c r="L105" s="114">
        <v>0</v>
      </c>
      <c r="M105" s="114" t="s">
        <v>126</v>
      </c>
      <c r="N105" s="114">
        <v>5</v>
      </c>
      <c r="O105" s="146"/>
      <c r="P105" s="114">
        <v>37404592.659999996</v>
      </c>
      <c r="Q105" s="115" t="s">
        <v>141</v>
      </c>
      <c r="R105" s="115" t="s">
        <v>168</v>
      </c>
      <c r="S105" s="29" t="s">
        <v>60</v>
      </c>
      <c r="T105" s="29" t="s">
        <v>60</v>
      </c>
      <c r="U105" s="29" t="str">
        <f>IF(A105&lt;&gt;"",VLOOKUP(N105,'Base de dados'!$G$1:$H$24,2,FALSE),"")</f>
        <v>Gás liquefeito de petróleo (GLP)</v>
      </c>
      <c r="V105" s="32">
        <v>46140</v>
      </c>
      <c r="W105" s="29" t="str">
        <f>IF(C105="","",VLOOKUP(C105,'Base de dados'!$A$1:$C$39,3,FALSE))</f>
        <v>UPGN</v>
      </c>
      <c r="X105" s="4">
        <f t="shared" si="3"/>
        <v>103</v>
      </c>
    </row>
    <row r="106" spans="1:24" ht="45.75" hidden="1">
      <c r="A106" s="31" t="str">
        <f>IF(C106="","",VLOOKUP(C106,'Base de dados'!$A$1:$B$50,2,FALSE))</f>
        <v>GASLUB</v>
      </c>
      <c r="B106" s="113">
        <v>46113</v>
      </c>
      <c r="C106" s="114">
        <v>1304114</v>
      </c>
      <c r="D106" s="56">
        <v>46139</v>
      </c>
      <c r="E106" s="114">
        <v>1</v>
      </c>
      <c r="F106" s="114" t="s">
        <v>126</v>
      </c>
      <c r="G106" s="114" t="s">
        <v>169</v>
      </c>
      <c r="H106" s="114" t="s">
        <v>165</v>
      </c>
      <c r="I106" s="56">
        <v>46157</v>
      </c>
      <c r="J106" s="56">
        <v>46167</v>
      </c>
      <c r="K106" s="4">
        <f t="shared" si="2"/>
        <v>10</v>
      </c>
      <c r="L106" s="114">
        <v>0</v>
      </c>
      <c r="M106" s="114" t="s">
        <v>126</v>
      </c>
      <c r="N106" s="114">
        <v>22</v>
      </c>
      <c r="O106" s="146"/>
      <c r="P106" s="114">
        <v>12861453.51</v>
      </c>
      <c r="Q106" s="115" t="s">
        <v>141</v>
      </c>
      <c r="R106" s="115" t="s">
        <v>168</v>
      </c>
      <c r="S106" s="29" t="s">
        <v>60</v>
      </c>
      <c r="T106" s="29" t="s">
        <v>60</v>
      </c>
      <c r="U106" s="29" t="str">
        <f>IF(A106&lt;&gt;"",VLOOKUP(N106,'Base de dados'!$G$1:$H$24,2,FALSE),"")</f>
        <v>C5+</v>
      </c>
      <c r="V106" s="32">
        <v>46140</v>
      </c>
      <c r="W106" s="29" t="str">
        <f>IF(C106="","",VLOOKUP(C106,'Base de dados'!$A$1:$C$39,3,FALSE))</f>
        <v>UPGN</v>
      </c>
      <c r="X106" s="4">
        <f t="shared" si="3"/>
        <v>104</v>
      </c>
    </row>
    <row r="107" spans="1:24" ht="45.75" hidden="1">
      <c r="A107" s="31" t="str">
        <f>IF(C107="","",VLOOKUP(C107,'Base de dados'!$A$1:$B$50,2,FALSE))</f>
        <v>GASLUB</v>
      </c>
      <c r="B107" s="113">
        <v>46113</v>
      </c>
      <c r="C107" s="114">
        <v>1304114</v>
      </c>
      <c r="D107" s="56">
        <v>46139</v>
      </c>
      <c r="E107" s="114">
        <v>1</v>
      </c>
      <c r="F107" s="114" t="s">
        <v>126</v>
      </c>
      <c r="G107" s="114" t="s">
        <v>170</v>
      </c>
      <c r="H107" s="114" t="s">
        <v>163</v>
      </c>
      <c r="I107" s="56">
        <v>46157</v>
      </c>
      <c r="J107" s="56">
        <v>46167</v>
      </c>
      <c r="K107" s="4">
        <f t="shared" si="2"/>
        <v>10</v>
      </c>
      <c r="L107" s="114">
        <v>0</v>
      </c>
      <c r="M107" s="114" t="s">
        <v>126</v>
      </c>
      <c r="N107" s="114">
        <v>20</v>
      </c>
      <c r="O107" s="146"/>
      <c r="P107" s="147">
        <v>159837000000</v>
      </c>
      <c r="Q107" s="115" t="s">
        <v>141</v>
      </c>
      <c r="R107" s="115" t="s">
        <v>168</v>
      </c>
      <c r="S107" s="29" t="s">
        <v>60</v>
      </c>
      <c r="T107" s="29" t="s">
        <v>60</v>
      </c>
      <c r="U107" s="29" t="str">
        <f>IF(A107&lt;&gt;"",VLOOKUP(N107,'Base de dados'!$G$1:$H$24,2,FALSE),"")</f>
        <v>GNAP</v>
      </c>
      <c r="V107" s="32">
        <v>46140</v>
      </c>
      <c r="W107" s="29" t="str">
        <f>IF(C107="","",VLOOKUP(C107,'Base de dados'!$A$1:$C$39,3,FALSE))</f>
        <v>UPGN</v>
      </c>
      <c r="X107" s="4">
        <f t="shared" si="3"/>
        <v>105</v>
      </c>
    </row>
    <row r="108" spans="1:24" ht="45.75" hidden="1">
      <c r="A108" s="31" t="str">
        <f>IF(C108="","",VLOOKUP(C108,'Base de dados'!$A$1:$B$50,2,FALSE))</f>
        <v>GASLUB</v>
      </c>
      <c r="B108" s="113">
        <v>46113</v>
      </c>
      <c r="C108" s="114">
        <v>1304114</v>
      </c>
      <c r="D108" s="56">
        <v>46139</v>
      </c>
      <c r="E108" s="114">
        <v>1</v>
      </c>
      <c r="F108" s="114" t="s">
        <v>126</v>
      </c>
      <c r="G108" s="114" t="s">
        <v>170</v>
      </c>
      <c r="H108" s="114" t="s">
        <v>163</v>
      </c>
      <c r="I108" s="56">
        <v>46157</v>
      </c>
      <c r="J108" s="56">
        <v>46167</v>
      </c>
      <c r="K108" s="4">
        <f t="shared" si="2"/>
        <v>10</v>
      </c>
      <c r="L108" s="114">
        <v>0</v>
      </c>
      <c r="M108" s="114" t="s">
        <v>126</v>
      </c>
      <c r="N108" s="114">
        <v>5</v>
      </c>
      <c r="O108" s="146"/>
      <c r="P108" s="114">
        <v>37404592.659999996</v>
      </c>
      <c r="Q108" s="115" t="s">
        <v>141</v>
      </c>
      <c r="R108" s="115" t="s">
        <v>168</v>
      </c>
      <c r="S108" s="29" t="s">
        <v>60</v>
      </c>
      <c r="T108" s="29" t="s">
        <v>60</v>
      </c>
      <c r="U108" s="29" t="str">
        <f>IF(A108&lt;&gt;"",VLOOKUP(N108,'Base de dados'!$G$1:$H$24,2,FALSE),"")</f>
        <v>Gás liquefeito de petróleo (GLP)</v>
      </c>
      <c r="V108" s="32">
        <v>46140</v>
      </c>
      <c r="W108" s="29" t="str">
        <f>IF(C108="","",VLOOKUP(C108,'Base de dados'!$A$1:$C$39,3,FALSE))</f>
        <v>UPGN</v>
      </c>
      <c r="X108" s="4">
        <f t="shared" si="3"/>
        <v>106</v>
      </c>
    </row>
    <row r="109" spans="1:24" ht="45.75" hidden="1">
      <c r="A109" s="31" t="str">
        <f>IF(C109="","",VLOOKUP(C109,'Base de dados'!$A$1:$B$50,2,FALSE))</f>
        <v>GASLUB</v>
      </c>
      <c r="B109" s="113">
        <v>46113</v>
      </c>
      <c r="C109" s="114">
        <v>1304114</v>
      </c>
      <c r="D109" s="56">
        <v>46139</v>
      </c>
      <c r="E109" s="114">
        <v>1</v>
      </c>
      <c r="F109" s="114" t="s">
        <v>126</v>
      </c>
      <c r="G109" s="114" t="s">
        <v>170</v>
      </c>
      <c r="H109" s="114" t="s">
        <v>163</v>
      </c>
      <c r="I109" s="56">
        <v>46157</v>
      </c>
      <c r="J109" s="56">
        <v>46167</v>
      </c>
      <c r="K109" s="4">
        <f t="shared" si="2"/>
        <v>10</v>
      </c>
      <c r="L109" s="114">
        <v>0</v>
      </c>
      <c r="M109" s="114" t="s">
        <v>126</v>
      </c>
      <c r="N109" s="114">
        <v>22</v>
      </c>
      <c r="O109" s="146"/>
      <c r="P109" s="114">
        <v>12861453.51</v>
      </c>
      <c r="Q109" s="115" t="s">
        <v>141</v>
      </c>
      <c r="R109" s="115" t="s">
        <v>168</v>
      </c>
      <c r="S109" s="29" t="s">
        <v>60</v>
      </c>
      <c r="T109" s="29" t="s">
        <v>60</v>
      </c>
      <c r="U109" s="29" t="str">
        <f>IF(A109&lt;&gt;"",VLOOKUP(N109,'Base de dados'!$G$1:$H$24,2,FALSE),"")</f>
        <v>C5+</v>
      </c>
      <c r="V109" s="32">
        <v>46140</v>
      </c>
      <c r="W109" s="29" t="str">
        <f>IF(C109="","",VLOOKUP(C109,'Base de dados'!$A$1:$C$39,3,FALSE))</f>
        <v>UPGN</v>
      </c>
      <c r="X109" s="4">
        <f t="shared" si="3"/>
        <v>107</v>
      </c>
    </row>
    <row r="110" spans="1:24" ht="45.75" hidden="1">
      <c r="A110" s="31" t="str">
        <f>IF(C110="","",VLOOKUP(C110,'Base de dados'!$A$1:$B$50,2,FALSE))</f>
        <v>GASLUB</v>
      </c>
      <c r="B110" s="113">
        <v>46113</v>
      </c>
      <c r="C110" s="114">
        <v>1304114</v>
      </c>
      <c r="D110" s="56">
        <v>46139</v>
      </c>
      <c r="E110" s="114">
        <v>1</v>
      </c>
      <c r="F110" s="114" t="s">
        <v>126</v>
      </c>
      <c r="G110" s="114" t="s">
        <v>171</v>
      </c>
      <c r="H110" s="114" t="s">
        <v>166</v>
      </c>
      <c r="I110" s="56">
        <v>46157</v>
      </c>
      <c r="J110" s="56">
        <v>46167</v>
      </c>
      <c r="K110" s="4">
        <f t="shared" si="2"/>
        <v>10</v>
      </c>
      <c r="L110" s="114">
        <v>0</v>
      </c>
      <c r="M110" s="114" t="s">
        <v>126</v>
      </c>
      <c r="N110" s="114">
        <v>20</v>
      </c>
      <c r="O110" s="146"/>
      <c r="P110" s="147">
        <v>159837000000</v>
      </c>
      <c r="Q110" s="115" t="s">
        <v>141</v>
      </c>
      <c r="R110" s="115" t="s">
        <v>168</v>
      </c>
      <c r="S110" s="29" t="s">
        <v>60</v>
      </c>
      <c r="T110" s="29" t="s">
        <v>60</v>
      </c>
      <c r="U110" s="29" t="str">
        <f>IF(A110&lt;&gt;"",VLOOKUP(N110,'Base de dados'!$G$1:$H$24,2,FALSE),"")</f>
        <v>GNAP</v>
      </c>
      <c r="V110" s="32">
        <v>46140</v>
      </c>
      <c r="W110" s="29" t="str">
        <f>IF(C110="","",VLOOKUP(C110,'Base de dados'!$A$1:$C$39,3,FALSE))</f>
        <v>UPGN</v>
      </c>
      <c r="X110" s="4">
        <f t="shared" si="3"/>
        <v>108</v>
      </c>
    </row>
    <row r="111" spans="1:24" ht="45.75" hidden="1">
      <c r="A111" s="31" t="str">
        <f>IF(C111="","",VLOOKUP(C111,'Base de dados'!$A$1:$B$50,2,FALSE))</f>
        <v>GASLUB</v>
      </c>
      <c r="B111" s="113">
        <v>46113</v>
      </c>
      <c r="C111" s="114">
        <v>1304114</v>
      </c>
      <c r="D111" s="56">
        <v>46139</v>
      </c>
      <c r="E111" s="114">
        <v>1</v>
      </c>
      <c r="F111" s="114" t="s">
        <v>126</v>
      </c>
      <c r="G111" s="114" t="s">
        <v>171</v>
      </c>
      <c r="H111" s="114" t="s">
        <v>166</v>
      </c>
      <c r="I111" s="56">
        <v>46157</v>
      </c>
      <c r="J111" s="56">
        <v>46167</v>
      </c>
      <c r="K111" s="4">
        <f t="shared" si="2"/>
        <v>10</v>
      </c>
      <c r="L111" s="114">
        <v>0</v>
      </c>
      <c r="M111" s="114" t="s">
        <v>126</v>
      </c>
      <c r="N111" s="114">
        <v>5</v>
      </c>
      <c r="O111" s="146"/>
      <c r="P111" s="114">
        <v>37404592.659999996</v>
      </c>
      <c r="Q111" s="115" t="s">
        <v>141</v>
      </c>
      <c r="R111" s="115" t="s">
        <v>168</v>
      </c>
      <c r="S111" s="29" t="s">
        <v>60</v>
      </c>
      <c r="T111" s="29" t="s">
        <v>60</v>
      </c>
      <c r="U111" s="29" t="str">
        <f>IF(A111&lt;&gt;"",VLOOKUP(N111,'Base de dados'!$G$1:$H$24,2,FALSE),"")</f>
        <v>Gás liquefeito de petróleo (GLP)</v>
      </c>
      <c r="V111" s="32">
        <v>46140</v>
      </c>
      <c r="W111" s="29" t="str">
        <f>IF(C111="","",VLOOKUP(C111,'Base de dados'!$A$1:$C$39,3,FALSE))</f>
        <v>UPGN</v>
      </c>
      <c r="X111" s="4">
        <f t="shared" si="3"/>
        <v>109</v>
      </c>
    </row>
    <row r="112" spans="1:24" ht="45.75" hidden="1">
      <c r="A112" s="31" t="str">
        <f>IF(C112="","",VLOOKUP(C112,'Base de dados'!$A$1:$B$50,2,FALSE))</f>
        <v>GASLUB</v>
      </c>
      <c r="B112" s="113">
        <v>46113</v>
      </c>
      <c r="C112" s="114">
        <v>1304114</v>
      </c>
      <c r="D112" s="56">
        <v>46139</v>
      </c>
      <c r="E112" s="114">
        <v>1</v>
      </c>
      <c r="F112" s="114" t="s">
        <v>126</v>
      </c>
      <c r="G112" s="114" t="s">
        <v>171</v>
      </c>
      <c r="H112" s="114" t="s">
        <v>166</v>
      </c>
      <c r="I112" s="56">
        <v>46157</v>
      </c>
      <c r="J112" s="56">
        <v>46167</v>
      </c>
      <c r="K112" s="4">
        <f t="shared" si="2"/>
        <v>10</v>
      </c>
      <c r="L112" s="114">
        <v>0</v>
      </c>
      <c r="M112" s="114" t="s">
        <v>126</v>
      </c>
      <c r="N112" s="114">
        <v>22</v>
      </c>
      <c r="O112" s="146"/>
      <c r="P112" s="114">
        <v>12861453.51</v>
      </c>
      <c r="Q112" s="115" t="s">
        <v>141</v>
      </c>
      <c r="R112" s="115" t="s">
        <v>168</v>
      </c>
      <c r="S112" s="29" t="s">
        <v>60</v>
      </c>
      <c r="T112" s="29" t="s">
        <v>60</v>
      </c>
      <c r="U112" s="29" t="str">
        <f>IF(A112&lt;&gt;"",VLOOKUP(N112,'Base de dados'!$G$1:$H$24,2,FALSE),"")</f>
        <v>C5+</v>
      </c>
      <c r="V112" s="32">
        <v>46140</v>
      </c>
      <c r="W112" s="29" t="str">
        <f>IF(C112="","",VLOOKUP(C112,'Base de dados'!$A$1:$C$39,3,FALSE))</f>
        <v>UPGN</v>
      </c>
      <c r="X112" s="4">
        <f t="shared" si="3"/>
        <v>110</v>
      </c>
    </row>
    <row r="113" spans="1:24" ht="45.75" hidden="1">
      <c r="A113" s="31" t="str">
        <f>IF(C113="","",VLOOKUP(C113,'Base de dados'!$A$1:$B$50,2,FALSE))</f>
        <v>POLO DE CABIÚNAS</v>
      </c>
      <c r="B113" s="113">
        <v>46113</v>
      </c>
      <c r="C113" s="114">
        <v>1032160</v>
      </c>
      <c r="D113" s="56">
        <v>46139</v>
      </c>
      <c r="E113" s="114">
        <v>1</v>
      </c>
      <c r="F113" s="114" t="s">
        <v>126</v>
      </c>
      <c r="G113" s="114" t="s">
        <v>172</v>
      </c>
      <c r="H113" s="114" t="s">
        <v>173</v>
      </c>
      <c r="I113" s="56">
        <v>46174</v>
      </c>
      <c r="J113" s="56">
        <v>46186</v>
      </c>
      <c r="K113" s="4">
        <f t="shared" si="2"/>
        <v>12</v>
      </c>
      <c r="L113" s="114">
        <v>19200000</v>
      </c>
      <c r="M113" s="114" t="s">
        <v>126</v>
      </c>
      <c r="N113" s="114">
        <v>20</v>
      </c>
      <c r="O113" s="146"/>
      <c r="P113" s="147">
        <v>520854000000</v>
      </c>
      <c r="Q113" s="4" t="s">
        <v>45</v>
      </c>
      <c r="R113" s="115" t="s">
        <v>174</v>
      </c>
      <c r="S113" s="62" t="s">
        <v>47</v>
      </c>
      <c r="T113" s="62" t="s">
        <v>47</v>
      </c>
      <c r="U113" s="29" t="str">
        <f>IF(A113&lt;&gt;"",VLOOKUP(N113,'Base de dados'!$G$1:$H$24,2,FALSE),"")</f>
        <v>GNAP</v>
      </c>
      <c r="V113" s="121">
        <v>46185</v>
      </c>
      <c r="W113" s="29" t="str">
        <f>IF(C113="","",VLOOKUP(C113,'Base de dados'!$A$1:$C$39,3,FALSE))</f>
        <v>UPGN</v>
      </c>
      <c r="X113" s="4">
        <f t="shared" si="3"/>
        <v>111</v>
      </c>
    </row>
    <row r="114" spans="1:24" ht="45.75" hidden="1">
      <c r="A114" s="31" t="str">
        <f>IF(C114="","",VLOOKUP(C114,'Base de dados'!$A$1:$B$50,2,FALSE))</f>
        <v>POLO DE CABIÚNAS</v>
      </c>
      <c r="B114" s="113">
        <v>46113</v>
      </c>
      <c r="C114" s="114">
        <v>1032160</v>
      </c>
      <c r="D114" s="56">
        <v>46139</v>
      </c>
      <c r="E114" s="114">
        <v>1</v>
      </c>
      <c r="F114" s="114" t="s">
        <v>126</v>
      </c>
      <c r="G114" s="114" t="s">
        <v>172</v>
      </c>
      <c r="H114" s="114" t="s">
        <v>173</v>
      </c>
      <c r="I114" s="56">
        <v>46174</v>
      </c>
      <c r="J114" s="56">
        <v>46186</v>
      </c>
      <c r="K114" s="4">
        <f t="shared" ref="K114:K176" si="4">IF(I114="","",J114-I114)</f>
        <v>12</v>
      </c>
      <c r="L114" s="114">
        <v>19200000</v>
      </c>
      <c r="M114" s="114" t="s">
        <v>126</v>
      </c>
      <c r="N114" s="114">
        <v>21</v>
      </c>
      <c r="O114" s="146"/>
      <c r="P114" s="114">
        <v>288446940</v>
      </c>
      <c r="Q114" s="4" t="s">
        <v>45</v>
      </c>
      <c r="R114" s="115" t="s">
        <v>174</v>
      </c>
      <c r="S114" s="29" t="s">
        <v>47</v>
      </c>
      <c r="T114" s="29" t="s">
        <v>47</v>
      </c>
      <c r="U114" s="29" t="str">
        <f>IF(A114&lt;&gt;"",VLOOKUP(N114,'Base de dados'!$G$1:$H$24,2,FALSE),"")</f>
        <v>LGN</v>
      </c>
      <c r="V114" s="121">
        <v>46185</v>
      </c>
      <c r="W114" s="29" t="str">
        <f>IF(C114="","",VLOOKUP(C114,'Base de dados'!$A$1:$C$39,3,FALSE))</f>
        <v>UPGN</v>
      </c>
      <c r="X114" s="4">
        <f t="shared" si="3"/>
        <v>112</v>
      </c>
    </row>
    <row r="115" spans="1:24" ht="45.75" hidden="1">
      <c r="A115" s="31" t="str">
        <f>IF(C115="","",VLOOKUP(C115,'Base de dados'!$A$1:$B$50,2,FALSE))</f>
        <v>POLO DE CABIÚNAS</v>
      </c>
      <c r="B115" s="113">
        <v>46113</v>
      </c>
      <c r="C115" s="114">
        <v>1032160</v>
      </c>
      <c r="D115" s="56">
        <v>46139</v>
      </c>
      <c r="E115" s="114">
        <v>1</v>
      </c>
      <c r="F115" s="114" t="s">
        <v>126</v>
      </c>
      <c r="G115" s="114" t="s">
        <v>172</v>
      </c>
      <c r="H115" s="114" t="s">
        <v>173</v>
      </c>
      <c r="I115" s="56">
        <v>46174</v>
      </c>
      <c r="J115" s="56">
        <v>46186</v>
      </c>
      <c r="K115" s="4">
        <f t="shared" si="4"/>
        <v>12</v>
      </c>
      <c r="L115" s="114">
        <v>19200000</v>
      </c>
      <c r="M115" s="114" t="s">
        <v>126</v>
      </c>
      <c r="N115" s="114">
        <v>5</v>
      </c>
      <c r="O115" s="146"/>
      <c r="P115" s="114">
        <v>40877833.990000002</v>
      </c>
      <c r="Q115" s="4" t="s">
        <v>45</v>
      </c>
      <c r="R115" s="115" t="s">
        <v>174</v>
      </c>
      <c r="S115" s="29" t="s">
        <v>47</v>
      </c>
      <c r="T115" s="29" t="s">
        <v>47</v>
      </c>
      <c r="U115" s="29" t="str">
        <f>IF(A115&lt;&gt;"",VLOOKUP(N115,'Base de dados'!$G$1:$H$24,2,FALSE),"")</f>
        <v>Gás liquefeito de petróleo (GLP)</v>
      </c>
      <c r="V115" s="121">
        <v>46185</v>
      </c>
      <c r="W115" s="29" t="str">
        <f>IF(C115="","",VLOOKUP(C115,'Base de dados'!$A$1:$C$39,3,FALSE))</f>
        <v>UPGN</v>
      </c>
      <c r="X115" s="4">
        <f t="shared" si="3"/>
        <v>113</v>
      </c>
    </row>
    <row r="116" spans="1:24" ht="45.75" hidden="1">
      <c r="A116" s="31" t="str">
        <f>IF(C116="","",VLOOKUP(C116,'Base de dados'!$A$1:$B$50,2,FALSE))</f>
        <v>POLO DE CABIÚNAS</v>
      </c>
      <c r="B116" s="113">
        <v>46113</v>
      </c>
      <c r="C116" s="114">
        <v>1032160</v>
      </c>
      <c r="D116" s="56">
        <v>46139</v>
      </c>
      <c r="E116" s="114">
        <v>1</v>
      </c>
      <c r="F116" s="114" t="s">
        <v>126</v>
      </c>
      <c r="G116" s="114" t="s">
        <v>172</v>
      </c>
      <c r="H116" s="114" t="s">
        <v>173</v>
      </c>
      <c r="I116" s="56">
        <v>46174</v>
      </c>
      <c r="J116" s="56">
        <v>46186</v>
      </c>
      <c r="K116" s="4">
        <f t="shared" si="4"/>
        <v>12</v>
      </c>
      <c r="L116" s="114">
        <v>19200000</v>
      </c>
      <c r="M116" s="114" t="s">
        <v>126</v>
      </c>
      <c r="N116" s="114">
        <v>22</v>
      </c>
      <c r="O116" s="146"/>
      <c r="P116" s="114">
        <v>25274610</v>
      </c>
      <c r="Q116" s="4" t="s">
        <v>45</v>
      </c>
      <c r="R116" s="115" t="s">
        <v>174</v>
      </c>
      <c r="S116" s="29" t="s">
        <v>47</v>
      </c>
      <c r="T116" s="29" t="s">
        <v>47</v>
      </c>
      <c r="U116" s="29" t="str">
        <f>IF(A116&lt;&gt;"",VLOOKUP(N116,'Base de dados'!$G$1:$H$24,2,FALSE),"")</f>
        <v>C5+</v>
      </c>
      <c r="V116" s="121">
        <v>46185</v>
      </c>
      <c r="W116" s="29" t="str">
        <f>IF(C116="","",VLOOKUP(C116,'Base de dados'!$A$1:$C$39,3,FALSE))</f>
        <v>UPGN</v>
      </c>
      <c r="X116" s="4">
        <f t="shared" si="3"/>
        <v>114</v>
      </c>
    </row>
    <row r="117" spans="1:24" ht="60.75" hidden="1">
      <c r="A117" s="31" t="str">
        <f>IF(C117="","",VLOOKUP(C117,'Base de dados'!$A$1:$B$50,2,FALSE))</f>
        <v>POLO DE CABIÚNAS</v>
      </c>
      <c r="B117" s="113">
        <v>46113</v>
      </c>
      <c r="C117" s="114">
        <v>1032160</v>
      </c>
      <c r="D117" s="56">
        <v>46139</v>
      </c>
      <c r="E117" s="114">
        <v>1</v>
      </c>
      <c r="F117" s="114" t="s">
        <v>126</v>
      </c>
      <c r="G117" s="114" t="s">
        <v>175</v>
      </c>
      <c r="H117" s="114" t="s">
        <v>176</v>
      </c>
      <c r="I117" s="56">
        <v>46202</v>
      </c>
      <c r="J117" s="56">
        <v>46214</v>
      </c>
      <c r="K117" s="4">
        <f t="shared" si="4"/>
        <v>12</v>
      </c>
      <c r="L117" s="114">
        <v>19200000</v>
      </c>
      <c r="M117" s="114" t="s">
        <v>126</v>
      </c>
      <c r="N117" s="114">
        <v>20</v>
      </c>
      <c r="O117" s="146"/>
      <c r="P117" s="147">
        <v>607774000000</v>
      </c>
      <c r="Q117" s="115" t="s">
        <v>141</v>
      </c>
      <c r="R117" s="115" t="s">
        <v>177</v>
      </c>
      <c r="S117" s="29" t="s">
        <v>47</v>
      </c>
      <c r="T117" s="29" t="s">
        <v>47</v>
      </c>
      <c r="U117" s="29" t="str">
        <f>IF(A117&lt;&gt;"",VLOOKUP(N117,'Base de dados'!$G$1:$H$24,2,FALSE),"")</f>
        <v>GNAP</v>
      </c>
      <c r="V117" s="121">
        <v>46213</v>
      </c>
      <c r="W117" s="29" t="str">
        <f>IF(C117="","",VLOOKUP(C117,'Base de dados'!$A$1:$C$39,3,FALSE))</f>
        <v>UPGN</v>
      </c>
      <c r="X117" s="4">
        <f t="shared" si="3"/>
        <v>115</v>
      </c>
    </row>
    <row r="118" spans="1:24" ht="60.75" hidden="1">
      <c r="A118" s="31" t="str">
        <f>IF(C118="","",VLOOKUP(C118,'Base de dados'!$A$1:$B$50,2,FALSE))</f>
        <v>POLO DE CABIÚNAS</v>
      </c>
      <c r="B118" s="113">
        <v>46113</v>
      </c>
      <c r="C118" s="114">
        <v>1032160</v>
      </c>
      <c r="D118" s="56">
        <v>46139</v>
      </c>
      <c r="E118" s="114">
        <v>1</v>
      </c>
      <c r="F118" s="114" t="s">
        <v>126</v>
      </c>
      <c r="G118" s="114" t="s">
        <v>175</v>
      </c>
      <c r="H118" s="114" t="s">
        <v>176</v>
      </c>
      <c r="I118" s="56">
        <v>46202</v>
      </c>
      <c r="J118" s="56">
        <v>46214</v>
      </c>
      <c r="K118" s="4">
        <f t="shared" si="4"/>
        <v>12</v>
      </c>
      <c r="L118" s="114">
        <v>19200000</v>
      </c>
      <c r="M118" s="114" t="s">
        <v>126</v>
      </c>
      <c r="N118" s="114">
        <v>21</v>
      </c>
      <c r="O118" s="146"/>
      <c r="P118" s="114">
        <v>252369540</v>
      </c>
      <c r="Q118" s="115" t="s">
        <v>141</v>
      </c>
      <c r="R118" s="115" t="s">
        <v>177</v>
      </c>
      <c r="S118" s="29" t="s">
        <v>47</v>
      </c>
      <c r="T118" s="29" t="s">
        <v>47</v>
      </c>
      <c r="U118" s="29" t="str">
        <f>IF(A118&lt;&gt;"",VLOOKUP(N118,'Base de dados'!$G$1:$H$24,2,FALSE),"")</f>
        <v>LGN</v>
      </c>
      <c r="V118" s="121">
        <v>46213</v>
      </c>
      <c r="W118" s="29" t="str">
        <f>IF(C118="","",VLOOKUP(C118,'Base de dados'!$A$1:$C$39,3,FALSE))</f>
        <v>UPGN</v>
      </c>
      <c r="X118" s="4">
        <f t="shared" si="3"/>
        <v>116</v>
      </c>
    </row>
    <row r="119" spans="1:24" ht="60.75" hidden="1">
      <c r="A119" s="31" t="str">
        <f>IF(C119="","",VLOOKUP(C119,'Base de dados'!$A$1:$B$50,2,FALSE))</f>
        <v>POLO DE CABIÚNAS</v>
      </c>
      <c r="B119" s="113">
        <v>46113</v>
      </c>
      <c r="C119" s="114">
        <v>1032160</v>
      </c>
      <c r="D119" s="56">
        <v>46139</v>
      </c>
      <c r="E119" s="114">
        <v>1</v>
      </c>
      <c r="F119" s="114" t="s">
        <v>126</v>
      </c>
      <c r="G119" s="114" t="s">
        <v>175</v>
      </c>
      <c r="H119" s="114" t="s">
        <v>176</v>
      </c>
      <c r="I119" s="56">
        <v>46202</v>
      </c>
      <c r="J119" s="56">
        <v>46214</v>
      </c>
      <c r="K119" s="4">
        <f t="shared" si="4"/>
        <v>12</v>
      </c>
      <c r="L119" s="114">
        <v>19200000</v>
      </c>
      <c r="M119" s="114" t="s">
        <v>126</v>
      </c>
      <c r="N119" s="114">
        <v>5</v>
      </c>
      <c r="O119" s="146"/>
      <c r="P119" s="114">
        <v>44724264.140000001</v>
      </c>
      <c r="Q119" s="115" t="s">
        <v>141</v>
      </c>
      <c r="R119" s="115" t="s">
        <v>177</v>
      </c>
      <c r="S119" s="29" t="s">
        <v>47</v>
      </c>
      <c r="T119" s="29" t="s">
        <v>47</v>
      </c>
      <c r="U119" s="29" t="str">
        <f>IF(A119&lt;&gt;"",VLOOKUP(N119,'Base de dados'!$G$1:$H$24,2,FALSE),"")</f>
        <v>Gás liquefeito de petróleo (GLP)</v>
      </c>
      <c r="V119" s="121">
        <v>46213</v>
      </c>
      <c r="W119" s="29" t="str">
        <f>IF(C119="","",VLOOKUP(C119,'Base de dados'!$A$1:$C$39,3,FALSE))</f>
        <v>UPGN</v>
      </c>
      <c r="X119" s="4">
        <f t="shared" si="3"/>
        <v>117</v>
      </c>
    </row>
    <row r="120" spans="1:24" ht="60.75" hidden="1">
      <c r="A120" s="31" t="str">
        <f>IF(C120="","",VLOOKUP(C120,'Base de dados'!$A$1:$B$50,2,FALSE))</f>
        <v>POLO DE CABIÚNAS</v>
      </c>
      <c r="B120" s="113">
        <v>46113</v>
      </c>
      <c r="C120" s="114">
        <v>1032160</v>
      </c>
      <c r="D120" s="56">
        <v>46139</v>
      </c>
      <c r="E120" s="114">
        <v>1</v>
      </c>
      <c r="F120" s="114" t="s">
        <v>126</v>
      </c>
      <c r="G120" s="114" t="s">
        <v>175</v>
      </c>
      <c r="H120" s="114" t="s">
        <v>176</v>
      </c>
      <c r="I120" s="56">
        <v>46202</v>
      </c>
      <c r="J120" s="56">
        <v>46214</v>
      </c>
      <c r="K120" s="4">
        <f t="shared" si="4"/>
        <v>12</v>
      </c>
      <c r="L120" s="114">
        <v>19200000</v>
      </c>
      <c r="M120" s="114" t="s">
        <v>126</v>
      </c>
      <c r="N120" s="114">
        <v>22</v>
      </c>
      <c r="O120" s="146"/>
      <c r="P120" s="114">
        <v>27827460</v>
      </c>
      <c r="Q120" s="115" t="s">
        <v>141</v>
      </c>
      <c r="R120" s="115" t="s">
        <v>177</v>
      </c>
      <c r="S120" s="29" t="s">
        <v>47</v>
      </c>
      <c r="T120" s="29" t="s">
        <v>47</v>
      </c>
      <c r="U120" s="29" t="str">
        <f>IF(A120&lt;&gt;"",VLOOKUP(N120,'Base de dados'!$G$1:$H$24,2,FALSE),"")</f>
        <v>C5+</v>
      </c>
      <c r="V120" s="121">
        <v>46213</v>
      </c>
      <c r="W120" s="29" t="str">
        <f>IF(C120="","",VLOOKUP(C120,'Base de dados'!$A$1:$C$39,3,FALSE))</f>
        <v>UPGN</v>
      </c>
      <c r="X120" s="4">
        <f t="shared" si="3"/>
        <v>118</v>
      </c>
    </row>
    <row r="121" spans="1:24" ht="30.75" hidden="1">
      <c r="A121" s="31" t="str">
        <f>IF(C121="","",VLOOKUP(C121,'Base de dados'!$A$1:$B$50,2,FALSE))</f>
        <v>POLO DE CABIÚNAS</v>
      </c>
      <c r="B121" s="113">
        <v>46113</v>
      </c>
      <c r="C121" s="114">
        <v>1032160</v>
      </c>
      <c r="D121" s="56">
        <v>46139</v>
      </c>
      <c r="E121" s="114">
        <v>1</v>
      </c>
      <c r="F121" s="114" t="s">
        <v>126</v>
      </c>
      <c r="G121" s="114" t="s">
        <v>178</v>
      </c>
      <c r="H121" s="114" t="s">
        <v>53</v>
      </c>
      <c r="I121" s="56">
        <v>46181</v>
      </c>
      <c r="J121" s="56">
        <v>46196</v>
      </c>
      <c r="K121" s="4">
        <f t="shared" si="4"/>
        <v>15</v>
      </c>
      <c r="L121" s="114">
        <v>19200000</v>
      </c>
      <c r="M121" s="114" t="s">
        <v>126</v>
      </c>
      <c r="N121" s="114">
        <v>20</v>
      </c>
      <c r="O121" s="146"/>
      <c r="P121" s="147">
        <v>408585000000</v>
      </c>
      <c r="Q121" s="115" t="s">
        <v>141</v>
      </c>
      <c r="R121" s="115" t="s">
        <v>179</v>
      </c>
      <c r="S121" s="29" t="s">
        <v>47</v>
      </c>
      <c r="T121" s="29" t="s">
        <v>47</v>
      </c>
      <c r="U121" s="29" t="str">
        <f>IF(A121&lt;&gt;"",VLOOKUP(N121,'Base de dados'!$G$1:$H$24,2,FALSE),"")</f>
        <v>GNAP</v>
      </c>
      <c r="V121" s="121">
        <v>46195</v>
      </c>
      <c r="W121" s="29" t="str">
        <f>IF(C121="","",VLOOKUP(C121,'Base de dados'!$A$1:$C$39,3,FALSE))</f>
        <v>UPGN</v>
      </c>
      <c r="X121" s="4">
        <f t="shared" si="3"/>
        <v>119</v>
      </c>
    </row>
    <row r="122" spans="1:24" ht="30.75" hidden="1">
      <c r="A122" s="31" t="str">
        <f>IF(C122="","",VLOOKUP(C122,'Base de dados'!$A$1:$B$50,2,FALSE))</f>
        <v>POLO DE CABIÚNAS</v>
      </c>
      <c r="B122" s="113">
        <v>46113</v>
      </c>
      <c r="C122" s="114">
        <v>1032160</v>
      </c>
      <c r="D122" s="56">
        <v>46139</v>
      </c>
      <c r="E122" s="114">
        <v>1</v>
      </c>
      <c r="F122" s="114" t="s">
        <v>126</v>
      </c>
      <c r="G122" s="114" t="s">
        <v>178</v>
      </c>
      <c r="H122" s="114" t="s">
        <v>53</v>
      </c>
      <c r="I122" s="56">
        <v>46181</v>
      </c>
      <c r="J122" s="56">
        <v>46196</v>
      </c>
      <c r="K122" s="4">
        <f t="shared" si="4"/>
        <v>15</v>
      </c>
      <c r="L122" s="114">
        <v>19200000</v>
      </c>
      <c r="M122" s="114" t="s">
        <v>126</v>
      </c>
      <c r="N122" s="114">
        <v>21</v>
      </c>
      <c r="O122" s="146"/>
      <c r="P122" s="114">
        <v>227983680</v>
      </c>
      <c r="Q122" s="115" t="s">
        <v>141</v>
      </c>
      <c r="R122" s="115" t="s">
        <v>179</v>
      </c>
      <c r="S122" s="29" t="s">
        <v>47</v>
      </c>
      <c r="T122" s="29" t="s">
        <v>47</v>
      </c>
      <c r="U122" s="29" t="str">
        <f>IF(A122&lt;&gt;"",VLOOKUP(N122,'Base de dados'!$G$1:$H$24,2,FALSE),"")</f>
        <v>LGN</v>
      </c>
      <c r="V122" s="121">
        <v>46195</v>
      </c>
      <c r="W122" s="29" t="str">
        <f>IF(C122="","",VLOOKUP(C122,'Base de dados'!$A$1:$C$39,3,FALSE))</f>
        <v>UPGN</v>
      </c>
      <c r="X122" s="4">
        <f t="shared" si="3"/>
        <v>120</v>
      </c>
    </row>
    <row r="123" spans="1:24" ht="30.75" hidden="1">
      <c r="A123" s="31" t="str">
        <f>IF(C123="","",VLOOKUP(C123,'Base de dados'!$A$1:$B$50,2,FALSE))</f>
        <v>POLO DE CABIÚNAS</v>
      </c>
      <c r="B123" s="113">
        <v>46113</v>
      </c>
      <c r="C123" s="114">
        <v>1032160</v>
      </c>
      <c r="D123" s="56">
        <v>46139</v>
      </c>
      <c r="E123" s="114">
        <v>1</v>
      </c>
      <c r="F123" s="114" t="s">
        <v>126</v>
      </c>
      <c r="G123" s="114" t="s">
        <v>178</v>
      </c>
      <c r="H123" s="114" t="s">
        <v>53</v>
      </c>
      <c r="I123" s="56">
        <v>46181</v>
      </c>
      <c r="J123" s="56">
        <v>46196</v>
      </c>
      <c r="K123" s="4">
        <f t="shared" si="4"/>
        <v>15</v>
      </c>
      <c r="L123" s="114">
        <v>19200000</v>
      </c>
      <c r="M123" s="114" t="s">
        <v>126</v>
      </c>
      <c r="N123" s="114">
        <v>5</v>
      </c>
      <c r="O123" s="146"/>
      <c r="P123" s="114">
        <v>40509139.859999999</v>
      </c>
      <c r="Q123" s="115" t="s">
        <v>141</v>
      </c>
      <c r="R123" s="115" t="s">
        <v>179</v>
      </c>
      <c r="S123" s="29" t="s">
        <v>47</v>
      </c>
      <c r="T123" s="29" t="s">
        <v>47</v>
      </c>
      <c r="U123" s="29" t="str">
        <f>IF(A123&lt;&gt;"",VLOOKUP(N123,'Base de dados'!$G$1:$H$24,2,FALSE),"")</f>
        <v>Gás liquefeito de petróleo (GLP)</v>
      </c>
      <c r="V123" s="121">
        <v>46195</v>
      </c>
      <c r="W123" s="29" t="str">
        <f>IF(C123="","",VLOOKUP(C123,'Base de dados'!$A$1:$C$39,3,FALSE))</f>
        <v>UPGN</v>
      </c>
      <c r="X123" s="4">
        <f t="shared" si="3"/>
        <v>121</v>
      </c>
    </row>
    <row r="124" spans="1:24" s="62" customFormat="1" ht="30.75" hidden="1">
      <c r="A124" s="58" t="str">
        <f>IF(C124="","",VLOOKUP(C124,'Base de dados'!$A$1:$B$50,2,FALSE))</f>
        <v>POLO DE CABIÚNAS</v>
      </c>
      <c r="B124" s="112">
        <v>46113</v>
      </c>
      <c r="C124" s="93">
        <v>1032160</v>
      </c>
      <c r="D124" s="92">
        <v>46139</v>
      </c>
      <c r="E124" s="93">
        <v>1</v>
      </c>
      <c r="F124" s="93" t="s">
        <v>126</v>
      </c>
      <c r="G124" s="93" t="s">
        <v>178</v>
      </c>
      <c r="H124" s="93" t="s">
        <v>53</v>
      </c>
      <c r="I124" s="56">
        <v>46181</v>
      </c>
      <c r="J124" s="56">
        <v>46196</v>
      </c>
      <c r="K124" s="4">
        <f t="shared" si="4"/>
        <v>15</v>
      </c>
      <c r="L124" s="93">
        <v>19200000</v>
      </c>
      <c r="M124" s="93" t="s">
        <v>126</v>
      </c>
      <c r="N124" s="93">
        <v>22</v>
      </c>
      <c r="O124" s="156"/>
      <c r="P124" s="93">
        <v>24700500</v>
      </c>
      <c r="Q124" s="96" t="s">
        <v>141</v>
      </c>
      <c r="R124" s="96" t="s">
        <v>179</v>
      </c>
      <c r="S124" s="29" t="s">
        <v>47</v>
      </c>
      <c r="T124" s="29" t="s">
        <v>47</v>
      </c>
      <c r="U124" s="62" t="str">
        <f>IF(A124&lt;&gt;"",VLOOKUP(N124,'Base de dados'!$G$1:$H$24,2,FALSE),"")</f>
        <v>C5+</v>
      </c>
      <c r="V124" s="121">
        <v>46195</v>
      </c>
      <c r="W124" s="62" t="str">
        <f>IF(C124="","",VLOOKUP(C124,'Base de dados'!$A$1:$C$39,3,FALSE))</f>
        <v>UPGN</v>
      </c>
      <c r="X124" s="24">
        <f t="shared" si="3"/>
        <v>122</v>
      </c>
    </row>
    <row r="125" spans="1:24" s="62" customFormat="1" ht="30.75" hidden="1">
      <c r="A125" s="58" t="str">
        <f>IF(C125="","",VLOOKUP(C125,'Base de dados'!$A$1:$B$50,2,FALSE))</f>
        <v>BRASKEM CAMAÇARI</v>
      </c>
      <c r="B125" s="112">
        <v>46113</v>
      </c>
      <c r="C125" s="93">
        <v>1032181</v>
      </c>
      <c r="D125" s="92">
        <v>46142</v>
      </c>
      <c r="E125" s="93">
        <v>1</v>
      </c>
      <c r="F125" s="93" t="s">
        <v>126</v>
      </c>
      <c r="G125" s="93" t="s">
        <v>127</v>
      </c>
      <c r="H125" s="93" t="s">
        <v>128</v>
      </c>
      <c r="I125" s="92">
        <v>46146</v>
      </c>
      <c r="J125" s="92">
        <v>46179</v>
      </c>
      <c r="K125" s="24">
        <f t="shared" si="4"/>
        <v>33</v>
      </c>
      <c r="L125" s="93">
        <v>0</v>
      </c>
      <c r="M125" s="93" t="s">
        <v>126</v>
      </c>
      <c r="N125" s="93">
        <v>5</v>
      </c>
      <c r="O125" s="96">
        <v>210203001</v>
      </c>
      <c r="P125" s="94">
        <v>0</v>
      </c>
      <c r="Q125" s="96" t="s">
        <v>141</v>
      </c>
      <c r="R125" s="159" t="s">
        <v>180</v>
      </c>
      <c r="S125" s="62" t="s">
        <v>60</v>
      </c>
      <c r="T125" s="62" t="s">
        <v>60</v>
      </c>
      <c r="U125" s="100" t="str">
        <f>IF(A125&lt;&gt;"",VLOOKUP(N125,'Base de dados'!$G$1:$H$24,2,FALSE),"")</f>
        <v>Gás liquefeito de petróleo (GLP)</v>
      </c>
      <c r="V125" s="117">
        <v>46171</v>
      </c>
      <c r="W125" s="62" t="str">
        <f>IF(C125="","",VLOOKUP(C125,'Base de dados'!$A$1:$C$39,3,FALSE))</f>
        <v>CPQ</v>
      </c>
      <c r="X125" s="24">
        <f t="shared" si="3"/>
        <v>123</v>
      </c>
    </row>
    <row r="126" spans="1:24" ht="45.75" hidden="1">
      <c r="A126" s="31" t="str">
        <f>IF(C126="","",VLOOKUP(C126,'Base de dados'!$A$1:$B$50,2,FALSE))</f>
        <v xml:space="preserve">UPGN 3R POTIGUAR </v>
      </c>
      <c r="B126" s="113">
        <v>46113</v>
      </c>
      <c r="C126" s="114">
        <v>1292009</v>
      </c>
      <c r="D126" s="56">
        <v>46142</v>
      </c>
      <c r="E126" s="114">
        <v>1</v>
      </c>
      <c r="F126" s="114" t="s">
        <v>41</v>
      </c>
      <c r="G126" s="114" t="s">
        <v>181</v>
      </c>
      <c r="H126" s="114" t="s">
        <v>182</v>
      </c>
      <c r="I126" s="56">
        <v>46173</v>
      </c>
      <c r="J126" s="56">
        <v>46192</v>
      </c>
      <c r="K126" s="24">
        <f t="shared" si="4"/>
        <v>19</v>
      </c>
      <c r="L126" s="114">
        <v>0</v>
      </c>
      <c r="M126" s="114" t="s">
        <v>41</v>
      </c>
      <c r="N126" s="114">
        <v>20</v>
      </c>
      <c r="O126" s="114">
        <v>210101001</v>
      </c>
      <c r="P126" s="160">
        <v>0</v>
      </c>
      <c r="Q126" s="4" t="s">
        <v>45</v>
      </c>
      <c r="R126" s="115" t="s">
        <v>183</v>
      </c>
      <c r="S126" s="62" t="s">
        <v>47</v>
      </c>
      <c r="T126" s="62" t="s">
        <v>47</v>
      </c>
      <c r="U126" s="100" t="str">
        <f>IF(A126&lt;&gt;"",VLOOKUP(N126,'Base de dados'!$G$1:$H$24,2,FALSE),"")</f>
        <v>GNAP</v>
      </c>
      <c r="V126" s="117">
        <v>46191</v>
      </c>
      <c r="W126" s="29" t="str">
        <f>IF(C126="","",VLOOKUP(C126,'Base de dados'!$A$1:$C$39,3,FALSE))</f>
        <v>UPGN</v>
      </c>
      <c r="X126" s="4">
        <f t="shared" si="3"/>
        <v>124</v>
      </c>
    </row>
    <row r="127" spans="1:24" ht="60.75" hidden="1">
      <c r="A127" s="31" t="str">
        <f>IF(C127="","",VLOOKUP(C127,'Base de dados'!$A$1:$B$50,2,FALSE))</f>
        <v xml:space="preserve">UPGN 3R POTIGUAR </v>
      </c>
      <c r="B127" s="113">
        <v>46113</v>
      </c>
      <c r="C127" s="114">
        <v>1292009</v>
      </c>
      <c r="D127" s="56">
        <v>46142</v>
      </c>
      <c r="E127" s="114">
        <v>1</v>
      </c>
      <c r="F127" s="114" t="s">
        <v>41</v>
      </c>
      <c r="G127" s="114" t="s">
        <v>181</v>
      </c>
      <c r="H127" s="114" t="s">
        <v>182</v>
      </c>
      <c r="I127" s="56">
        <v>46173</v>
      </c>
      <c r="J127" s="56">
        <v>46192</v>
      </c>
      <c r="K127" s="24">
        <f t="shared" si="4"/>
        <v>19</v>
      </c>
      <c r="L127" s="114">
        <v>0</v>
      </c>
      <c r="M127" s="114" t="s">
        <v>41</v>
      </c>
      <c r="N127" s="114">
        <v>5</v>
      </c>
      <c r="O127" s="114">
        <v>210203001</v>
      </c>
      <c r="P127" s="160">
        <v>0</v>
      </c>
      <c r="Q127" s="4" t="s">
        <v>45</v>
      </c>
      <c r="R127" s="115" t="s">
        <v>184</v>
      </c>
      <c r="S127" s="62" t="s">
        <v>47</v>
      </c>
      <c r="T127" s="62" t="s">
        <v>47</v>
      </c>
      <c r="U127" s="100" t="str">
        <f>IF(A127&lt;&gt;"",VLOOKUP(N127,'Base de dados'!$G$1:$H$24,2,FALSE),"")</f>
        <v>Gás liquefeito de petróleo (GLP)</v>
      </c>
      <c r="V127" s="117">
        <v>46191</v>
      </c>
      <c r="W127" s="29" t="str">
        <f>IF(C127="","",VLOOKUP(C127,'Base de dados'!$A$1:$C$39,3,FALSE))</f>
        <v>UPGN</v>
      </c>
      <c r="X127" s="4">
        <f t="shared" si="3"/>
        <v>125</v>
      </c>
    </row>
    <row r="128" spans="1:24" s="62" customFormat="1" ht="45.75" hidden="1">
      <c r="A128" s="58" t="str">
        <f>IF(C128="","",VLOOKUP(C128,'Base de dados'!$A$1:$B$50,2,FALSE))</f>
        <v xml:space="preserve">UPGN 3R POTIGUAR </v>
      </c>
      <c r="B128" s="112">
        <v>46113</v>
      </c>
      <c r="C128" s="93">
        <v>1292009</v>
      </c>
      <c r="D128" s="92">
        <v>46142</v>
      </c>
      <c r="E128" s="93">
        <v>1</v>
      </c>
      <c r="F128" s="93" t="s">
        <v>41</v>
      </c>
      <c r="G128" s="93" t="s">
        <v>181</v>
      </c>
      <c r="H128" s="93" t="s">
        <v>182</v>
      </c>
      <c r="I128" s="92">
        <v>46173</v>
      </c>
      <c r="J128" s="56">
        <v>46192</v>
      </c>
      <c r="K128" s="24">
        <f t="shared" si="4"/>
        <v>19</v>
      </c>
      <c r="L128" s="93">
        <v>0</v>
      </c>
      <c r="M128" s="93" t="s">
        <v>41</v>
      </c>
      <c r="N128" s="93">
        <v>20</v>
      </c>
      <c r="O128" s="93">
        <v>220101002</v>
      </c>
      <c r="P128" s="93">
        <v>0</v>
      </c>
      <c r="Q128" s="4" t="s">
        <v>45</v>
      </c>
      <c r="R128" s="96" t="s">
        <v>183</v>
      </c>
      <c r="S128" s="62" t="s">
        <v>47</v>
      </c>
      <c r="T128" s="62" t="s">
        <v>47</v>
      </c>
      <c r="U128" s="100" t="str">
        <f>IF(A128&lt;&gt;"",VLOOKUP(N128,'Base de dados'!$G$1:$H$24,2,FALSE),"")</f>
        <v>GNAP</v>
      </c>
      <c r="V128" s="117">
        <v>46191</v>
      </c>
      <c r="W128" s="62" t="str">
        <f>IF(C128="","",VLOOKUP(C128,'Base de dados'!$A$1:$C$39,3,FALSE))</f>
        <v>UPGN</v>
      </c>
      <c r="X128" s="24">
        <f t="shared" si="3"/>
        <v>126</v>
      </c>
    </row>
    <row r="129" spans="1:24" s="62" customFormat="1" ht="45.75" hidden="1">
      <c r="A129" s="58" t="str">
        <f>IF(C129="","",VLOOKUP(C129,'Base de dados'!$A$1:$B$50,2,FALSE))</f>
        <v xml:space="preserve">UPGN 3R POTIGUAR </v>
      </c>
      <c r="B129" s="112">
        <v>46113</v>
      </c>
      <c r="C129" s="93">
        <v>1292009</v>
      </c>
      <c r="D129" s="92">
        <v>46142</v>
      </c>
      <c r="E129" s="93">
        <v>1</v>
      </c>
      <c r="F129" s="93" t="s">
        <v>41</v>
      </c>
      <c r="G129" s="93" t="s">
        <v>181</v>
      </c>
      <c r="H129" s="93" t="s">
        <v>182</v>
      </c>
      <c r="I129" s="92">
        <v>46173</v>
      </c>
      <c r="J129" s="56">
        <v>46192</v>
      </c>
      <c r="K129" s="24">
        <f t="shared" si="4"/>
        <v>19</v>
      </c>
      <c r="L129" s="93">
        <v>0</v>
      </c>
      <c r="M129" s="93" t="s">
        <v>41</v>
      </c>
      <c r="N129" s="93">
        <v>22</v>
      </c>
      <c r="O129" s="93">
        <v>220102001</v>
      </c>
      <c r="P129" s="93">
        <v>0</v>
      </c>
      <c r="Q129" s="4" t="s">
        <v>45</v>
      </c>
      <c r="R129" s="96" t="s">
        <v>183</v>
      </c>
      <c r="S129" s="62" t="s">
        <v>47</v>
      </c>
      <c r="T129" s="62" t="s">
        <v>47</v>
      </c>
      <c r="U129" s="62" t="str">
        <f>IF(A129&lt;&gt;"",VLOOKUP(N129,'Base de dados'!$G$1:$H$24,2,FALSE),"")</f>
        <v>C5+</v>
      </c>
      <c r="V129" s="117">
        <v>46191</v>
      </c>
      <c r="W129" s="62" t="str">
        <f>IF(C129="","",VLOOKUP(C129,'Base de dados'!$A$1:$C$39,3,FALSE))</f>
        <v>UPGN</v>
      </c>
      <c r="X129" s="24">
        <f t="shared" si="3"/>
        <v>127</v>
      </c>
    </row>
    <row r="130" spans="1:24" ht="30.75" hidden="1">
      <c r="A130" s="31" t="str">
        <f>IF(C130="","",VLOOKUP(C130,'Base de dados'!$A$1:$B$50,2,FALSE))</f>
        <v>REFINARIA DE MATARIPE</v>
      </c>
      <c r="B130" s="161">
        <v>46143</v>
      </c>
      <c r="C130" s="162">
        <v>1277709</v>
      </c>
      <c r="D130" s="163">
        <v>46107</v>
      </c>
      <c r="E130" s="162">
        <v>1</v>
      </c>
      <c r="F130" s="162" t="s">
        <v>126</v>
      </c>
      <c r="G130" s="162" t="s">
        <v>52</v>
      </c>
      <c r="H130" s="162" t="s">
        <v>185</v>
      </c>
      <c r="I130" s="163">
        <v>46153</v>
      </c>
      <c r="J130" s="163">
        <v>46172</v>
      </c>
      <c r="K130" s="4">
        <f t="shared" si="4"/>
        <v>19</v>
      </c>
      <c r="L130" s="162">
        <v>0</v>
      </c>
      <c r="M130" s="162" t="s">
        <v>137</v>
      </c>
      <c r="N130" s="162">
        <v>9</v>
      </c>
      <c r="O130" s="162">
        <v>420105001</v>
      </c>
      <c r="P130" s="162">
        <v>0</v>
      </c>
      <c r="Q130" s="4" t="s">
        <v>186</v>
      </c>
      <c r="R130" s="164" t="s">
        <v>187</v>
      </c>
      <c r="S130" s="29" t="s">
        <v>60</v>
      </c>
      <c r="T130" s="29" t="s">
        <v>60</v>
      </c>
      <c r="U130" s="29" t="str">
        <f>IF(A130&lt;&gt;"",VLOOKUP(N130,'Base de dados'!$G$1:$H$24,2,FALSE),"")</f>
        <v>Óleo diesel B S10</v>
      </c>
      <c r="V130" s="63">
        <v>46142</v>
      </c>
      <c r="W130" s="29" t="str">
        <f>IF(C130="","",VLOOKUP(C130,'Base de dados'!$A$1:$C$39,3,FALSE))</f>
        <v>REFINARIA</v>
      </c>
      <c r="X130" s="4">
        <f t="shared" si="3"/>
        <v>128</v>
      </c>
    </row>
    <row r="131" spans="1:24" s="62" customFormat="1" ht="30.75" hidden="1">
      <c r="A131" s="58" t="str">
        <f>IF(C131="","",VLOOKUP(C131,'Base de dados'!$A$1:$B$50,2,FALSE))</f>
        <v>REFINARIA DE MATARIPE</v>
      </c>
      <c r="B131" s="165">
        <v>46143</v>
      </c>
      <c r="C131" s="166">
        <v>1277709</v>
      </c>
      <c r="D131" s="167">
        <v>46107</v>
      </c>
      <c r="E131" s="166">
        <v>1</v>
      </c>
      <c r="F131" s="166" t="s">
        <v>126</v>
      </c>
      <c r="G131" s="166" t="s">
        <v>54</v>
      </c>
      <c r="H131" s="166" t="s">
        <v>188</v>
      </c>
      <c r="I131" s="167">
        <v>46153</v>
      </c>
      <c r="J131" s="167">
        <v>46172</v>
      </c>
      <c r="K131" s="24">
        <f t="shared" si="4"/>
        <v>19</v>
      </c>
      <c r="L131" s="166">
        <v>0</v>
      </c>
      <c r="M131" s="166" t="s">
        <v>137</v>
      </c>
      <c r="N131" s="166">
        <v>9</v>
      </c>
      <c r="O131" s="166">
        <v>420105001</v>
      </c>
      <c r="P131" s="166">
        <v>0</v>
      </c>
      <c r="Q131" s="24" t="s">
        <v>186</v>
      </c>
      <c r="R131" s="168" t="s">
        <v>189</v>
      </c>
      <c r="S131" s="62" t="s">
        <v>60</v>
      </c>
      <c r="T131" s="62" t="s">
        <v>60</v>
      </c>
      <c r="U131" s="62" t="str">
        <f>IF(A131&lt;&gt;"",VLOOKUP(N131,'Base de dados'!$G$1:$H$24,2,FALSE),"")</f>
        <v>Óleo diesel B S10</v>
      </c>
      <c r="V131" s="63">
        <v>46142</v>
      </c>
      <c r="W131" s="62" t="str">
        <f>IF(C131="","",VLOOKUP(C131,'Base de dados'!$A$1:$C$39,3,FALSE))</f>
        <v>REFINARIA</v>
      </c>
      <c r="X131" s="24">
        <f t="shared" si="3"/>
        <v>129</v>
      </c>
    </row>
    <row r="132" spans="1:24" s="62" customFormat="1" ht="45.75" hidden="1">
      <c r="A132" s="58" t="str">
        <f>IF(C132="","",VLOOKUP(C132,'Base de dados'!$A$1:$B$50,2,FALSE))</f>
        <v>POLO DE URUCU</v>
      </c>
      <c r="B132" s="174">
        <v>46143</v>
      </c>
      <c r="C132" s="60">
        <v>1063970</v>
      </c>
      <c r="D132" s="86">
        <v>46139</v>
      </c>
      <c r="E132" s="60">
        <v>1</v>
      </c>
      <c r="F132" s="60" t="s">
        <v>126</v>
      </c>
      <c r="G132" s="60" t="s">
        <v>190</v>
      </c>
      <c r="H132" s="60" t="s">
        <v>191</v>
      </c>
      <c r="I132" s="86">
        <v>46155</v>
      </c>
      <c r="J132" s="86">
        <v>46173</v>
      </c>
      <c r="K132" s="24">
        <f t="shared" si="4"/>
        <v>18</v>
      </c>
      <c r="L132" s="60">
        <v>0</v>
      </c>
      <c r="M132" s="60" t="s">
        <v>137</v>
      </c>
      <c r="N132" s="60">
        <v>5</v>
      </c>
      <c r="O132" s="60"/>
      <c r="P132" s="24"/>
      <c r="Q132" s="175" t="s">
        <v>192</v>
      </c>
      <c r="R132" s="62" t="s">
        <v>193</v>
      </c>
      <c r="S132" s="62" t="s">
        <v>47</v>
      </c>
      <c r="T132" s="62" t="s">
        <v>47</v>
      </c>
      <c r="U132" s="62" t="str">
        <f>IF(A132&lt;&gt;"",VLOOKUP(N132,'Base de dados'!$G$1:$H$24,2,FALSE),"")</f>
        <v>Gás liquefeito de petróleo (GLP)</v>
      </c>
      <c r="V132" s="63">
        <v>46170</v>
      </c>
      <c r="W132" s="62" t="str">
        <f>IF(C132="","",VLOOKUP(C132,'Base de dados'!$A$1:$C$39,3,FALSE))</f>
        <v>UPGN</v>
      </c>
      <c r="X132" s="24">
        <f>IF(C132&lt;&gt;"",X131+1,"")</f>
        <v>130</v>
      </c>
    </row>
    <row r="133" spans="1:24" hidden="1">
      <c r="A133" s="31" t="str">
        <f>IF(C133="","",VLOOKUP(C133,'Base de dados'!$A$1:$B$50,2,FALSE))</f>
        <v>REFAP</v>
      </c>
      <c r="B133" s="169">
        <v>46113</v>
      </c>
      <c r="C133" s="170">
        <v>1045528</v>
      </c>
      <c r="D133" s="56">
        <v>46139</v>
      </c>
      <c r="E133" s="114">
        <v>2</v>
      </c>
      <c r="F133" s="114" t="s">
        <v>112</v>
      </c>
      <c r="G133" s="114" t="s">
        <v>194</v>
      </c>
      <c r="H133" s="114" t="s">
        <v>195</v>
      </c>
      <c r="I133" s="56">
        <v>46138</v>
      </c>
      <c r="J133" s="92">
        <v>46147</v>
      </c>
      <c r="K133" s="4">
        <f t="shared" si="4"/>
        <v>9</v>
      </c>
      <c r="L133" s="171">
        <v>35000</v>
      </c>
      <c r="M133" s="114" t="s">
        <v>121</v>
      </c>
      <c r="N133" s="114">
        <v>19</v>
      </c>
      <c r="O133" s="172" t="s">
        <v>125</v>
      </c>
      <c r="P133" s="172" t="s">
        <v>125</v>
      </c>
      <c r="Q133" s="115" t="s">
        <v>196</v>
      </c>
      <c r="R133" s="173"/>
      <c r="S133" s="29" t="s">
        <v>47</v>
      </c>
      <c r="T133" s="29" t="s">
        <v>47</v>
      </c>
      <c r="U133" s="29" t="str">
        <f>IF(A133&lt;&gt;"",VLOOKUP(N133,'Base de dados'!$G$1:$H$24,2,FALSE),"")</f>
        <v>Não derivado de petróleo</v>
      </c>
      <c r="V133" s="177">
        <v>46146</v>
      </c>
      <c r="W133" s="29" t="str">
        <f>IF(C133="","",VLOOKUP(C133,'Base de dados'!$A$1:$C$39,3,FALSE))</f>
        <v>REFINARIA</v>
      </c>
      <c r="X133" s="4">
        <f t="shared" ref="X133:X196" si="5">IF(C133&lt;&gt;"",X132+1,"")</f>
        <v>131</v>
      </c>
    </row>
    <row r="134" spans="1:24" s="4" customFormat="1" ht="30.75">
      <c r="A134" s="31" t="str">
        <f>IF(C134="","",VLOOKUP(C134,'Base de dados'!$A$1:$B$50,2,FALSE))</f>
        <v>RPBC</v>
      </c>
      <c r="B134" s="112">
        <v>46113</v>
      </c>
      <c r="C134" s="93">
        <v>1032159</v>
      </c>
      <c r="D134" s="92">
        <v>46139</v>
      </c>
      <c r="E134" s="93">
        <v>1</v>
      </c>
      <c r="F134" s="93" t="s">
        <v>112</v>
      </c>
      <c r="G134" s="93" t="s">
        <v>72</v>
      </c>
      <c r="H134" s="93" t="s">
        <v>197</v>
      </c>
      <c r="I134" s="252">
        <v>46139</v>
      </c>
      <c r="J134" s="56">
        <v>46184</v>
      </c>
      <c r="K134" s="24">
        <f t="shared" si="4"/>
        <v>45</v>
      </c>
      <c r="L134" s="95">
        <v>28488</v>
      </c>
      <c r="M134" s="93" t="s">
        <v>121</v>
      </c>
      <c r="N134" s="93">
        <v>19</v>
      </c>
      <c r="O134" s="101" t="s">
        <v>125</v>
      </c>
      <c r="P134" s="101" t="s">
        <v>125</v>
      </c>
      <c r="Q134" s="96" t="s">
        <v>50</v>
      </c>
      <c r="R134" s="96" t="s">
        <v>198</v>
      </c>
      <c r="S134" s="4" t="s">
        <v>47</v>
      </c>
      <c r="T134" s="4" t="s">
        <v>60</v>
      </c>
      <c r="U134" s="4" t="str">
        <f>IF(A134&lt;&gt;"",VLOOKUP(N134,'Base de dados'!$G$1:$H$24,2,FALSE),"")</f>
        <v>Não derivado de petróleo</v>
      </c>
      <c r="V134" s="12">
        <v>46183</v>
      </c>
      <c r="W134" s="4" t="str">
        <f>IF(C134="","",VLOOKUP(C134,'Base de dados'!$A$1:$C$39,3,FALSE))</f>
        <v>REFINARIA</v>
      </c>
      <c r="X134" s="4">
        <f t="shared" si="5"/>
        <v>132</v>
      </c>
    </row>
    <row r="135" spans="1:24" s="24" customFormat="1" ht="45.75">
      <c r="A135" s="178" t="str">
        <f>IF(C135="","",VLOOKUP(C135,'Base de dados'!$A$1:$B$50,2,FALSE))</f>
        <v>RPBC</v>
      </c>
      <c r="B135" s="112">
        <v>46113</v>
      </c>
      <c r="C135" s="93">
        <v>1032159</v>
      </c>
      <c r="D135" s="92">
        <v>46139</v>
      </c>
      <c r="E135" s="93">
        <v>1</v>
      </c>
      <c r="F135" s="93" t="s">
        <v>112</v>
      </c>
      <c r="G135" s="93" t="s">
        <v>199</v>
      </c>
      <c r="H135" s="93" t="s">
        <v>200</v>
      </c>
      <c r="I135" s="92">
        <v>46177</v>
      </c>
      <c r="J135" s="189">
        <v>46199</v>
      </c>
      <c r="K135" s="24">
        <f t="shared" si="4"/>
        <v>22</v>
      </c>
      <c r="L135" s="95">
        <v>28488</v>
      </c>
      <c r="M135" s="93" t="s">
        <v>121</v>
      </c>
      <c r="N135" s="93">
        <v>2</v>
      </c>
      <c r="O135" s="96">
        <v>320101001</v>
      </c>
      <c r="P135" s="185">
        <v>145000000</v>
      </c>
      <c r="Q135" s="96" t="s">
        <v>64</v>
      </c>
      <c r="R135" s="96" t="s">
        <v>201</v>
      </c>
      <c r="S135" s="188" t="s">
        <v>60</v>
      </c>
      <c r="T135" s="24" t="s">
        <v>60</v>
      </c>
      <c r="U135" s="24" t="str">
        <f>IF(A135&lt;&gt;"",VLOOKUP(N135,'Base de dados'!$G$1:$H$24,2,FALSE),"")</f>
        <v>Gasolina A</v>
      </c>
      <c r="V135" s="12">
        <v>46171</v>
      </c>
      <c r="W135" s="24" t="str">
        <f>IF(C135="","",VLOOKUP(C135,'Base de dados'!$A$1:$C$39,3,FALSE))</f>
        <v>REFINARIA</v>
      </c>
      <c r="X135" s="24">
        <f>IF(C135&lt;&gt;"",X133+1,"")</f>
        <v>132</v>
      </c>
    </row>
    <row r="136" spans="1:24" s="4" customFormat="1" ht="45.75">
      <c r="A136" s="184" t="str">
        <f>IF(C136="","",VLOOKUP(C136,'Base de dados'!$A$1:$B$50,2,FALSE))</f>
        <v>RPBC</v>
      </c>
      <c r="B136" s="112">
        <v>46113</v>
      </c>
      <c r="C136" s="93">
        <v>1032159</v>
      </c>
      <c r="D136" s="92">
        <v>46139</v>
      </c>
      <c r="E136" s="93">
        <v>1</v>
      </c>
      <c r="F136" s="93" t="s">
        <v>112</v>
      </c>
      <c r="G136" s="93" t="s">
        <v>202</v>
      </c>
      <c r="H136" s="93" t="s">
        <v>203</v>
      </c>
      <c r="I136" s="92">
        <v>46188</v>
      </c>
      <c r="J136" s="92">
        <v>46228</v>
      </c>
      <c r="K136" s="24">
        <f t="shared" si="4"/>
        <v>40</v>
      </c>
      <c r="L136" s="95">
        <v>28488</v>
      </c>
      <c r="M136" s="93" t="s">
        <v>121</v>
      </c>
      <c r="N136" s="93">
        <v>4</v>
      </c>
      <c r="O136" s="96">
        <v>320201001</v>
      </c>
      <c r="P136" s="186">
        <v>3400000</v>
      </c>
      <c r="Q136" s="96" t="s">
        <v>50</v>
      </c>
      <c r="R136" s="96" t="s">
        <v>201</v>
      </c>
      <c r="S136" s="54" t="s">
        <v>60</v>
      </c>
      <c r="T136" s="4" t="s">
        <v>60</v>
      </c>
      <c r="U136" s="4" t="str">
        <f>IF(A136&lt;&gt;"",VLOOKUP(N136,'Base de dados'!$G$1:$H$24,2,FALSE),"")</f>
        <v xml:space="preserve">Gasolina de aviação (GAV) </v>
      </c>
      <c r="V136" s="12">
        <v>46171</v>
      </c>
      <c r="W136" s="4" t="str">
        <f>IF(C136="","",VLOOKUP(C136,'Base de dados'!$A$1:$C$39,3,FALSE))</f>
        <v>REFINARIA</v>
      </c>
      <c r="X136" s="4">
        <f>IF(C136&lt;&gt;"",X134+1,"")</f>
        <v>133</v>
      </c>
    </row>
    <row r="137" spans="1:24" hidden="1">
      <c r="A137" s="184" t="str">
        <f>IF(C137="","",VLOOKUP(C137,'Base de dados'!$A$1:$B$50,2,FALSE))</f>
        <v>REPAR</v>
      </c>
      <c r="B137" s="169">
        <v>46113</v>
      </c>
      <c r="C137" s="170">
        <v>1032152</v>
      </c>
      <c r="D137" s="56">
        <v>46139</v>
      </c>
      <c r="E137" s="114">
        <v>1</v>
      </c>
      <c r="F137" s="114" t="s">
        <v>112</v>
      </c>
      <c r="G137" s="114" t="s">
        <v>204</v>
      </c>
      <c r="H137" s="114" t="s">
        <v>205</v>
      </c>
      <c r="I137" s="56">
        <v>46154</v>
      </c>
      <c r="J137" s="56">
        <v>46159</v>
      </c>
      <c r="K137" s="4">
        <f t="shared" si="4"/>
        <v>5</v>
      </c>
      <c r="L137" s="171">
        <v>34000</v>
      </c>
      <c r="M137" s="114" t="s">
        <v>121</v>
      </c>
      <c r="N137" s="114">
        <v>19</v>
      </c>
      <c r="O137" s="172" t="s">
        <v>125</v>
      </c>
      <c r="P137" s="172" t="s">
        <v>125</v>
      </c>
      <c r="Q137" s="115" t="s">
        <v>64</v>
      </c>
      <c r="R137" s="173" t="s">
        <v>198</v>
      </c>
      <c r="S137" s="118" t="s">
        <v>60</v>
      </c>
      <c r="T137" s="29" t="s">
        <v>60</v>
      </c>
      <c r="U137" s="29" t="str">
        <f>IF(A137&lt;&gt;"",VLOOKUP(N137,'Base de dados'!$G$1:$H$24,2,FALSE),"")</f>
        <v>Não derivado de petróleo</v>
      </c>
      <c r="V137" s="32">
        <v>46147</v>
      </c>
      <c r="W137" s="29" t="str">
        <f>IF(C137="","",VLOOKUP(C137,'Base de dados'!$A$1:$C$39,3,FALSE))</f>
        <v>REFINARIA</v>
      </c>
      <c r="X137" s="4">
        <f t="shared" si="5"/>
        <v>134</v>
      </c>
    </row>
    <row r="138" spans="1:24" ht="45.75" hidden="1">
      <c r="A138" s="31" t="str">
        <f>IF(C138="","",VLOOKUP(C138,'Base de dados'!$A$1:$B$50,2,FALSE))</f>
        <v>REFAP</v>
      </c>
      <c r="B138" s="179">
        <v>46113</v>
      </c>
      <c r="C138" s="180">
        <v>1045528</v>
      </c>
      <c r="D138" s="151">
        <v>46139</v>
      </c>
      <c r="E138" s="150">
        <v>1</v>
      </c>
      <c r="F138" s="150" t="s">
        <v>112</v>
      </c>
      <c r="G138" s="150" t="s">
        <v>206</v>
      </c>
      <c r="H138" s="150" t="s">
        <v>207</v>
      </c>
      <c r="I138" s="151">
        <v>46147</v>
      </c>
      <c r="J138" s="151">
        <v>46147</v>
      </c>
      <c r="K138" s="89">
        <f t="shared" si="4"/>
        <v>0</v>
      </c>
      <c r="L138" s="181">
        <v>35000</v>
      </c>
      <c r="M138" s="150" t="s">
        <v>121</v>
      </c>
      <c r="N138" s="150">
        <v>2</v>
      </c>
      <c r="O138" s="153">
        <v>320101001</v>
      </c>
      <c r="P138" s="182">
        <v>207000000</v>
      </c>
      <c r="Q138" s="153" t="s">
        <v>50</v>
      </c>
      <c r="R138" s="183" t="s">
        <v>208</v>
      </c>
      <c r="S138" s="29" t="s">
        <v>60</v>
      </c>
      <c r="T138" s="29" t="s">
        <v>60</v>
      </c>
      <c r="U138" s="29" t="str">
        <f>IF(A138&lt;&gt;"",VLOOKUP(N138,'Base de dados'!$G$1:$H$24,2,FALSE),"")</f>
        <v>Gasolina A</v>
      </c>
      <c r="V138" s="32">
        <v>46139</v>
      </c>
      <c r="W138" s="29" t="str">
        <f>IF(C138="","",VLOOKUP(C138,'Base de dados'!$A$1:$C$39,3,FALSE))</f>
        <v>REFINARIA</v>
      </c>
      <c r="X138" s="4">
        <f t="shared" si="5"/>
        <v>135</v>
      </c>
    </row>
    <row r="139" spans="1:24" ht="45.75" hidden="1">
      <c r="A139" s="31" t="str">
        <f>IF(C139="","",VLOOKUP(C139,'Base de dados'!$A$1:$B$50,2,FALSE))</f>
        <v>REFAP</v>
      </c>
      <c r="B139" s="169">
        <v>46113</v>
      </c>
      <c r="C139" s="170">
        <v>1045528</v>
      </c>
      <c r="D139" s="56">
        <v>46139</v>
      </c>
      <c r="E139" s="114">
        <v>1</v>
      </c>
      <c r="F139" s="114" t="s">
        <v>112</v>
      </c>
      <c r="G139" s="114" t="s">
        <v>206</v>
      </c>
      <c r="H139" s="114" t="s">
        <v>207</v>
      </c>
      <c r="I139" s="56">
        <v>46148</v>
      </c>
      <c r="J139" s="56">
        <v>46158</v>
      </c>
      <c r="K139" s="4">
        <f t="shared" si="4"/>
        <v>10</v>
      </c>
      <c r="L139" s="171">
        <v>35000</v>
      </c>
      <c r="M139" s="114" t="s">
        <v>121</v>
      </c>
      <c r="N139" s="114">
        <v>2</v>
      </c>
      <c r="O139" s="115">
        <v>320101001</v>
      </c>
      <c r="P139" s="176">
        <v>207000000</v>
      </c>
      <c r="Q139" s="115" t="s">
        <v>50</v>
      </c>
      <c r="R139" s="173" t="s">
        <v>208</v>
      </c>
      <c r="S139" s="29" t="s">
        <v>60</v>
      </c>
      <c r="T139" s="29" t="s">
        <v>60</v>
      </c>
      <c r="U139" s="29" t="str">
        <f>IF(A139&lt;&gt;"",VLOOKUP(N139,'Base de dados'!$G$1:$H$24,2,FALSE),"")</f>
        <v>Gasolina A</v>
      </c>
      <c r="V139" s="32">
        <v>46139</v>
      </c>
      <c r="W139" s="29" t="str">
        <f>IF(C139="","",VLOOKUP(C139,'Base de dados'!$A$1:$C$39,3,FALSE))</f>
        <v>REFINARIA</v>
      </c>
      <c r="X139" s="4">
        <f t="shared" si="5"/>
        <v>136</v>
      </c>
    </row>
    <row r="140" spans="1:24" ht="45.75">
      <c r="A140" s="184" t="str">
        <f>IF(C140="","",VLOOKUP(C140,'Base de dados'!$A$1:$B$50,2,FALSE))</f>
        <v>RPBC</v>
      </c>
      <c r="B140" s="112">
        <v>46113</v>
      </c>
      <c r="C140" s="93">
        <v>1032159</v>
      </c>
      <c r="D140" s="92">
        <v>46139</v>
      </c>
      <c r="E140" s="93">
        <v>1</v>
      </c>
      <c r="F140" s="93" t="s">
        <v>112</v>
      </c>
      <c r="G140" s="93" t="s">
        <v>209</v>
      </c>
      <c r="H140" s="93" t="s">
        <v>210</v>
      </c>
      <c r="I140" s="92">
        <v>46169</v>
      </c>
      <c r="J140" s="92">
        <v>46183</v>
      </c>
      <c r="K140" s="24">
        <f t="shared" si="4"/>
        <v>14</v>
      </c>
      <c r="L140" s="95">
        <v>28488</v>
      </c>
      <c r="M140" s="93" t="s">
        <v>121</v>
      </c>
      <c r="N140" s="93">
        <v>2</v>
      </c>
      <c r="O140" s="93">
        <v>320101001</v>
      </c>
      <c r="P140" s="185">
        <v>150600000</v>
      </c>
      <c r="Q140" s="96" t="s">
        <v>50</v>
      </c>
      <c r="R140" s="96" t="s">
        <v>208</v>
      </c>
      <c r="S140" s="118" t="s">
        <v>60</v>
      </c>
      <c r="T140" s="29" t="s">
        <v>60</v>
      </c>
      <c r="U140" s="29" t="str">
        <f>IF(A140&lt;&gt;"",VLOOKUP(N140,'Base de dados'!$G$1:$H$24,2,FALSE),"")</f>
        <v>Gasolina A</v>
      </c>
      <c r="V140" s="32">
        <v>46147</v>
      </c>
      <c r="W140" s="29" t="str">
        <f>IF(C140="","",VLOOKUP(C140,'Base de dados'!$A$1:$C$39,3,FALSE))</f>
        <v>REFINARIA</v>
      </c>
      <c r="X140" s="4">
        <f t="shared" si="5"/>
        <v>137</v>
      </c>
    </row>
    <row r="141" spans="1:24" s="87" customFormat="1" ht="30.75" hidden="1">
      <c r="A141" s="184" t="str">
        <f>IF(C141="","",VLOOKUP(C141,'Base de dados'!$A$1:$B$50,2,FALSE))</f>
        <v>REVAP</v>
      </c>
      <c r="B141" s="169">
        <v>46113</v>
      </c>
      <c r="C141" s="170">
        <v>1032154</v>
      </c>
      <c r="D141" s="56">
        <v>46139</v>
      </c>
      <c r="E141" s="114">
        <v>1</v>
      </c>
      <c r="F141" s="114" t="s">
        <v>112</v>
      </c>
      <c r="G141" s="114" t="s">
        <v>211</v>
      </c>
      <c r="H141" s="114" t="s">
        <v>212</v>
      </c>
      <c r="I141" s="56">
        <v>46174</v>
      </c>
      <c r="J141" s="56">
        <v>46196</v>
      </c>
      <c r="K141" s="24">
        <f t="shared" si="4"/>
        <v>22</v>
      </c>
      <c r="L141" s="171">
        <v>40000</v>
      </c>
      <c r="M141" s="114" t="s">
        <v>121</v>
      </c>
      <c r="N141" s="114">
        <v>19</v>
      </c>
      <c r="O141" s="172" t="s">
        <v>125</v>
      </c>
      <c r="P141" s="172" t="s">
        <v>125</v>
      </c>
      <c r="Q141" s="115" t="s">
        <v>50</v>
      </c>
      <c r="R141" s="173" t="s">
        <v>198</v>
      </c>
      <c r="S141" s="118" t="s">
        <v>47</v>
      </c>
      <c r="T141" s="29" t="s">
        <v>47</v>
      </c>
      <c r="U141" s="29" t="str">
        <f>IF(A141&lt;&gt;"",VLOOKUP(N141,'Base de dados'!$G$1:$H$24,2,FALSE),"")</f>
        <v>Não derivado de petróleo</v>
      </c>
      <c r="V141" s="32">
        <v>46195</v>
      </c>
      <c r="W141" s="87" t="str">
        <f>IF(C141="","",VLOOKUP(C141,'Base de dados'!$A$1:$C$39,3,FALSE))</f>
        <v>REFINARIA</v>
      </c>
      <c r="X141" s="4">
        <f t="shared" si="5"/>
        <v>138</v>
      </c>
    </row>
    <row r="142" spans="1:24" s="62" customFormat="1" hidden="1">
      <c r="A142" s="178" t="str">
        <f>IF(C142="","",VLOOKUP(C142,'Base de dados'!$A$1:$B$50,2,FALSE))</f>
        <v>REVAP</v>
      </c>
      <c r="B142" s="90">
        <v>46113</v>
      </c>
      <c r="C142" s="91">
        <v>1032154</v>
      </c>
      <c r="D142" s="92">
        <v>46139</v>
      </c>
      <c r="E142" s="93">
        <v>1</v>
      </c>
      <c r="F142" s="93" t="s">
        <v>112</v>
      </c>
      <c r="G142" s="93" t="s">
        <v>213</v>
      </c>
      <c r="H142" s="93" t="s">
        <v>214</v>
      </c>
      <c r="I142" s="92">
        <v>46174</v>
      </c>
      <c r="J142" s="92">
        <v>46203</v>
      </c>
      <c r="K142" s="24">
        <f t="shared" si="4"/>
        <v>29</v>
      </c>
      <c r="L142" s="95">
        <v>40000</v>
      </c>
      <c r="M142" s="93" t="s">
        <v>121</v>
      </c>
      <c r="N142" s="93">
        <v>19</v>
      </c>
      <c r="O142" s="101" t="s">
        <v>125</v>
      </c>
      <c r="P142" s="101" t="s">
        <v>125</v>
      </c>
      <c r="Q142" s="96" t="s">
        <v>64</v>
      </c>
      <c r="R142" s="131" t="s">
        <v>198</v>
      </c>
      <c r="S142" s="118" t="s">
        <v>47</v>
      </c>
      <c r="T142" s="29" t="s">
        <v>47</v>
      </c>
      <c r="U142" s="29" t="str">
        <f>IF(A142&lt;&gt;"",VLOOKUP(N142,'Base de dados'!$G$1:$H$24,2,FALSE),"")</f>
        <v>Não derivado de petróleo</v>
      </c>
      <c r="V142" s="32">
        <v>46202</v>
      </c>
      <c r="W142" s="62" t="str">
        <f>IF(C142="","",VLOOKUP(C142,'Base de dados'!$A$1:$C$39,3,FALSE))</f>
        <v>REFINARIA</v>
      </c>
      <c r="X142" s="4">
        <f t="shared" si="5"/>
        <v>139</v>
      </c>
    </row>
    <row r="143" spans="1:24" s="200" customFormat="1" ht="30.75" hidden="1">
      <c r="A143" s="211" t="str">
        <f>IF(C143="","",VLOOKUP(C143,'Base de dados'!$A$1:$B$50,2,FALSE))</f>
        <v>REDUC</v>
      </c>
      <c r="B143" s="191">
        <v>46113</v>
      </c>
      <c r="C143" s="192">
        <v>1032149</v>
      </c>
      <c r="D143" s="193">
        <v>46139</v>
      </c>
      <c r="E143" s="194">
        <v>1</v>
      </c>
      <c r="F143" s="194" t="s">
        <v>112</v>
      </c>
      <c r="G143" s="194" t="s">
        <v>215</v>
      </c>
      <c r="H143" s="194" t="s">
        <v>216</v>
      </c>
      <c r="I143" s="193">
        <v>46181</v>
      </c>
      <c r="J143" s="193">
        <v>46199</v>
      </c>
      <c r="K143" s="195">
        <f t="shared" si="4"/>
        <v>18</v>
      </c>
      <c r="L143" s="196">
        <v>0</v>
      </c>
      <c r="M143" s="194" t="s">
        <v>121</v>
      </c>
      <c r="N143" s="194">
        <v>18</v>
      </c>
      <c r="O143" s="197" t="s">
        <v>125</v>
      </c>
      <c r="P143" s="197" t="s">
        <v>125</v>
      </c>
      <c r="Q143" s="198" t="s">
        <v>50</v>
      </c>
      <c r="R143" s="199" t="s">
        <v>198</v>
      </c>
      <c r="S143" s="210" t="s">
        <v>47</v>
      </c>
      <c r="T143" s="200" t="s">
        <v>47</v>
      </c>
      <c r="U143" s="200" t="str">
        <f>IF(A143&lt;&gt;"",VLOOKUP(N143,'Base de dados'!$G$1:$H$24,2,FALSE),"")</f>
        <v>Derivado de petróleo não combustível</v>
      </c>
      <c r="V143" s="201">
        <v>46199</v>
      </c>
      <c r="W143" s="200" t="str">
        <f>IF(C143="","",VLOOKUP(C143,'Base de dados'!$A$1:$C$39,3,FALSE))</f>
        <v>REFINARIA</v>
      </c>
      <c r="X143" s="190">
        <f t="shared" si="5"/>
        <v>140</v>
      </c>
    </row>
    <row r="144" spans="1:24" s="200" customFormat="1" ht="30.75" hidden="1">
      <c r="A144" s="211" t="str">
        <f>IF(C144="","",VLOOKUP(C144,'Base de dados'!$A$1:$B$50,2,FALSE))</f>
        <v>REDUC</v>
      </c>
      <c r="B144" s="191">
        <v>46113</v>
      </c>
      <c r="C144" s="192">
        <v>1032149</v>
      </c>
      <c r="D144" s="193">
        <v>46139</v>
      </c>
      <c r="E144" s="194">
        <v>1</v>
      </c>
      <c r="F144" s="194" t="s">
        <v>112</v>
      </c>
      <c r="G144" s="194" t="s">
        <v>217</v>
      </c>
      <c r="H144" s="194" t="s">
        <v>218</v>
      </c>
      <c r="I144" s="193">
        <v>46181</v>
      </c>
      <c r="J144" s="193">
        <v>46199</v>
      </c>
      <c r="K144" s="195">
        <f t="shared" si="4"/>
        <v>18</v>
      </c>
      <c r="L144" s="196">
        <v>0</v>
      </c>
      <c r="M144" s="194" t="s">
        <v>121</v>
      </c>
      <c r="N144" s="194">
        <v>18</v>
      </c>
      <c r="O144" s="197" t="s">
        <v>125</v>
      </c>
      <c r="P144" s="197" t="s">
        <v>125</v>
      </c>
      <c r="Q144" s="198" t="s">
        <v>50</v>
      </c>
      <c r="R144" s="199" t="s">
        <v>198</v>
      </c>
      <c r="S144" s="210" t="s">
        <v>47</v>
      </c>
      <c r="T144" s="200" t="s">
        <v>47</v>
      </c>
      <c r="U144" s="200" t="str">
        <f>IF(A144&lt;&gt;"",VLOOKUP(N144,'Base de dados'!$G$1:$H$24,2,FALSE),"")</f>
        <v>Derivado de petróleo não combustível</v>
      </c>
      <c r="V144" s="201">
        <v>46199</v>
      </c>
      <c r="W144" s="200" t="str">
        <f>IF(C144="","",VLOOKUP(C144,'Base de dados'!$A$1:$C$39,3,FALSE))</f>
        <v>REFINARIA</v>
      </c>
      <c r="X144" s="190">
        <f t="shared" si="5"/>
        <v>141</v>
      </c>
    </row>
    <row r="145" spans="1:24" s="210" customFormat="1" ht="30.75" hidden="1">
      <c r="A145" s="211" t="str">
        <f>IF(C145="","",VLOOKUP(C145,'Base de dados'!$A$1:$B$50,2,FALSE))</f>
        <v>REDUC</v>
      </c>
      <c r="B145" s="202">
        <v>46113</v>
      </c>
      <c r="C145" s="203">
        <v>1032149</v>
      </c>
      <c r="D145" s="204">
        <v>46139</v>
      </c>
      <c r="E145" s="205">
        <v>1</v>
      </c>
      <c r="F145" s="205" t="s">
        <v>112</v>
      </c>
      <c r="G145" s="205" t="s">
        <v>219</v>
      </c>
      <c r="H145" s="205" t="s">
        <v>220</v>
      </c>
      <c r="I145" s="204">
        <v>46185</v>
      </c>
      <c r="J145" s="204">
        <v>46207</v>
      </c>
      <c r="K145" s="195">
        <f t="shared" si="4"/>
        <v>22</v>
      </c>
      <c r="L145" s="275">
        <v>24000</v>
      </c>
      <c r="M145" s="205" t="s">
        <v>121</v>
      </c>
      <c r="N145" s="205">
        <v>18</v>
      </c>
      <c r="O145" s="206" t="s">
        <v>125</v>
      </c>
      <c r="P145" s="206" t="s">
        <v>125</v>
      </c>
      <c r="Q145" s="207" t="s">
        <v>50</v>
      </c>
      <c r="R145" s="208" t="s">
        <v>198</v>
      </c>
      <c r="S145" s="209" t="s">
        <v>47</v>
      </c>
      <c r="T145" s="210" t="s">
        <v>47</v>
      </c>
      <c r="U145" s="210" t="str">
        <f>IF(A145&lt;&gt;"",VLOOKUP(N145,'Base de dados'!$G$1:$H$24,2,FALSE),"")</f>
        <v>Derivado de petróleo não combustível</v>
      </c>
      <c r="V145" s="201">
        <v>46206</v>
      </c>
      <c r="W145" s="210" t="str">
        <f>IF(C145="","",VLOOKUP(C145,'Base de dados'!$A$1:$C$39,3,FALSE))</f>
        <v>REFINARIA</v>
      </c>
      <c r="X145" s="190">
        <f t="shared" si="5"/>
        <v>142</v>
      </c>
    </row>
    <row r="146" spans="1:24" s="62" customFormat="1" ht="30.75" hidden="1">
      <c r="A146" s="58" t="str">
        <f>IF(C146="","",VLOOKUP(C146,'Base de dados'!$A$1:$B$50,2,FALSE))</f>
        <v>REPLAN</v>
      </c>
      <c r="B146" s="90">
        <v>46143</v>
      </c>
      <c r="C146" s="91">
        <v>1032153</v>
      </c>
      <c r="D146" s="92">
        <v>46147</v>
      </c>
      <c r="E146" s="93">
        <v>1</v>
      </c>
      <c r="F146" s="93" t="s">
        <v>112</v>
      </c>
      <c r="G146" s="93" t="s">
        <v>221</v>
      </c>
      <c r="H146" s="93" t="s">
        <v>222</v>
      </c>
      <c r="I146" s="92">
        <v>46147</v>
      </c>
      <c r="J146" s="92">
        <v>46148</v>
      </c>
      <c r="K146" s="24">
        <f t="shared" si="4"/>
        <v>1</v>
      </c>
      <c r="L146" s="95">
        <v>69000</v>
      </c>
      <c r="M146" s="93" t="s">
        <v>121</v>
      </c>
      <c r="N146" s="93">
        <v>19</v>
      </c>
      <c r="O146" s="101" t="s">
        <v>125</v>
      </c>
      <c r="P146" s="101" t="s">
        <v>125</v>
      </c>
      <c r="Q146" s="96" t="s">
        <v>50</v>
      </c>
      <c r="R146" s="131" t="s">
        <v>198</v>
      </c>
      <c r="S146" s="62" t="s">
        <v>47</v>
      </c>
      <c r="T146" s="62" t="s">
        <v>60</v>
      </c>
      <c r="U146" s="62" t="str">
        <f>IF(A146&lt;&gt;"",VLOOKUP(N146,'Base de dados'!$G$1:$H$24,2,FALSE),"")</f>
        <v>Não derivado de petróleo</v>
      </c>
      <c r="V146" s="63">
        <v>46147</v>
      </c>
      <c r="W146" s="62" t="str">
        <f>IF(C146="","",VLOOKUP(C146,'Base de dados'!$A$1:$C$39,3,FALSE))</f>
        <v>REFINARIA</v>
      </c>
      <c r="X146" s="24">
        <f t="shared" si="5"/>
        <v>143</v>
      </c>
    </row>
    <row r="147" spans="1:24" s="62" customFormat="1">
      <c r="A147" s="58" t="str">
        <f>IF(C147="","",VLOOKUP(C147,'Base de dados'!$A$1:$B$50,2,FALSE))</f>
        <v>RPBC</v>
      </c>
      <c r="B147" s="90">
        <v>46143</v>
      </c>
      <c r="C147" s="91">
        <v>1032159</v>
      </c>
      <c r="D147" s="135">
        <v>46150</v>
      </c>
      <c r="E147" s="93">
        <v>2</v>
      </c>
      <c r="F147" s="91" t="s">
        <v>112</v>
      </c>
      <c r="G147" s="93" t="s">
        <v>223</v>
      </c>
      <c r="H147" s="93" t="s">
        <v>224</v>
      </c>
      <c r="I147" s="92">
        <v>46150</v>
      </c>
      <c r="J147" s="135">
        <v>46174</v>
      </c>
      <c r="K147" s="24">
        <f t="shared" si="4"/>
        <v>24</v>
      </c>
      <c r="L147" s="91">
        <v>29400</v>
      </c>
      <c r="M147" s="131" t="s">
        <v>121</v>
      </c>
      <c r="N147" s="93">
        <v>19</v>
      </c>
      <c r="O147" s="93">
        <v>710101001</v>
      </c>
      <c r="P147" s="131">
        <v>0</v>
      </c>
      <c r="Q147" s="96" t="s">
        <v>225</v>
      </c>
      <c r="R147" s="131" t="s">
        <v>226</v>
      </c>
      <c r="S147" s="62" t="s">
        <v>47</v>
      </c>
      <c r="T147" s="62" t="s">
        <v>47</v>
      </c>
      <c r="U147" s="62" t="str">
        <f>IF(A147&lt;&gt;"",VLOOKUP(N147,'Base de dados'!$G$1:$H$24,2,FALSE),"")</f>
        <v>Não derivado de petróleo</v>
      </c>
      <c r="V147" s="63">
        <v>46174</v>
      </c>
      <c r="W147" s="62" t="str">
        <f>IF(C147="","",VLOOKUP(C147,'Base de dados'!$A$1:$C$39,3,FALSE))</f>
        <v>REFINARIA</v>
      </c>
      <c r="X147" s="24">
        <f t="shared" si="5"/>
        <v>144</v>
      </c>
    </row>
    <row r="148" spans="1:24" s="62" customFormat="1" ht="30.75" hidden="1">
      <c r="A148" s="58" t="str">
        <f>IF(C148="","",VLOOKUP(C148,'Base de dados'!$A$1:$B$50,2,FALSE))</f>
        <v>REPLAN</v>
      </c>
      <c r="B148" s="90">
        <v>46143</v>
      </c>
      <c r="C148" s="91">
        <v>1032153</v>
      </c>
      <c r="D148" s="92">
        <v>46156</v>
      </c>
      <c r="E148" s="93">
        <v>1</v>
      </c>
      <c r="F148" s="93" t="s">
        <v>112</v>
      </c>
      <c r="G148" s="93" t="s">
        <v>227</v>
      </c>
      <c r="H148" s="93" t="s">
        <v>228</v>
      </c>
      <c r="I148" s="92">
        <v>46156</v>
      </c>
      <c r="J148" s="92">
        <v>46157</v>
      </c>
      <c r="K148" s="24">
        <f t="shared" si="4"/>
        <v>1</v>
      </c>
      <c r="L148" s="95">
        <v>69000</v>
      </c>
      <c r="M148" s="93" t="s">
        <v>121</v>
      </c>
      <c r="N148" s="93">
        <v>19</v>
      </c>
      <c r="O148" s="101" t="s">
        <v>125</v>
      </c>
      <c r="P148" s="101" t="s">
        <v>125</v>
      </c>
      <c r="Q148" s="96" t="s">
        <v>50</v>
      </c>
      <c r="R148" s="131" t="s">
        <v>198</v>
      </c>
      <c r="S148" s="62" t="s">
        <v>47</v>
      </c>
      <c r="T148" s="62" t="s">
        <v>60</v>
      </c>
      <c r="U148" s="62" t="str">
        <f>IF(A148&lt;&gt;"",VLOOKUP(N148,'Base de dados'!$G$1:$H$24,2,FALSE),"")</f>
        <v>Não derivado de petróleo</v>
      </c>
      <c r="V148" s="63">
        <v>46156</v>
      </c>
      <c r="W148" s="62" t="str">
        <f>IF(C148="","",VLOOKUP(C148,'Base de dados'!$A$1:$C$39,3,FALSE))</f>
        <v>REFINARIA</v>
      </c>
      <c r="X148" s="24">
        <f t="shared" si="5"/>
        <v>145</v>
      </c>
    </row>
    <row r="149" spans="1:24" ht="76.5" hidden="1">
      <c r="A149" s="31" t="str">
        <f>IF(C149="","",VLOOKUP(C149,'Base de dados'!$A$1:$B$50,2,FALSE))</f>
        <v>GASLUB</v>
      </c>
      <c r="B149" s="113">
        <v>46143</v>
      </c>
      <c r="C149" s="114">
        <v>1304114</v>
      </c>
      <c r="D149" s="56">
        <v>46160</v>
      </c>
      <c r="E149" s="114">
        <v>2</v>
      </c>
      <c r="F149" s="114" t="s">
        <v>126</v>
      </c>
      <c r="G149" s="114" t="s">
        <v>229</v>
      </c>
      <c r="H149" s="114" t="s">
        <v>104</v>
      </c>
      <c r="I149" s="56">
        <v>46158</v>
      </c>
      <c r="J149" s="56">
        <v>46164</v>
      </c>
      <c r="K149" s="24">
        <f t="shared" si="4"/>
        <v>6</v>
      </c>
      <c r="L149" s="114">
        <v>0</v>
      </c>
      <c r="M149" s="114" t="s">
        <v>126</v>
      </c>
      <c r="N149" s="114">
        <v>20</v>
      </c>
      <c r="O149" s="114"/>
      <c r="P149" s="147">
        <v>135242000000</v>
      </c>
      <c r="Q149" s="115" t="s">
        <v>168</v>
      </c>
      <c r="R149" s="114" t="s">
        <v>230</v>
      </c>
      <c r="S149" s="29" t="s">
        <v>47</v>
      </c>
      <c r="T149" s="29" t="s">
        <v>47</v>
      </c>
      <c r="U149" s="29" t="str">
        <f>IF(A149&lt;&gt;"",VLOOKUP(N149,'Base de dados'!$G$1:$H$24,2,FALSE),"")</f>
        <v>GNAP</v>
      </c>
      <c r="V149" s="32">
        <v>46163</v>
      </c>
      <c r="W149" s="29" t="str">
        <f>IF(C149="","",VLOOKUP(C149,'Base de dados'!$A$1:$C$39,3,FALSE))</f>
        <v>UPGN</v>
      </c>
      <c r="X149" s="4">
        <f t="shared" si="5"/>
        <v>146</v>
      </c>
    </row>
    <row r="150" spans="1:24" ht="76.5" hidden="1">
      <c r="A150" s="31" t="str">
        <f>IF(C150="","",VLOOKUP(C150,'Base de dados'!$A$1:$B$50,2,FALSE))</f>
        <v>GASLUB</v>
      </c>
      <c r="B150" s="113">
        <v>46143</v>
      </c>
      <c r="C150" s="114">
        <v>1304114</v>
      </c>
      <c r="D150" s="56">
        <v>46160</v>
      </c>
      <c r="E150" s="114">
        <v>2</v>
      </c>
      <c r="F150" s="114" t="s">
        <v>126</v>
      </c>
      <c r="G150" s="114" t="s">
        <v>229</v>
      </c>
      <c r="H150" s="114" t="s">
        <v>104</v>
      </c>
      <c r="I150" s="56">
        <v>46158</v>
      </c>
      <c r="J150" s="56">
        <v>46164</v>
      </c>
      <c r="K150" s="24">
        <f t="shared" si="4"/>
        <v>6</v>
      </c>
      <c r="L150" s="114">
        <v>0</v>
      </c>
      <c r="M150" s="114" t="s">
        <v>126</v>
      </c>
      <c r="N150" s="115">
        <v>5</v>
      </c>
      <c r="O150" s="115"/>
      <c r="P150" s="114">
        <v>30769591.640000001</v>
      </c>
      <c r="Q150" s="115" t="s">
        <v>168</v>
      </c>
      <c r="R150" s="114" t="s">
        <v>230</v>
      </c>
      <c r="S150" s="29" t="s">
        <v>47</v>
      </c>
      <c r="T150" s="29" t="s">
        <v>47</v>
      </c>
      <c r="U150" s="29" t="str">
        <f>IF(A150&lt;&gt;"",VLOOKUP(N150,'Base de dados'!$G$1:$H$24,2,FALSE),"")</f>
        <v>Gás liquefeito de petróleo (GLP)</v>
      </c>
      <c r="V150" s="32">
        <v>46163</v>
      </c>
      <c r="W150" s="29" t="str">
        <f>IF(C150="","",VLOOKUP(C150,'Base de dados'!$A$1:$C$39,3,FALSE))</f>
        <v>UPGN</v>
      </c>
      <c r="X150" s="4">
        <f t="shared" si="5"/>
        <v>147</v>
      </c>
    </row>
    <row r="151" spans="1:24" ht="76.5" hidden="1">
      <c r="A151" s="31" t="str">
        <f>IF(C151="","",VLOOKUP(C151,'Base de dados'!$A$1:$B$50,2,FALSE))</f>
        <v>GASLUB</v>
      </c>
      <c r="B151" s="113">
        <v>46143</v>
      </c>
      <c r="C151" s="114">
        <v>1304114</v>
      </c>
      <c r="D151" s="56">
        <v>46160</v>
      </c>
      <c r="E151" s="114">
        <v>2</v>
      </c>
      <c r="F151" s="114" t="s">
        <v>126</v>
      </c>
      <c r="G151" s="114" t="s">
        <v>229</v>
      </c>
      <c r="H151" s="114" t="s">
        <v>104</v>
      </c>
      <c r="I151" s="56">
        <v>46158</v>
      </c>
      <c r="J151" s="56">
        <v>46164</v>
      </c>
      <c r="K151" s="24">
        <f t="shared" si="4"/>
        <v>6</v>
      </c>
      <c r="L151" s="114">
        <v>0</v>
      </c>
      <c r="M151" s="114" t="s">
        <v>126</v>
      </c>
      <c r="N151" s="114">
        <v>22</v>
      </c>
      <c r="O151" s="114"/>
      <c r="P151" s="114">
        <v>5915528.574</v>
      </c>
      <c r="Q151" s="115" t="s">
        <v>168</v>
      </c>
      <c r="R151" s="114" t="s">
        <v>230</v>
      </c>
      <c r="S151" s="29" t="s">
        <v>47</v>
      </c>
      <c r="T151" s="29" t="s">
        <v>47</v>
      </c>
      <c r="U151" s="29" t="str">
        <f>IF(A151&lt;&gt;"",VLOOKUP(N151,'Base de dados'!$G$1:$H$24,2,FALSE),"")</f>
        <v>C5+</v>
      </c>
      <c r="V151" s="32">
        <v>46163</v>
      </c>
      <c r="W151" s="29" t="str">
        <f>IF(C151="","",VLOOKUP(C151,'Base de dados'!$A$1:$C$39,3,FALSE))</f>
        <v>UPGN</v>
      </c>
      <c r="X151" s="4">
        <f t="shared" si="5"/>
        <v>148</v>
      </c>
    </row>
    <row r="152" spans="1:24" ht="76.5" hidden="1">
      <c r="A152" s="31" t="str">
        <f>IF(C152="","",VLOOKUP(C152,'Base de dados'!$A$1:$B$50,2,FALSE))</f>
        <v>GASLUB</v>
      </c>
      <c r="B152" s="113">
        <v>46143</v>
      </c>
      <c r="C152" s="114">
        <v>1304114</v>
      </c>
      <c r="D152" s="56">
        <v>46160</v>
      </c>
      <c r="E152" s="114">
        <v>2</v>
      </c>
      <c r="F152" s="114" t="s">
        <v>126</v>
      </c>
      <c r="G152" s="114" t="s">
        <v>231</v>
      </c>
      <c r="H152" s="114" t="s">
        <v>165</v>
      </c>
      <c r="I152" s="56">
        <v>46158</v>
      </c>
      <c r="J152" s="56">
        <v>46164</v>
      </c>
      <c r="K152" s="24">
        <f t="shared" si="4"/>
        <v>6</v>
      </c>
      <c r="L152" s="114">
        <v>0</v>
      </c>
      <c r="M152" s="114" t="s">
        <v>126</v>
      </c>
      <c r="N152" s="114">
        <v>20</v>
      </c>
      <c r="O152" s="114"/>
      <c r="P152" s="147">
        <v>135242000000</v>
      </c>
      <c r="Q152" s="115" t="s">
        <v>168</v>
      </c>
      <c r="R152" s="114" t="s">
        <v>230</v>
      </c>
      <c r="S152" s="29" t="s">
        <v>47</v>
      </c>
      <c r="T152" s="29" t="s">
        <v>47</v>
      </c>
      <c r="U152" s="29" t="str">
        <f>IF(A152&lt;&gt;"",VLOOKUP(N152,'Base de dados'!$G$1:$H$24,2,FALSE),"")</f>
        <v>GNAP</v>
      </c>
      <c r="V152" s="32">
        <v>46163</v>
      </c>
      <c r="W152" s="29" t="str">
        <f>IF(C152="","",VLOOKUP(C152,'Base de dados'!$A$1:$C$39,3,FALSE))</f>
        <v>UPGN</v>
      </c>
      <c r="X152" s="4">
        <f t="shared" si="5"/>
        <v>149</v>
      </c>
    </row>
    <row r="153" spans="1:24" ht="76.5" hidden="1">
      <c r="A153" s="31" t="str">
        <f>IF(C153="","",VLOOKUP(C153,'Base de dados'!$A$1:$B$50,2,FALSE))</f>
        <v>GASLUB</v>
      </c>
      <c r="B153" s="113">
        <v>46143</v>
      </c>
      <c r="C153" s="114">
        <v>1304114</v>
      </c>
      <c r="D153" s="56">
        <v>46160</v>
      </c>
      <c r="E153" s="114">
        <v>2</v>
      </c>
      <c r="F153" s="114" t="s">
        <v>126</v>
      </c>
      <c r="G153" s="114" t="s">
        <v>231</v>
      </c>
      <c r="H153" s="114" t="s">
        <v>165</v>
      </c>
      <c r="I153" s="56">
        <v>46158</v>
      </c>
      <c r="J153" s="56">
        <v>46164</v>
      </c>
      <c r="K153" s="24">
        <f t="shared" si="4"/>
        <v>6</v>
      </c>
      <c r="L153" s="114">
        <v>0</v>
      </c>
      <c r="M153" s="114" t="s">
        <v>126</v>
      </c>
      <c r="N153" s="114">
        <v>5</v>
      </c>
      <c r="O153" s="114"/>
      <c r="P153" s="114">
        <v>30769591.640000001</v>
      </c>
      <c r="Q153" s="115" t="s">
        <v>168</v>
      </c>
      <c r="R153" s="114" t="s">
        <v>230</v>
      </c>
      <c r="S153" s="29" t="s">
        <v>47</v>
      </c>
      <c r="T153" s="29" t="s">
        <v>47</v>
      </c>
      <c r="U153" s="29" t="str">
        <f>IF(A153&lt;&gt;"",VLOOKUP(N153,'Base de dados'!$G$1:$H$24,2,FALSE),"")</f>
        <v>Gás liquefeito de petróleo (GLP)</v>
      </c>
      <c r="V153" s="32">
        <v>46163</v>
      </c>
      <c r="W153" s="29" t="str">
        <f>IF(C153="","",VLOOKUP(C153,'Base de dados'!$A$1:$C$39,3,FALSE))</f>
        <v>UPGN</v>
      </c>
      <c r="X153" s="4">
        <f t="shared" si="5"/>
        <v>150</v>
      </c>
    </row>
    <row r="154" spans="1:24" ht="76.5" hidden="1">
      <c r="A154" s="31" t="str">
        <f>IF(C154="","",VLOOKUP(C154,'Base de dados'!$A$1:$B$50,2,FALSE))</f>
        <v>GASLUB</v>
      </c>
      <c r="B154" s="113">
        <v>46143</v>
      </c>
      <c r="C154" s="114">
        <v>1304114</v>
      </c>
      <c r="D154" s="56">
        <v>46160</v>
      </c>
      <c r="E154" s="114">
        <v>2</v>
      </c>
      <c r="F154" s="114" t="s">
        <v>126</v>
      </c>
      <c r="G154" s="114" t="s">
        <v>231</v>
      </c>
      <c r="H154" s="114" t="s">
        <v>165</v>
      </c>
      <c r="I154" s="56">
        <v>46158</v>
      </c>
      <c r="J154" s="56">
        <v>46164</v>
      </c>
      <c r="K154" s="24">
        <f t="shared" si="4"/>
        <v>6</v>
      </c>
      <c r="L154" s="114">
        <v>0</v>
      </c>
      <c r="M154" s="114" t="s">
        <v>126</v>
      </c>
      <c r="N154" s="114">
        <v>22</v>
      </c>
      <c r="O154" s="114"/>
      <c r="P154" s="114">
        <v>5915528.574</v>
      </c>
      <c r="Q154" s="115" t="s">
        <v>168</v>
      </c>
      <c r="R154" s="114" t="s">
        <v>230</v>
      </c>
      <c r="S154" s="29" t="s">
        <v>47</v>
      </c>
      <c r="T154" s="29" t="s">
        <v>47</v>
      </c>
      <c r="U154" s="29" t="str">
        <f>IF(A154&lt;&gt;"",VLOOKUP(N154,'Base de dados'!$G$1:$H$24,2,FALSE),"")</f>
        <v>C5+</v>
      </c>
      <c r="V154" s="32">
        <v>46163</v>
      </c>
      <c r="W154" s="29" t="str">
        <f>IF(C154="","",VLOOKUP(C154,'Base de dados'!$A$1:$C$39,3,FALSE))</f>
        <v>UPGN</v>
      </c>
      <c r="X154" s="4">
        <f t="shared" si="5"/>
        <v>151</v>
      </c>
    </row>
    <row r="155" spans="1:24" ht="76.5" hidden="1">
      <c r="A155" s="31" t="str">
        <f>IF(C155="","",VLOOKUP(C155,'Base de dados'!$A$1:$B$50,2,FALSE))</f>
        <v>GASLUB</v>
      </c>
      <c r="B155" s="113">
        <v>46143</v>
      </c>
      <c r="C155" s="114">
        <v>1304114</v>
      </c>
      <c r="D155" s="56">
        <v>46160</v>
      </c>
      <c r="E155" s="114">
        <v>2</v>
      </c>
      <c r="F155" s="114" t="s">
        <v>126</v>
      </c>
      <c r="G155" s="114" t="s">
        <v>232</v>
      </c>
      <c r="H155" s="114" t="s">
        <v>163</v>
      </c>
      <c r="I155" s="56">
        <v>46158</v>
      </c>
      <c r="J155" s="56">
        <v>46164</v>
      </c>
      <c r="K155" s="24">
        <f t="shared" si="4"/>
        <v>6</v>
      </c>
      <c r="L155" s="114">
        <v>0</v>
      </c>
      <c r="M155" s="114" t="s">
        <v>126</v>
      </c>
      <c r="N155" s="114">
        <v>20</v>
      </c>
      <c r="O155" s="114"/>
      <c r="P155" s="147">
        <v>135242000000</v>
      </c>
      <c r="Q155" s="115" t="s">
        <v>168</v>
      </c>
      <c r="R155" s="114" t="s">
        <v>230</v>
      </c>
      <c r="S155" s="29" t="s">
        <v>47</v>
      </c>
      <c r="T155" s="29" t="s">
        <v>47</v>
      </c>
      <c r="U155" s="29" t="str">
        <f>IF(A155&lt;&gt;"",VLOOKUP(N155,'Base de dados'!$G$1:$H$24,2,FALSE),"")</f>
        <v>GNAP</v>
      </c>
      <c r="V155" s="32">
        <v>46163</v>
      </c>
      <c r="W155" s="29" t="str">
        <f>IF(C155="","",VLOOKUP(C155,'Base de dados'!$A$1:$C$39,3,FALSE))</f>
        <v>UPGN</v>
      </c>
      <c r="X155" s="4">
        <f t="shared" si="5"/>
        <v>152</v>
      </c>
    </row>
    <row r="156" spans="1:24" ht="76.5" hidden="1">
      <c r="A156" s="31" t="str">
        <f>IF(C156="","",VLOOKUP(C156,'Base de dados'!$A$1:$B$50,2,FALSE))</f>
        <v>GASLUB</v>
      </c>
      <c r="B156" s="113">
        <v>46143</v>
      </c>
      <c r="C156" s="114">
        <v>1304114</v>
      </c>
      <c r="D156" s="56">
        <v>46160</v>
      </c>
      <c r="E156" s="114">
        <v>2</v>
      </c>
      <c r="F156" s="114" t="s">
        <v>126</v>
      </c>
      <c r="G156" s="114" t="s">
        <v>232</v>
      </c>
      <c r="H156" s="114" t="s">
        <v>163</v>
      </c>
      <c r="I156" s="56">
        <v>46158</v>
      </c>
      <c r="J156" s="56">
        <v>46164</v>
      </c>
      <c r="K156" s="24">
        <f t="shared" si="4"/>
        <v>6</v>
      </c>
      <c r="L156" s="114">
        <v>0</v>
      </c>
      <c r="M156" s="114" t="s">
        <v>126</v>
      </c>
      <c r="N156" s="114">
        <v>5</v>
      </c>
      <c r="O156" s="114"/>
      <c r="P156" s="114">
        <v>30769591.640000001</v>
      </c>
      <c r="Q156" s="115" t="s">
        <v>168</v>
      </c>
      <c r="R156" s="114" t="s">
        <v>230</v>
      </c>
      <c r="S156" s="29" t="s">
        <v>47</v>
      </c>
      <c r="T156" s="29" t="s">
        <v>47</v>
      </c>
      <c r="U156" s="29" t="str">
        <f>IF(A156&lt;&gt;"",VLOOKUP(N156,'Base de dados'!$G$1:$H$24,2,FALSE),"")</f>
        <v>Gás liquefeito de petróleo (GLP)</v>
      </c>
      <c r="V156" s="32">
        <v>46163</v>
      </c>
      <c r="W156" s="29" t="str">
        <f>IF(C156="","",VLOOKUP(C156,'Base de dados'!$A$1:$C$39,3,FALSE))</f>
        <v>UPGN</v>
      </c>
      <c r="X156" s="4">
        <f t="shared" si="5"/>
        <v>153</v>
      </c>
    </row>
    <row r="157" spans="1:24" ht="76.5" hidden="1">
      <c r="A157" s="31" t="str">
        <f>IF(C157="","",VLOOKUP(C157,'Base de dados'!$A$1:$B$50,2,FALSE))</f>
        <v>GASLUB</v>
      </c>
      <c r="B157" s="113">
        <v>46143</v>
      </c>
      <c r="C157" s="114">
        <v>1304114</v>
      </c>
      <c r="D157" s="56">
        <v>46160</v>
      </c>
      <c r="E157" s="114">
        <v>2</v>
      </c>
      <c r="F157" s="114" t="s">
        <v>126</v>
      </c>
      <c r="G157" s="114" t="s">
        <v>232</v>
      </c>
      <c r="H157" s="114" t="s">
        <v>163</v>
      </c>
      <c r="I157" s="56">
        <v>46158</v>
      </c>
      <c r="J157" s="56">
        <v>46164</v>
      </c>
      <c r="K157" s="24">
        <f t="shared" si="4"/>
        <v>6</v>
      </c>
      <c r="L157" s="114">
        <v>0</v>
      </c>
      <c r="M157" s="114" t="s">
        <v>126</v>
      </c>
      <c r="N157" s="114">
        <v>22</v>
      </c>
      <c r="O157" s="114"/>
      <c r="P157" s="114">
        <v>5915528.574</v>
      </c>
      <c r="Q157" s="115" t="s">
        <v>168</v>
      </c>
      <c r="R157" s="114" t="s">
        <v>230</v>
      </c>
      <c r="S157" s="29" t="s">
        <v>47</v>
      </c>
      <c r="T157" s="29" t="s">
        <v>47</v>
      </c>
      <c r="U157" s="29" t="str">
        <f>IF(A157&lt;&gt;"",VLOOKUP(N157,'Base de dados'!$G$1:$H$24,2,FALSE),"")</f>
        <v>C5+</v>
      </c>
      <c r="V157" s="32">
        <v>46163</v>
      </c>
      <c r="W157" s="29" t="str">
        <f>IF(C157="","",VLOOKUP(C157,'Base de dados'!$A$1:$C$39,3,FALSE))</f>
        <v>UPGN</v>
      </c>
      <c r="X157" s="4">
        <f t="shared" si="5"/>
        <v>154</v>
      </c>
    </row>
    <row r="158" spans="1:24" s="219" customFormat="1" ht="30.75" hidden="1">
      <c r="A158" s="58" t="str">
        <f>IF(C158="","",VLOOKUP(C158,'Base de dados'!$A$1:$B$50,2,FALSE))</f>
        <v>REFINARIA DE MATARIPE</v>
      </c>
      <c r="B158" s="217">
        <v>46174</v>
      </c>
      <c r="C158" s="25">
        <v>1277709</v>
      </c>
      <c r="D158" s="218">
        <v>46169</v>
      </c>
      <c r="E158" s="219">
        <v>1</v>
      </c>
      <c r="F158" s="219" t="s">
        <v>126</v>
      </c>
      <c r="G158" s="220" t="s">
        <v>233</v>
      </c>
      <c r="H158" s="219" t="s">
        <v>234</v>
      </c>
      <c r="I158" s="221">
        <v>46195</v>
      </c>
      <c r="J158" s="218">
        <v>46203</v>
      </c>
      <c r="K158" s="24">
        <f t="shared" si="4"/>
        <v>8</v>
      </c>
      <c r="L158" s="219">
        <v>0</v>
      </c>
      <c r="M158" s="219" t="s">
        <v>137</v>
      </c>
      <c r="N158" s="219">
        <v>18</v>
      </c>
      <c r="O158" s="219">
        <v>610101003</v>
      </c>
      <c r="P158" s="222">
        <v>0</v>
      </c>
      <c r="Q158" s="219" t="s">
        <v>235</v>
      </c>
      <c r="R158" s="219" t="s">
        <v>68</v>
      </c>
      <c r="S158" s="100" t="s">
        <v>60</v>
      </c>
      <c r="T158" s="62" t="s">
        <v>60</v>
      </c>
      <c r="U158" s="62" t="str">
        <f>IF(A158&lt;&gt;"",VLOOKUP(N158,'Base de dados'!$G$1:$H$24,2,FALSE),"")</f>
        <v>Derivado de petróleo não combustível</v>
      </c>
      <c r="V158" s="223">
        <v>46168</v>
      </c>
      <c r="W158" s="224" t="str">
        <f>IF(C158="","",VLOOKUP(C158,'Base de dados'!$A$1:$C$39,3,FALSE))</f>
        <v>REFINARIA</v>
      </c>
      <c r="X158" s="225">
        <f t="shared" si="5"/>
        <v>155</v>
      </c>
    </row>
    <row r="159" spans="1:24" ht="76.5" hidden="1">
      <c r="A159" s="31" t="str">
        <f>IF(C159="","",VLOOKUP(C159,'Base de dados'!$A$1:$B$50,2,FALSE))</f>
        <v xml:space="preserve">UPGN 3R POTIGUAR </v>
      </c>
      <c r="B159" s="113">
        <v>46143</v>
      </c>
      <c r="C159" s="114">
        <v>1292009</v>
      </c>
      <c r="D159" s="56">
        <v>46171</v>
      </c>
      <c r="E159" s="114">
        <v>1</v>
      </c>
      <c r="F159" s="114" t="s">
        <v>41</v>
      </c>
      <c r="G159" s="114" t="s">
        <v>181</v>
      </c>
      <c r="H159" s="114" t="s">
        <v>182</v>
      </c>
      <c r="I159" s="56">
        <v>46172</v>
      </c>
      <c r="J159" s="56">
        <v>46192</v>
      </c>
      <c r="K159" s="24">
        <f t="shared" si="4"/>
        <v>20</v>
      </c>
      <c r="L159" s="114">
        <v>0</v>
      </c>
      <c r="M159" s="114" t="s">
        <v>41</v>
      </c>
      <c r="N159" s="114">
        <v>20</v>
      </c>
      <c r="O159" s="114">
        <v>210101001</v>
      </c>
      <c r="P159" s="160">
        <v>0</v>
      </c>
      <c r="Q159" s="115" t="s">
        <v>236</v>
      </c>
      <c r="R159" s="114" t="s">
        <v>237</v>
      </c>
      <c r="S159" s="62" t="s">
        <v>47</v>
      </c>
      <c r="T159" s="62" t="s">
        <v>47</v>
      </c>
      <c r="U159" s="29" t="str">
        <f>IF(A159&lt;&gt;"",VLOOKUP(N159,'Base de dados'!$G$1:$H$24,2,FALSE),"")</f>
        <v>GNAP</v>
      </c>
      <c r="V159" s="117">
        <v>46191</v>
      </c>
      <c r="W159" s="29" t="str">
        <f>IF(C159="","",VLOOKUP(C159,'Base de dados'!$A$1:$C$39,3,FALSE))</f>
        <v>UPGN</v>
      </c>
      <c r="X159" s="4">
        <f t="shared" si="5"/>
        <v>156</v>
      </c>
    </row>
    <row r="160" spans="1:24" ht="76.5" hidden="1">
      <c r="A160" s="31" t="str">
        <f>IF(C160="","",VLOOKUP(C160,'Base de dados'!$A$1:$B$50,2,FALSE))</f>
        <v xml:space="preserve">UPGN 3R POTIGUAR </v>
      </c>
      <c r="B160" s="113">
        <v>46143</v>
      </c>
      <c r="C160" s="114">
        <v>1292009</v>
      </c>
      <c r="D160" s="56">
        <v>46171</v>
      </c>
      <c r="E160" s="114">
        <v>1</v>
      </c>
      <c r="F160" s="114" t="s">
        <v>41</v>
      </c>
      <c r="G160" s="114" t="s">
        <v>181</v>
      </c>
      <c r="H160" s="114" t="s">
        <v>182</v>
      </c>
      <c r="I160" s="56">
        <v>46172</v>
      </c>
      <c r="J160" s="56">
        <v>46192</v>
      </c>
      <c r="K160" s="24">
        <f t="shared" si="4"/>
        <v>20</v>
      </c>
      <c r="L160" s="114">
        <v>0</v>
      </c>
      <c r="M160" s="114" t="s">
        <v>41</v>
      </c>
      <c r="N160" s="114">
        <v>5</v>
      </c>
      <c r="O160" s="114">
        <v>210203001</v>
      </c>
      <c r="P160" s="160">
        <v>0</v>
      </c>
      <c r="Q160" s="115" t="s">
        <v>236</v>
      </c>
      <c r="R160" s="114" t="s">
        <v>238</v>
      </c>
      <c r="S160" s="62" t="s">
        <v>47</v>
      </c>
      <c r="T160" s="62" t="s">
        <v>47</v>
      </c>
      <c r="U160" s="29" t="str">
        <f>IF(A160&lt;&gt;"",VLOOKUP(N160,'Base de dados'!$G$1:$H$24,2,FALSE),"")</f>
        <v>Gás liquefeito de petróleo (GLP)</v>
      </c>
      <c r="V160" s="117">
        <v>46191</v>
      </c>
      <c r="W160" s="29" t="str">
        <f>IF(C160="","",VLOOKUP(C160,'Base de dados'!$A$1:$C$39,3,FALSE))</f>
        <v>UPGN</v>
      </c>
      <c r="X160" s="4">
        <f t="shared" si="5"/>
        <v>157</v>
      </c>
    </row>
    <row r="161" spans="1:24" ht="76.5" hidden="1">
      <c r="A161" s="31" t="str">
        <f>IF(C161="","",VLOOKUP(C161,'Base de dados'!$A$1:$B$50,2,FALSE))</f>
        <v xml:space="preserve">UPGN 3R POTIGUAR </v>
      </c>
      <c r="B161" s="113">
        <v>46143</v>
      </c>
      <c r="C161" s="114">
        <v>1292009</v>
      </c>
      <c r="D161" s="56">
        <v>46171</v>
      </c>
      <c r="E161" s="114">
        <v>1</v>
      </c>
      <c r="F161" s="114" t="s">
        <v>41</v>
      </c>
      <c r="G161" s="114" t="s">
        <v>181</v>
      </c>
      <c r="H161" s="114" t="s">
        <v>182</v>
      </c>
      <c r="I161" s="56">
        <v>46172</v>
      </c>
      <c r="J161" s="56">
        <v>46192</v>
      </c>
      <c r="K161" s="24">
        <f t="shared" si="4"/>
        <v>20</v>
      </c>
      <c r="L161" s="114">
        <v>0</v>
      </c>
      <c r="M161" s="114" t="s">
        <v>41</v>
      </c>
      <c r="N161" s="114">
        <v>20</v>
      </c>
      <c r="O161" s="114">
        <v>220101002</v>
      </c>
      <c r="P161" s="114">
        <v>0</v>
      </c>
      <c r="Q161" s="115" t="s">
        <v>236</v>
      </c>
      <c r="R161" s="114" t="s">
        <v>237</v>
      </c>
      <c r="S161" s="62" t="s">
        <v>47</v>
      </c>
      <c r="T161" s="62" t="s">
        <v>47</v>
      </c>
      <c r="U161" s="29" t="str">
        <f>IF(A161&lt;&gt;"",VLOOKUP(N161,'Base de dados'!$G$1:$H$24,2,FALSE),"")</f>
        <v>GNAP</v>
      </c>
      <c r="V161" s="117">
        <v>46191</v>
      </c>
      <c r="W161" s="29" t="str">
        <f>IF(C161="","",VLOOKUP(C161,'Base de dados'!$A$1:$C$39,3,FALSE))</f>
        <v>UPGN</v>
      </c>
      <c r="X161" s="4">
        <f t="shared" si="5"/>
        <v>158</v>
      </c>
    </row>
    <row r="162" spans="1:24" s="62" customFormat="1" ht="76.5" hidden="1">
      <c r="A162" s="58" t="str">
        <f>IF(C162="","",VLOOKUP(C162,'Base de dados'!$A$1:$B$50,2,FALSE))</f>
        <v xml:space="preserve">UPGN 3R POTIGUAR </v>
      </c>
      <c r="B162" s="112">
        <v>46143</v>
      </c>
      <c r="C162" s="93">
        <v>1292009</v>
      </c>
      <c r="D162" s="92">
        <v>46171</v>
      </c>
      <c r="E162" s="93">
        <v>1</v>
      </c>
      <c r="F162" s="93" t="s">
        <v>41</v>
      </c>
      <c r="G162" s="93" t="s">
        <v>181</v>
      </c>
      <c r="H162" s="93" t="s">
        <v>182</v>
      </c>
      <c r="I162" s="92">
        <v>46172</v>
      </c>
      <c r="J162" s="56">
        <v>46192</v>
      </c>
      <c r="K162" s="24">
        <f t="shared" si="4"/>
        <v>20</v>
      </c>
      <c r="L162" s="93">
        <v>0</v>
      </c>
      <c r="M162" s="93" t="s">
        <v>41</v>
      </c>
      <c r="N162" s="93">
        <v>22</v>
      </c>
      <c r="O162" s="93">
        <v>220102001</v>
      </c>
      <c r="P162" s="93">
        <v>0</v>
      </c>
      <c r="Q162" s="96" t="s">
        <v>236</v>
      </c>
      <c r="R162" s="93" t="s">
        <v>237</v>
      </c>
      <c r="S162" s="62" t="s">
        <v>47</v>
      </c>
      <c r="T162" s="62" t="s">
        <v>47</v>
      </c>
      <c r="U162" s="62" t="str">
        <f>IF(A162&lt;&gt;"",VLOOKUP(N162,'Base de dados'!$G$1:$H$24,2,FALSE),"")</f>
        <v>C5+</v>
      </c>
      <c r="V162" s="117">
        <v>46191</v>
      </c>
      <c r="W162" s="62" t="str">
        <f>IF(C162="","",VLOOKUP(C162,'Base de dados'!$A$1:$C$39,3,FALSE))</f>
        <v>UPGN</v>
      </c>
      <c r="X162" s="24">
        <f t="shared" si="5"/>
        <v>159</v>
      </c>
    </row>
    <row r="163" spans="1:24" s="238" customFormat="1" ht="45.75" hidden="1">
      <c r="A163" s="229" t="str">
        <f>IF(C163="","",VLOOKUP(C163,'Base de dados'!$A$1:$B$50,2,FALSE))</f>
        <v>REFAP</v>
      </c>
      <c r="B163" s="230">
        <v>46143</v>
      </c>
      <c r="C163" s="231">
        <v>1045528</v>
      </c>
      <c r="D163" s="232">
        <v>46168</v>
      </c>
      <c r="E163" s="233">
        <v>1</v>
      </c>
      <c r="F163" s="233" t="s">
        <v>112</v>
      </c>
      <c r="G163" s="233" t="s">
        <v>206</v>
      </c>
      <c r="H163" s="233" t="s">
        <v>207</v>
      </c>
      <c r="I163" s="232">
        <v>46170</v>
      </c>
      <c r="J163" s="232">
        <v>46170</v>
      </c>
      <c r="K163" s="24">
        <f t="shared" si="4"/>
        <v>0</v>
      </c>
      <c r="L163" s="234">
        <v>35000</v>
      </c>
      <c r="M163" s="233" t="s">
        <v>121</v>
      </c>
      <c r="N163" s="233">
        <v>2</v>
      </c>
      <c r="O163" s="235">
        <v>320101001</v>
      </c>
      <c r="P163" s="236">
        <v>207000000</v>
      </c>
      <c r="Q163" s="235" t="s">
        <v>50</v>
      </c>
      <c r="R163" s="237" t="s">
        <v>208</v>
      </c>
      <c r="S163" s="62" t="s">
        <v>60</v>
      </c>
      <c r="T163" s="62" t="s">
        <v>60</v>
      </c>
      <c r="U163" s="62" t="str">
        <f>IF(A163&lt;&gt;"",VLOOKUP(N163,'Base de dados'!$G$1:$H$24,2,FALSE),"")</f>
        <v>Gasolina A</v>
      </c>
      <c r="V163" s="239">
        <v>46171</v>
      </c>
      <c r="W163" s="238" t="str">
        <f>IF(C163="","",VLOOKUP(C163,'Base de dados'!$A$1:$C$39,3,FALSE))</f>
        <v>REFINARIA</v>
      </c>
      <c r="X163" s="240">
        <f t="shared" si="5"/>
        <v>160</v>
      </c>
    </row>
    <row r="164" spans="1:24" s="238" customFormat="1" ht="30.75" hidden="1">
      <c r="A164" s="229" t="str">
        <f>IF(C164="","",VLOOKUP(C164,'Base de dados'!$A$1:$B$50,2,FALSE))</f>
        <v>REFAP</v>
      </c>
      <c r="B164" s="241">
        <v>46143</v>
      </c>
      <c r="C164" s="242">
        <v>1045528</v>
      </c>
      <c r="D164" s="243">
        <v>46168</v>
      </c>
      <c r="E164" s="244">
        <v>1</v>
      </c>
      <c r="F164" s="244" t="s">
        <v>112</v>
      </c>
      <c r="G164" s="244" t="s">
        <v>239</v>
      </c>
      <c r="H164" s="244" t="s">
        <v>240</v>
      </c>
      <c r="I164" s="243">
        <v>46205</v>
      </c>
      <c r="J164" s="243">
        <v>46234</v>
      </c>
      <c r="K164" s="24">
        <f t="shared" si="4"/>
        <v>29</v>
      </c>
      <c r="L164" s="245">
        <v>35000</v>
      </c>
      <c r="M164" s="244" t="s">
        <v>121</v>
      </c>
      <c r="N164" s="244">
        <v>18</v>
      </c>
      <c r="O164" s="246" t="s">
        <v>125</v>
      </c>
      <c r="P164" s="246" t="s">
        <v>125</v>
      </c>
      <c r="Q164" s="247" t="s">
        <v>50</v>
      </c>
      <c r="R164" s="248" t="s">
        <v>198</v>
      </c>
      <c r="S164" s="62" t="s">
        <v>60</v>
      </c>
      <c r="T164" s="62" t="s">
        <v>60</v>
      </c>
      <c r="U164" s="62" t="str">
        <f>IF(A164&lt;&gt;"",VLOOKUP(N164,'Base de dados'!$G$1:$H$24,2,FALSE),"")</f>
        <v>Derivado de petróleo não combustível</v>
      </c>
      <c r="V164" s="239">
        <v>46171</v>
      </c>
      <c r="W164" s="238" t="str">
        <f>IF(C164="","",VLOOKUP(C164,'Base de dados'!$A$1:$C$39,3,FALSE))</f>
        <v>REFINARIA</v>
      </c>
      <c r="X164" s="240">
        <f t="shared" si="5"/>
        <v>161</v>
      </c>
    </row>
    <row r="165" spans="1:24" s="87" customFormat="1" ht="45.75" hidden="1">
      <c r="A165" s="229" t="str">
        <f>IF(C165="","",VLOOKUP(C165,'Base de dados'!$A$1:$B$50,2,FALSE))</f>
        <v>REGAP</v>
      </c>
      <c r="B165" s="169">
        <v>46143</v>
      </c>
      <c r="C165" s="170">
        <v>1032150</v>
      </c>
      <c r="D165" s="56">
        <v>46168</v>
      </c>
      <c r="E165" s="114">
        <v>1</v>
      </c>
      <c r="F165" s="114" t="s">
        <v>112</v>
      </c>
      <c r="G165" s="114" t="s">
        <v>241</v>
      </c>
      <c r="H165" s="274" t="s">
        <v>242</v>
      </c>
      <c r="I165" s="56">
        <v>46234</v>
      </c>
      <c r="J165" s="56">
        <v>46253</v>
      </c>
      <c r="K165" s="188">
        <f t="shared" ref="K165" si="6">IF(I165="","",J165-I165)</f>
        <v>19</v>
      </c>
      <c r="L165" s="171">
        <v>26400</v>
      </c>
      <c r="M165" s="114" t="s">
        <v>121</v>
      </c>
      <c r="N165" s="114">
        <v>6</v>
      </c>
      <c r="O165" s="115">
        <v>420105001</v>
      </c>
      <c r="P165" s="228">
        <v>224100000</v>
      </c>
      <c r="Q165" s="115" t="s">
        <v>50</v>
      </c>
      <c r="R165" s="173" t="s">
        <v>243</v>
      </c>
      <c r="S165" s="62" t="s">
        <v>60</v>
      </c>
      <c r="T165" s="62" t="s">
        <v>60</v>
      </c>
      <c r="U165" s="62" t="str">
        <f>IF(A165&lt;&gt;"",VLOOKUP(N165,'Base de dados'!$G$1:$H$24,2,FALSE),"")</f>
        <v xml:space="preserve">Óleo diesel A S10 </v>
      </c>
      <c r="V165" s="239">
        <v>46202</v>
      </c>
      <c r="W165" s="216" t="str">
        <f>IF(C165="","",VLOOKUP(C165,'Base de dados'!$A$1:$C$39,3,FALSE))</f>
        <v>REFINARIA</v>
      </c>
      <c r="X165" s="89">
        <f>IF(C165&lt;&gt;"",X163+1,"")</f>
        <v>161</v>
      </c>
    </row>
    <row r="166" spans="1:24" s="87" customFormat="1" ht="45.75" hidden="1">
      <c r="A166" s="229" t="str">
        <f>IF(C166="","",VLOOKUP(C166,'Base de dados'!$A$1:$B$50,2,FALSE))</f>
        <v>REGAP</v>
      </c>
      <c r="B166" s="169">
        <v>46143</v>
      </c>
      <c r="C166" s="170">
        <v>1032150</v>
      </c>
      <c r="D166" s="56">
        <v>46168</v>
      </c>
      <c r="E166" s="114">
        <v>1</v>
      </c>
      <c r="F166" s="114" t="s">
        <v>112</v>
      </c>
      <c r="G166" s="114" t="s">
        <v>241</v>
      </c>
      <c r="H166" s="274" t="s">
        <v>242</v>
      </c>
      <c r="I166" s="92">
        <v>46234</v>
      </c>
      <c r="J166" s="92">
        <v>46253</v>
      </c>
      <c r="K166" s="188">
        <f t="shared" si="4"/>
        <v>19</v>
      </c>
      <c r="L166" s="171">
        <v>26400</v>
      </c>
      <c r="M166" s="114" t="s">
        <v>121</v>
      </c>
      <c r="N166" s="114">
        <v>7</v>
      </c>
      <c r="O166" s="115">
        <v>420102004</v>
      </c>
      <c r="P166" s="228">
        <v>136400000</v>
      </c>
      <c r="Q166" s="115" t="s">
        <v>50</v>
      </c>
      <c r="R166" s="173" t="s">
        <v>243</v>
      </c>
      <c r="S166" s="62" t="s">
        <v>60</v>
      </c>
      <c r="T166" s="62" t="s">
        <v>60</v>
      </c>
      <c r="U166" s="62" t="str">
        <f>IF(A166&lt;&gt;"",VLOOKUP(N166,'Base de dados'!$G$1:$H$24,2,FALSE),"")</f>
        <v xml:space="preserve">Óleo diesel A S500 </v>
      </c>
      <c r="V166" s="239">
        <v>46202</v>
      </c>
      <c r="W166" s="216" t="str">
        <f>IF(C166="","",VLOOKUP(C166,'Base de dados'!$A$1:$C$39,3,FALSE))</f>
        <v>REFINARIA</v>
      </c>
      <c r="X166" s="89">
        <f>IF(C166&lt;&gt;"",X164+1,"")</f>
        <v>162</v>
      </c>
    </row>
    <row r="167" spans="1:24" s="62" customFormat="1" ht="30.75" hidden="1">
      <c r="A167" s="249" t="str">
        <f>IF(C167="","",VLOOKUP(C167,'Base de dados'!$A$1:$B$50,2,FALSE))</f>
        <v>REGAP</v>
      </c>
      <c r="B167" s="90">
        <v>46143</v>
      </c>
      <c r="C167" s="91">
        <v>1032150</v>
      </c>
      <c r="D167" s="92">
        <v>46168</v>
      </c>
      <c r="E167" s="93">
        <v>1</v>
      </c>
      <c r="F167" s="93" t="s">
        <v>112</v>
      </c>
      <c r="G167" s="93" t="s">
        <v>72</v>
      </c>
      <c r="H167" s="94" t="s">
        <v>244</v>
      </c>
      <c r="I167" s="56">
        <v>46234</v>
      </c>
      <c r="J167" s="56">
        <v>46253</v>
      </c>
      <c r="K167" s="188">
        <f t="shared" si="4"/>
        <v>19</v>
      </c>
      <c r="L167" s="95">
        <v>26400</v>
      </c>
      <c r="M167" s="93" t="s">
        <v>121</v>
      </c>
      <c r="N167" s="93">
        <v>18</v>
      </c>
      <c r="O167" s="101" t="s">
        <v>125</v>
      </c>
      <c r="P167" s="101" t="s">
        <v>125</v>
      </c>
      <c r="Q167" s="96" t="s">
        <v>50</v>
      </c>
      <c r="R167" s="131" t="s">
        <v>198</v>
      </c>
      <c r="S167" s="62" t="s">
        <v>60</v>
      </c>
      <c r="T167" s="62" t="s">
        <v>60</v>
      </c>
      <c r="U167" s="62" t="str">
        <f>IF(A167&lt;&gt;"",VLOOKUP(N167,'Base de dados'!$G$1:$H$24,2,FALSE),"")</f>
        <v>Derivado de petróleo não combustível</v>
      </c>
      <c r="V167" s="250">
        <v>46171</v>
      </c>
      <c r="W167" s="100" t="str">
        <f>IF(C167="","",VLOOKUP(C167,'Base de dados'!$A$1:$C$39,3,FALSE))</f>
        <v>REFINARIA</v>
      </c>
      <c r="X167" s="24">
        <f t="shared" si="5"/>
        <v>163</v>
      </c>
    </row>
    <row r="168" spans="1:24" s="62" customFormat="1" ht="30.75" hidden="1">
      <c r="A168" s="249" t="str">
        <f>IF(C168="","",VLOOKUP(C168,'Base de dados'!$A$1:$B$50,2,FALSE))</f>
        <v>REPLAN</v>
      </c>
      <c r="B168" s="90">
        <v>46143</v>
      </c>
      <c r="C168" s="91">
        <v>1032153</v>
      </c>
      <c r="D168" s="92">
        <v>46168</v>
      </c>
      <c r="E168" s="93">
        <v>1</v>
      </c>
      <c r="F168" s="93" t="s">
        <v>112</v>
      </c>
      <c r="G168" s="93" t="s">
        <v>134</v>
      </c>
      <c r="H168" s="93" t="s">
        <v>245</v>
      </c>
      <c r="I168" s="189">
        <v>46230</v>
      </c>
      <c r="J168" s="189">
        <v>46236</v>
      </c>
      <c r="K168" s="24">
        <f t="shared" si="4"/>
        <v>6</v>
      </c>
      <c r="L168" s="95">
        <v>69000</v>
      </c>
      <c r="M168" s="93" t="s">
        <v>121</v>
      </c>
      <c r="N168" s="93">
        <v>18</v>
      </c>
      <c r="O168" s="101" t="s">
        <v>125</v>
      </c>
      <c r="P168" s="101" t="s">
        <v>125</v>
      </c>
      <c r="Q168" s="96" t="s">
        <v>50</v>
      </c>
      <c r="R168" s="131" t="s">
        <v>198</v>
      </c>
      <c r="S168" s="62" t="s">
        <v>60</v>
      </c>
      <c r="T168" s="62" t="s">
        <v>60</v>
      </c>
      <c r="U168" s="62" t="str">
        <f>IF(A168&lt;&gt;"",VLOOKUP(N168,'Base de dados'!$G$1:$H$24,2,FALSE),"")</f>
        <v>Derivado de petróleo não combustível</v>
      </c>
      <c r="V168" s="250">
        <v>46202</v>
      </c>
      <c r="W168" s="62" t="str">
        <f>IF(C168="","",VLOOKUP(C168,'Base de dados'!$A$1:$C$39,3,FALSE))</f>
        <v>REFINARIA</v>
      </c>
      <c r="X168" s="24">
        <f t="shared" si="5"/>
        <v>164</v>
      </c>
    </row>
    <row r="169" spans="1:24" s="62" customFormat="1" ht="30.75" hidden="1">
      <c r="A169" s="249" t="str">
        <f>IF(C169="","",VLOOKUP(C169,'Base de dados'!$A$1:$B$50,2,FALSE))</f>
        <v>REVAP</v>
      </c>
      <c r="B169" s="251">
        <v>46143</v>
      </c>
      <c r="C169" s="91">
        <v>1032154</v>
      </c>
      <c r="D169" s="92">
        <v>46168</v>
      </c>
      <c r="E169" s="93">
        <v>1</v>
      </c>
      <c r="F169" s="93" t="s">
        <v>112</v>
      </c>
      <c r="G169" s="93" t="s">
        <v>246</v>
      </c>
      <c r="H169" s="93" t="s">
        <v>247</v>
      </c>
      <c r="I169" s="92">
        <v>46174</v>
      </c>
      <c r="J169" s="92">
        <v>46203</v>
      </c>
      <c r="K169" s="24">
        <f t="shared" si="4"/>
        <v>29</v>
      </c>
      <c r="L169" s="95">
        <v>40000</v>
      </c>
      <c r="M169" s="93" t="s">
        <v>121</v>
      </c>
      <c r="N169" s="93">
        <v>19</v>
      </c>
      <c r="O169" s="101" t="s">
        <v>125</v>
      </c>
      <c r="P169" s="101" t="s">
        <v>125</v>
      </c>
      <c r="Q169" s="96" t="s">
        <v>50</v>
      </c>
      <c r="R169" s="131" t="s">
        <v>198</v>
      </c>
      <c r="S169" s="118" t="s">
        <v>47</v>
      </c>
      <c r="T169" s="29" t="s">
        <v>47</v>
      </c>
      <c r="U169" s="62" t="str">
        <f>IF(A169&lt;&gt;"",VLOOKUP(N169,'Base de dados'!$G$1:$H$24,2,FALSE),"")</f>
        <v>Não derivado de petróleo</v>
      </c>
      <c r="V169" s="32">
        <v>46202</v>
      </c>
      <c r="W169" s="62" t="str">
        <f>IF(C169="","",VLOOKUP(C169,'Base de dados'!$A$1:$C$39,3,FALSE))</f>
        <v>REFINARIA</v>
      </c>
      <c r="X169" s="24">
        <f t="shared" si="5"/>
        <v>165</v>
      </c>
    </row>
    <row r="170" spans="1:24" ht="45.75">
      <c r="A170" s="229" t="str">
        <f>IF(C170="","",VLOOKUP(C170,'Base de dados'!$A$1:$B$50,2,FALSE))</f>
        <v>RPBC</v>
      </c>
      <c r="B170" s="169">
        <v>46143</v>
      </c>
      <c r="C170" s="170">
        <v>1032159</v>
      </c>
      <c r="D170" s="56">
        <v>46168</v>
      </c>
      <c r="E170" s="114">
        <v>1</v>
      </c>
      <c r="F170" s="114" t="s">
        <v>112</v>
      </c>
      <c r="G170" s="114" t="s">
        <v>209</v>
      </c>
      <c r="H170" s="114" t="s">
        <v>210</v>
      </c>
      <c r="I170" s="56">
        <v>46169</v>
      </c>
      <c r="J170" s="56">
        <v>46183</v>
      </c>
      <c r="K170" s="4">
        <f t="shared" si="4"/>
        <v>14</v>
      </c>
      <c r="L170" s="171">
        <v>28488</v>
      </c>
      <c r="M170" s="114" t="s">
        <v>121</v>
      </c>
      <c r="N170" s="114">
        <v>2</v>
      </c>
      <c r="O170" s="115">
        <v>320101001</v>
      </c>
      <c r="P170" s="228">
        <v>150600000</v>
      </c>
      <c r="Q170" s="115" t="s">
        <v>50</v>
      </c>
      <c r="R170" s="173" t="s">
        <v>208</v>
      </c>
      <c r="S170" s="29" t="s">
        <v>60</v>
      </c>
      <c r="T170" s="29" t="s">
        <v>60</v>
      </c>
      <c r="U170" s="29" t="str">
        <f>IF(A170&lt;&gt;"",VLOOKUP(N170,'Base de dados'!$G$1:$H$24,2,FALSE),"")</f>
        <v>Gasolina A</v>
      </c>
      <c r="V170" s="239">
        <v>46171</v>
      </c>
      <c r="W170" s="29" t="str">
        <f>IF(C170="","",VLOOKUP(C170,'Base de dados'!$A$1:$C$39,3,FALSE))</f>
        <v>REFINARIA</v>
      </c>
      <c r="X170" s="4">
        <f t="shared" si="5"/>
        <v>166</v>
      </c>
    </row>
    <row r="171" spans="1:24" ht="45.75">
      <c r="A171" s="229" t="str">
        <f>IF(C171="","",VLOOKUP(C171,'Base de dados'!$A$1:$B$50,2,FALSE))</f>
        <v>RPBC</v>
      </c>
      <c r="B171" s="169">
        <v>46143</v>
      </c>
      <c r="C171" s="170">
        <v>1032159</v>
      </c>
      <c r="D171" s="56">
        <v>46168</v>
      </c>
      <c r="E171" s="114">
        <v>1</v>
      </c>
      <c r="F171" s="114" t="s">
        <v>112</v>
      </c>
      <c r="G171" s="114" t="s">
        <v>248</v>
      </c>
      <c r="H171" s="114" t="s">
        <v>249</v>
      </c>
      <c r="I171" s="56">
        <v>46209</v>
      </c>
      <c r="J171" s="56">
        <v>46231</v>
      </c>
      <c r="K171" s="4">
        <f t="shared" si="4"/>
        <v>22</v>
      </c>
      <c r="L171" s="171">
        <v>28488</v>
      </c>
      <c r="M171" s="114" t="s">
        <v>121</v>
      </c>
      <c r="N171" s="114">
        <v>5</v>
      </c>
      <c r="O171" s="115">
        <v>210203001</v>
      </c>
      <c r="P171" s="228">
        <v>55400000</v>
      </c>
      <c r="Q171" s="115" t="s">
        <v>50</v>
      </c>
      <c r="R171" s="173" t="s">
        <v>243</v>
      </c>
      <c r="S171" s="29" t="s">
        <v>60</v>
      </c>
      <c r="T171" s="29" t="s">
        <v>60</v>
      </c>
      <c r="U171" s="29" t="str">
        <f>IF(A171&lt;&gt;"",VLOOKUP(N171,'Base de dados'!$G$1:$H$24,2,FALSE),"")</f>
        <v>Gás liquefeito de petróleo (GLP)</v>
      </c>
      <c r="V171" s="239">
        <v>46202</v>
      </c>
      <c r="W171" s="29" t="str">
        <f>IF(C171="","",VLOOKUP(C171,'Base de dados'!$A$1:$C$39,3,FALSE))</f>
        <v>REFINARIA</v>
      </c>
      <c r="X171" s="4">
        <f t="shared" si="5"/>
        <v>167</v>
      </c>
    </row>
    <row r="172" spans="1:24">
      <c r="A172" s="229" t="str">
        <f>IF(C172="","",VLOOKUP(C172,'Base de dados'!$A$1:$B$50,2,FALSE))</f>
        <v>RPBC</v>
      </c>
      <c r="B172" s="169">
        <v>46204</v>
      </c>
      <c r="C172" s="170">
        <v>1032159</v>
      </c>
      <c r="D172" s="56">
        <v>46232</v>
      </c>
      <c r="E172" s="114">
        <v>1</v>
      </c>
      <c r="F172" s="114" t="s">
        <v>112</v>
      </c>
      <c r="G172" s="114" t="s">
        <v>250</v>
      </c>
      <c r="H172" s="114" t="s">
        <v>251</v>
      </c>
      <c r="I172" s="56">
        <v>46232</v>
      </c>
      <c r="J172" s="56">
        <v>46269</v>
      </c>
      <c r="K172" s="4">
        <v>37</v>
      </c>
      <c r="L172" s="171">
        <v>20000</v>
      </c>
      <c r="M172" s="114" t="s">
        <v>121</v>
      </c>
      <c r="N172" s="114">
        <v>19</v>
      </c>
      <c r="O172" s="172">
        <v>710101001</v>
      </c>
      <c r="P172" s="172">
        <v>0</v>
      </c>
      <c r="Q172" s="96" t="s">
        <v>252</v>
      </c>
      <c r="R172" s="173"/>
      <c r="S172" s="29" t="s">
        <v>47</v>
      </c>
      <c r="T172" s="29" t="s">
        <v>60</v>
      </c>
      <c r="U172" s="29" t="str">
        <f>IF(A172&lt;&gt;"",VLOOKUP(N172,'Base de dados'!$G$1:$H$24,2,FALSE),"")</f>
        <v>Não derivado de petróleo</v>
      </c>
      <c r="V172" s="239">
        <v>46234</v>
      </c>
      <c r="W172" s="29" t="str">
        <f>IF(C172="","",VLOOKUP(C172,'Base de dados'!$A$1:$C$39,3,FALSE))</f>
        <v>REFINARIA</v>
      </c>
      <c r="X172" s="4">
        <f t="shared" si="5"/>
        <v>168</v>
      </c>
    </row>
    <row r="173" spans="1:24" ht="45.75">
      <c r="A173" s="229" t="str">
        <f>IF(C173="","",VLOOKUP(C173,'Base de dados'!$A$1:$B$50,2,FALSE))</f>
        <v>RPBC</v>
      </c>
      <c r="B173" s="169">
        <v>46143</v>
      </c>
      <c r="C173" s="170">
        <v>1032159</v>
      </c>
      <c r="D173" s="56">
        <v>46168</v>
      </c>
      <c r="E173" s="114">
        <v>1</v>
      </c>
      <c r="F173" s="114" t="s">
        <v>112</v>
      </c>
      <c r="G173" s="114" t="s">
        <v>253</v>
      </c>
      <c r="H173" s="114" t="s">
        <v>254</v>
      </c>
      <c r="I173" s="56">
        <v>46234</v>
      </c>
      <c r="J173" s="56">
        <v>46269</v>
      </c>
      <c r="K173" s="4">
        <f t="shared" si="4"/>
        <v>35</v>
      </c>
      <c r="L173" s="171">
        <v>28488</v>
      </c>
      <c r="M173" s="114" t="s">
        <v>121</v>
      </c>
      <c r="N173" s="114">
        <v>6</v>
      </c>
      <c r="O173" s="115">
        <v>420105001</v>
      </c>
      <c r="P173" s="228">
        <v>294800000</v>
      </c>
      <c r="Q173" s="115" t="s">
        <v>50</v>
      </c>
      <c r="R173" s="173" t="s">
        <v>243</v>
      </c>
      <c r="S173" s="29" t="s">
        <v>47</v>
      </c>
      <c r="T173" s="29" t="s">
        <v>60</v>
      </c>
      <c r="U173" s="29" t="str">
        <f>IF(A173&lt;&gt;"",VLOOKUP(N173,'Base de dados'!$G$1:$H$24,2,FALSE),"")</f>
        <v xml:space="preserve">Óleo diesel A S10 </v>
      </c>
      <c r="V173" s="239">
        <v>46234</v>
      </c>
      <c r="W173" s="29" t="str">
        <f>IF(C173="","",VLOOKUP(C173,'Base de dados'!$A$1:$C$39,3,FALSE))</f>
        <v>REFINARIA</v>
      </c>
      <c r="X173" s="4">
        <f t="shared" si="5"/>
        <v>169</v>
      </c>
    </row>
    <row r="174" spans="1:24" s="62" customFormat="1" ht="30.75">
      <c r="A174" s="249" t="str">
        <f>IF(C174="","",VLOOKUP(C174,'Base de dados'!$A$1:$B$50,2,FALSE))</f>
        <v>RPBC</v>
      </c>
      <c r="B174" s="90">
        <v>46143</v>
      </c>
      <c r="C174" s="91">
        <v>1032159</v>
      </c>
      <c r="D174" s="92">
        <v>46168</v>
      </c>
      <c r="E174" s="93">
        <v>1</v>
      </c>
      <c r="F174" s="93" t="s">
        <v>112</v>
      </c>
      <c r="G174" s="93" t="s">
        <v>255</v>
      </c>
      <c r="H174" s="93" t="s">
        <v>256</v>
      </c>
      <c r="I174" s="92">
        <v>46209</v>
      </c>
      <c r="J174" s="92">
        <v>46242</v>
      </c>
      <c r="K174" s="24">
        <f t="shared" si="4"/>
        <v>33</v>
      </c>
      <c r="L174" s="95">
        <v>28488</v>
      </c>
      <c r="M174" s="93" t="s">
        <v>121</v>
      </c>
      <c r="N174" s="93">
        <v>19</v>
      </c>
      <c r="O174" s="101" t="s">
        <v>125</v>
      </c>
      <c r="P174" s="101" t="s">
        <v>125</v>
      </c>
      <c r="Q174" s="96" t="s">
        <v>50</v>
      </c>
      <c r="R174" s="131" t="s">
        <v>198</v>
      </c>
      <c r="S174" s="62" t="s">
        <v>47</v>
      </c>
      <c r="T174" s="62" t="s">
        <v>60</v>
      </c>
      <c r="U174" s="62" t="str">
        <f>IF(A174&lt;&gt;"",VLOOKUP(N174,'Base de dados'!$G$1:$H$24,2,FALSE),"")</f>
        <v>Não derivado de petróleo</v>
      </c>
      <c r="V174" s="250">
        <v>46234</v>
      </c>
      <c r="W174" s="62" t="str">
        <f>IF(C174="","",VLOOKUP(C174,'Base de dados'!$A$1:$C$39,3,FALSE))</f>
        <v>REFINARIA</v>
      </c>
      <c r="X174" s="24">
        <f t="shared" si="5"/>
        <v>170</v>
      </c>
    </row>
    <row r="175" spans="1:24" s="51" customFormat="1" ht="91.5" hidden="1">
      <c r="A175" s="249" t="str">
        <f>IF(C175="","",VLOOKUP(C175,'Base de dados'!$A$1:$B$50,2,FALSE))</f>
        <v>REDUC</v>
      </c>
      <c r="B175" s="259">
        <v>46174</v>
      </c>
      <c r="C175" s="260">
        <v>1032149</v>
      </c>
      <c r="D175" s="261">
        <v>46181</v>
      </c>
      <c r="E175" s="262">
        <v>2</v>
      </c>
      <c r="F175" s="260" t="s">
        <v>126</v>
      </c>
      <c r="G175" s="260" t="s">
        <v>257</v>
      </c>
      <c r="H175" s="260" t="s">
        <v>258</v>
      </c>
      <c r="I175" s="261">
        <v>46181</v>
      </c>
      <c r="J175" s="261">
        <v>46189</v>
      </c>
      <c r="K175" s="45">
        <f t="shared" si="4"/>
        <v>8</v>
      </c>
      <c r="L175" s="260">
        <v>0</v>
      </c>
      <c r="M175" s="260" t="s">
        <v>137</v>
      </c>
      <c r="N175" s="263">
        <v>17</v>
      </c>
      <c r="O175" s="260" t="s">
        <v>259</v>
      </c>
      <c r="P175" s="260" t="s">
        <v>260</v>
      </c>
      <c r="Q175" s="257" t="s">
        <v>50</v>
      </c>
      <c r="R175" s="262" t="s">
        <v>261</v>
      </c>
      <c r="S175" s="51" t="s">
        <v>47</v>
      </c>
      <c r="T175" s="264" t="s">
        <v>60</v>
      </c>
      <c r="U175" s="264" t="str">
        <f>IF(A175&lt;&gt;"",VLOOKUP(N175,'Base de dados'!$G$1:$H$24,2,FALSE),"")</f>
        <v xml:space="preserve">Outros combustíveis substitutos ou complementares aos combustíveis dos incisos I a XVI, do artigo 3º, da Resolução ANP n° 868/2022 </v>
      </c>
      <c r="V175" s="265">
        <v>46191</v>
      </c>
      <c r="W175" s="51" t="str">
        <f>IF(C175="","",VLOOKUP(C175,'Base de dados'!$A$1:$C$39,3,FALSE))</f>
        <v>REFINARIA</v>
      </c>
      <c r="X175" s="45">
        <f t="shared" si="5"/>
        <v>171</v>
      </c>
    </row>
    <row r="176" spans="1:24" s="264" customFormat="1" ht="60.75" hidden="1">
      <c r="A176" s="249" t="str">
        <f>IF(C176="","",VLOOKUP(C176,'Base de dados'!$A$1:$B$50,2,FALSE))</f>
        <v>REDUC</v>
      </c>
      <c r="B176" s="266">
        <v>46539</v>
      </c>
      <c r="C176" s="263">
        <v>1032149</v>
      </c>
      <c r="D176" s="267">
        <v>46181</v>
      </c>
      <c r="E176" s="257">
        <v>2</v>
      </c>
      <c r="F176" s="263" t="s">
        <v>126</v>
      </c>
      <c r="G176" s="263" t="s">
        <v>262</v>
      </c>
      <c r="H176" s="263" t="s">
        <v>263</v>
      </c>
      <c r="I176" s="267">
        <v>46181</v>
      </c>
      <c r="J176" s="267">
        <v>46192</v>
      </c>
      <c r="K176" s="61">
        <f t="shared" si="4"/>
        <v>11</v>
      </c>
      <c r="L176" s="263">
        <v>0</v>
      </c>
      <c r="M176" s="263" t="s">
        <v>137</v>
      </c>
      <c r="N176" s="263">
        <v>17</v>
      </c>
      <c r="O176" s="263">
        <v>608</v>
      </c>
      <c r="P176" s="263" t="s">
        <v>264</v>
      </c>
      <c r="Q176" s="257" t="s">
        <v>50</v>
      </c>
      <c r="R176" s="257" t="s">
        <v>265</v>
      </c>
      <c r="S176" s="264" t="s">
        <v>47</v>
      </c>
      <c r="T176" s="264" t="s">
        <v>60</v>
      </c>
      <c r="U176" s="264" t="str">
        <f>IF(A176&lt;&gt;"",VLOOKUP(N176,'Base de dados'!$G$1:$H$24,2,FALSE),"")</f>
        <v xml:space="preserve">Outros combustíveis substitutos ou complementares aos combustíveis dos incisos I a XVI, do artigo 3º, da Resolução ANP n° 868/2022 </v>
      </c>
      <c r="V176" s="268">
        <v>46181</v>
      </c>
      <c r="W176" s="264" t="str">
        <f>IF(C176="","",VLOOKUP(C176,'Base de dados'!$A$1:$C$39,3,FALSE))</f>
        <v>REFINARIA</v>
      </c>
      <c r="X176" s="61">
        <f t="shared" si="5"/>
        <v>172</v>
      </c>
    </row>
    <row r="177" spans="1:24" s="62" customFormat="1" ht="30.75" hidden="1">
      <c r="A177" s="58" t="str">
        <f>IF(C177="","",VLOOKUP(C177,'Base de dados'!$A$1:$B$50,2,FALSE))</f>
        <v>RECAP</v>
      </c>
      <c r="B177" s="253">
        <v>46174</v>
      </c>
      <c r="C177" s="93">
        <v>1032148</v>
      </c>
      <c r="D177" s="92">
        <v>46185</v>
      </c>
      <c r="E177" s="93">
        <v>2</v>
      </c>
      <c r="F177" s="93" t="s">
        <v>126</v>
      </c>
      <c r="G177" s="96" t="s">
        <v>266</v>
      </c>
      <c r="H177" s="93" t="s">
        <v>267</v>
      </c>
      <c r="I177" s="92">
        <v>46185</v>
      </c>
      <c r="J177" s="92">
        <v>46195</v>
      </c>
      <c r="K177" s="93">
        <v>11</v>
      </c>
      <c r="L177" s="93" t="s">
        <v>268</v>
      </c>
      <c r="M177" s="93" t="s">
        <v>137</v>
      </c>
      <c r="N177" s="93">
        <v>19</v>
      </c>
      <c r="O177" s="93"/>
      <c r="P177" s="93">
        <v>0</v>
      </c>
      <c r="Q177" s="254" t="s">
        <v>192</v>
      </c>
      <c r="R177" s="254" t="s">
        <v>269</v>
      </c>
      <c r="S177" s="62" t="s">
        <v>47</v>
      </c>
      <c r="T177" s="62" t="s">
        <v>47</v>
      </c>
      <c r="U177" s="62" t="str">
        <f>IF(A177&lt;&gt;"",VLOOKUP(N177,'Base de dados'!$G$1:$H$24,2,FALSE),"")</f>
        <v>Não derivado de petróleo</v>
      </c>
      <c r="V177" s="63">
        <v>46195</v>
      </c>
      <c r="W177" s="62" t="str">
        <f>IF(C177="","",VLOOKUP(C177,'Base de dados'!$A$1:$C$39,3,FALSE))</f>
        <v>REFINARIA</v>
      </c>
      <c r="X177" s="24">
        <f t="shared" si="5"/>
        <v>173</v>
      </c>
    </row>
    <row r="178" spans="1:24">
      <c r="A178" s="58" t="str">
        <f>IF(C178="","",VLOOKUP(C178,'Base de dados'!$A$1:$B$50,2,FALSE))</f>
        <v>RPBC</v>
      </c>
      <c r="B178" s="90">
        <v>46174</v>
      </c>
      <c r="C178" s="91">
        <v>1032159</v>
      </c>
      <c r="D178" s="135">
        <v>46185</v>
      </c>
      <c r="E178" s="93">
        <v>2</v>
      </c>
      <c r="F178" s="91" t="s">
        <v>112</v>
      </c>
      <c r="G178" s="93" t="s">
        <v>223</v>
      </c>
      <c r="H178" s="93" t="s">
        <v>224</v>
      </c>
      <c r="I178" s="92">
        <v>46184</v>
      </c>
      <c r="J178" s="135">
        <v>46225</v>
      </c>
      <c r="K178" s="91">
        <v>31</v>
      </c>
      <c r="L178" s="91">
        <v>29400</v>
      </c>
      <c r="M178" s="131" t="s">
        <v>121</v>
      </c>
      <c r="N178" s="93">
        <v>19</v>
      </c>
      <c r="O178" s="93">
        <v>710101001</v>
      </c>
      <c r="P178" s="131">
        <v>0</v>
      </c>
      <c r="Q178" s="96" t="s">
        <v>196</v>
      </c>
      <c r="R178" s="131" t="s">
        <v>226</v>
      </c>
      <c r="S178" s="29" t="s">
        <v>47</v>
      </c>
      <c r="T178" s="29" t="s">
        <v>47</v>
      </c>
      <c r="U178" s="62" t="str">
        <f>IF(A178&lt;&gt;"",VLOOKUP(N178,'Base de dados'!$G$1:$H$24,2,FALSE),"")</f>
        <v>Não derivado de petróleo</v>
      </c>
      <c r="V178" s="32">
        <v>46224</v>
      </c>
      <c r="W178" s="29" t="str">
        <f>IF(C178="","",VLOOKUP(C178,'Base de dados'!$A$1:$C$39,3,FALSE))</f>
        <v>REFINARIA</v>
      </c>
      <c r="X178" s="4">
        <f t="shared" si="5"/>
        <v>174</v>
      </c>
    </row>
    <row r="179" spans="1:24" s="87" customFormat="1" ht="30.75" hidden="1">
      <c r="A179" s="58" t="str">
        <f>IF(C179="","",VLOOKUP(C179,'Base de dados'!$A$1:$B$50,2,FALSE))</f>
        <v>POLO DE CABIÚNAS</v>
      </c>
      <c r="B179" s="113">
        <v>46174</v>
      </c>
      <c r="C179" s="114">
        <v>1032160</v>
      </c>
      <c r="D179" s="56">
        <v>46185</v>
      </c>
      <c r="E179" s="114">
        <v>2</v>
      </c>
      <c r="F179" s="114" t="s">
        <v>126</v>
      </c>
      <c r="G179" s="114" t="s">
        <v>270</v>
      </c>
      <c r="H179" s="114" t="s">
        <v>107</v>
      </c>
      <c r="I179" s="56">
        <v>46185</v>
      </c>
      <c r="J179" s="56">
        <v>46186</v>
      </c>
      <c r="K179" s="4">
        <f t="shared" ref="K179:K237" si="7">IF(I179="","",J179-I179)</f>
        <v>1</v>
      </c>
      <c r="L179" s="114">
        <v>19200000</v>
      </c>
      <c r="M179" s="114" t="s">
        <v>126</v>
      </c>
      <c r="N179" s="114">
        <v>20</v>
      </c>
      <c r="O179" s="114"/>
      <c r="P179" s="147">
        <v>641741000000</v>
      </c>
      <c r="Q179" s="257" t="s">
        <v>50</v>
      </c>
      <c r="R179" s="114" t="s">
        <v>271</v>
      </c>
      <c r="S179" s="29" t="s">
        <v>47</v>
      </c>
      <c r="T179" s="29" t="s">
        <v>60</v>
      </c>
      <c r="U179" s="62" t="str">
        <f>IF(A179&lt;&gt;"",VLOOKUP(N179,'Base de dados'!$G$1:$H$24,2,FALSE),"")</f>
        <v>GNAP</v>
      </c>
      <c r="V179" s="32">
        <v>46185</v>
      </c>
      <c r="W179" s="216" t="str">
        <f>IF(C179="","",VLOOKUP(C179,'Base de dados'!$A$1:$C$39,3,FALSE))</f>
        <v>UPGN</v>
      </c>
      <c r="X179" s="89">
        <f t="shared" si="5"/>
        <v>175</v>
      </c>
    </row>
    <row r="180" spans="1:24" ht="30.75" hidden="1">
      <c r="A180" s="58" t="str">
        <f>IF(C180="","",VLOOKUP(C180,'Base de dados'!$A$1:$B$50,2,FALSE))</f>
        <v>POLO DE CABIÚNAS</v>
      </c>
      <c r="B180" s="113">
        <v>46174</v>
      </c>
      <c r="C180" s="114">
        <v>1032160</v>
      </c>
      <c r="D180" s="56">
        <v>46185</v>
      </c>
      <c r="E180" s="114">
        <v>2</v>
      </c>
      <c r="F180" s="114" t="s">
        <v>126</v>
      </c>
      <c r="G180" s="114" t="s">
        <v>270</v>
      </c>
      <c r="H180" s="114" t="s">
        <v>107</v>
      </c>
      <c r="I180" s="56">
        <v>46185</v>
      </c>
      <c r="J180" s="56">
        <v>46186</v>
      </c>
      <c r="K180" s="4">
        <f t="shared" si="7"/>
        <v>1</v>
      </c>
      <c r="L180" s="114">
        <v>19200000</v>
      </c>
      <c r="M180" s="114" t="s">
        <v>126</v>
      </c>
      <c r="N180" s="114">
        <v>21</v>
      </c>
      <c r="O180" s="114"/>
      <c r="P180" s="114">
        <v>279433800</v>
      </c>
      <c r="Q180" s="257" t="s">
        <v>50</v>
      </c>
      <c r="R180" s="114" t="s">
        <v>271</v>
      </c>
      <c r="S180" s="29" t="s">
        <v>47</v>
      </c>
      <c r="T180" s="29" t="s">
        <v>60</v>
      </c>
      <c r="U180" s="62" t="str">
        <f>IF(A180&lt;&gt;"",VLOOKUP(N180,'Base de dados'!$G$1:$H$24,2,FALSE),"")</f>
        <v>LGN</v>
      </c>
      <c r="V180" s="32">
        <v>46185</v>
      </c>
      <c r="W180" s="118" t="str">
        <f>IF(C180="","",VLOOKUP(C180,'Base de dados'!$A$1:$C$39,3,FALSE))</f>
        <v>UPGN</v>
      </c>
      <c r="X180" s="4">
        <f t="shared" si="5"/>
        <v>176</v>
      </c>
    </row>
    <row r="181" spans="1:24" ht="30.75" hidden="1">
      <c r="A181" s="58" t="str">
        <f>IF(C181="","",VLOOKUP(C181,'Base de dados'!$A$1:$B$50,2,FALSE))</f>
        <v>POLO DE CABIÚNAS</v>
      </c>
      <c r="B181" s="113">
        <v>46174</v>
      </c>
      <c r="C181" s="114">
        <v>1032160</v>
      </c>
      <c r="D181" s="56">
        <v>46185</v>
      </c>
      <c r="E181" s="114">
        <v>2</v>
      </c>
      <c r="F181" s="114" t="s">
        <v>126</v>
      </c>
      <c r="G181" s="114" t="s">
        <v>270</v>
      </c>
      <c r="H181" s="114" t="s">
        <v>107</v>
      </c>
      <c r="I181" s="56">
        <v>46185</v>
      </c>
      <c r="J181" s="56">
        <v>46186</v>
      </c>
      <c r="K181" s="4">
        <f t="shared" si="7"/>
        <v>1</v>
      </c>
      <c r="L181" s="114">
        <v>19200000</v>
      </c>
      <c r="M181" s="114" t="s">
        <v>126</v>
      </c>
      <c r="N181" s="115">
        <v>5</v>
      </c>
      <c r="O181" s="115"/>
      <c r="P181" s="114">
        <v>42984470.600000001</v>
      </c>
      <c r="Q181" s="257" t="s">
        <v>50</v>
      </c>
      <c r="R181" s="114" t="s">
        <v>271</v>
      </c>
      <c r="S181" s="29" t="s">
        <v>47</v>
      </c>
      <c r="T181" s="29" t="s">
        <v>60</v>
      </c>
      <c r="U181" s="62" t="str">
        <f>IF(A181&lt;&gt;"",VLOOKUP(N181,'Base de dados'!$G$1:$H$24,2,FALSE),"")</f>
        <v>Gás liquefeito de petróleo (GLP)</v>
      </c>
      <c r="V181" s="32">
        <v>46185</v>
      </c>
      <c r="W181" s="118" t="str">
        <f>IF(C181="","",VLOOKUP(C181,'Base de dados'!$A$1:$C$39,3,FALSE))</f>
        <v>UPGN</v>
      </c>
      <c r="X181" s="4">
        <f t="shared" si="5"/>
        <v>177</v>
      </c>
    </row>
    <row r="182" spans="1:24" s="62" customFormat="1" ht="30.75" hidden="1">
      <c r="A182" s="58" t="str">
        <f>IF(C182="","",VLOOKUP(C182,'Base de dados'!$A$1:$B$50,2,FALSE))</f>
        <v>POLO DE CABIÚNAS</v>
      </c>
      <c r="B182" s="112">
        <v>46174</v>
      </c>
      <c r="C182" s="93">
        <v>1032160</v>
      </c>
      <c r="D182" s="92">
        <v>46185</v>
      </c>
      <c r="E182" s="93">
        <v>2</v>
      </c>
      <c r="F182" s="93" t="s">
        <v>126</v>
      </c>
      <c r="G182" s="93" t="s">
        <v>270</v>
      </c>
      <c r="H182" s="93" t="s">
        <v>107</v>
      </c>
      <c r="I182" s="92">
        <v>46185</v>
      </c>
      <c r="J182" s="92">
        <v>46186</v>
      </c>
      <c r="K182" s="24">
        <f t="shared" si="7"/>
        <v>1</v>
      </c>
      <c r="L182" s="93">
        <v>19200000</v>
      </c>
      <c r="M182" s="93" t="s">
        <v>126</v>
      </c>
      <c r="N182" s="93">
        <v>22</v>
      </c>
      <c r="O182" s="93"/>
      <c r="P182" s="94">
        <v>13999943.890000001</v>
      </c>
      <c r="Q182" s="257" t="s">
        <v>50</v>
      </c>
      <c r="R182" s="258" t="s">
        <v>271</v>
      </c>
      <c r="S182" s="62" t="s">
        <v>47</v>
      </c>
      <c r="T182" s="62" t="s">
        <v>60</v>
      </c>
      <c r="U182" s="62" t="str">
        <f>IF(A182&lt;&gt;"",VLOOKUP(N182,'Base de dados'!$G$1:$H$24,2,FALSE),"")</f>
        <v>C5+</v>
      </c>
      <c r="V182" s="63">
        <v>46185</v>
      </c>
      <c r="W182" s="100" t="str">
        <f>IF(C182="","",VLOOKUP(C182,'Base de dados'!$A$1:$C$39,3,FALSE))</f>
        <v>UPGN</v>
      </c>
      <c r="X182" s="24">
        <f t="shared" si="5"/>
        <v>178</v>
      </c>
    </row>
    <row r="183" spans="1:24" hidden="1">
      <c r="A183" s="31" t="str">
        <f>IF(C183="","",VLOOKUP(C183,'Base de dados'!$A$1:$B$50,2,FALSE))</f>
        <v>REFAP</v>
      </c>
      <c r="B183" s="169">
        <v>46174</v>
      </c>
      <c r="C183" s="170">
        <v>1045528</v>
      </c>
      <c r="D183" s="56">
        <v>46188</v>
      </c>
      <c r="E183" s="114">
        <v>2</v>
      </c>
      <c r="F183" s="114" t="s">
        <v>112</v>
      </c>
      <c r="G183" s="114" t="s">
        <v>194</v>
      </c>
      <c r="H183" s="114" t="s">
        <v>195</v>
      </c>
      <c r="I183" s="56">
        <v>46187</v>
      </c>
      <c r="J183" s="56">
        <v>46188</v>
      </c>
      <c r="K183" s="4">
        <f>IF(I183="","",J183-I183)</f>
        <v>1</v>
      </c>
      <c r="L183" s="171">
        <v>35000</v>
      </c>
      <c r="M183" s="114" t="s">
        <v>121</v>
      </c>
      <c r="N183" s="114">
        <v>19</v>
      </c>
      <c r="O183" s="172" t="s">
        <v>125</v>
      </c>
      <c r="P183" s="172" t="s">
        <v>125</v>
      </c>
      <c r="Q183" s="115" t="s">
        <v>272</v>
      </c>
      <c r="R183" s="173" t="s">
        <v>198</v>
      </c>
      <c r="S183" s="29" t="s">
        <v>47</v>
      </c>
      <c r="T183" s="29" t="s">
        <v>47</v>
      </c>
      <c r="U183" s="29" t="str">
        <f>IF(A183&lt;&gt;"",VLOOKUP(N183,'Base de dados'!$G$1:$H$24,2,FALSE),"")</f>
        <v>Não derivado de petróleo</v>
      </c>
      <c r="V183" s="32">
        <v>46188</v>
      </c>
      <c r="W183" s="29" t="str">
        <f>IF(C183="","",VLOOKUP(C183,'Base de dados'!$A$1:$C$39,3,FALSE))</f>
        <v>REFINARIA</v>
      </c>
      <c r="X183" s="4">
        <f t="shared" si="5"/>
        <v>179</v>
      </c>
    </row>
    <row r="184" spans="1:24" s="62" customFormat="1" ht="30.75" hidden="1">
      <c r="A184" s="58" t="str">
        <f>IF(C184="","",VLOOKUP(C184,'Base de dados'!$A$1:$B$50,2,FALSE))</f>
        <v>REFAP</v>
      </c>
      <c r="B184" s="90">
        <v>46174</v>
      </c>
      <c r="C184" s="91">
        <v>1045528</v>
      </c>
      <c r="D184" s="92">
        <v>46188</v>
      </c>
      <c r="E184" s="93">
        <v>2</v>
      </c>
      <c r="F184" s="93" t="s">
        <v>112</v>
      </c>
      <c r="G184" s="93" t="s">
        <v>273</v>
      </c>
      <c r="H184" s="93" t="s">
        <v>240</v>
      </c>
      <c r="I184" s="92">
        <v>46187</v>
      </c>
      <c r="J184" s="92">
        <v>46188</v>
      </c>
      <c r="K184" s="24">
        <f t="shared" si="7"/>
        <v>1</v>
      </c>
      <c r="L184" s="95">
        <v>35000</v>
      </c>
      <c r="M184" s="93" t="s">
        <v>121</v>
      </c>
      <c r="N184" s="93">
        <v>19</v>
      </c>
      <c r="O184" s="101" t="s">
        <v>125</v>
      </c>
      <c r="P184" s="101" t="s">
        <v>125</v>
      </c>
      <c r="Q184" s="96" t="s">
        <v>274</v>
      </c>
      <c r="R184" s="131" t="s">
        <v>198</v>
      </c>
      <c r="S184" s="62" t="s">
        <v>47</v>
      </c>
      <c r="T184" s="62" t="s">
        <v>47</v>
      </c>
      <c r="U184" s="62" t="str">
        <f>IF(A184&lt;&gt;"",VLOOKUP(N184,'Base de dados'!$G$1:$H$24,2,FALSE),"")</f>
        <v>Não derivado de petróleo</v>
      </c>
      <c r="V184" s="63">
        <v>46188</v>
      </c>
      <c r="W184" s="62" t="str">
        <f>IF(C184="","",VLOOKUP(C184,'Base de dados'!$A$1:$C$39,3,FALSE))</f>
        <v>REFINARIA</v>
      </c>
      <c r="X184" s="24">
        <f t="shared" si="5"/>
        <v>180</v>
      </c>
    </row>
    <row r="185" spans="1:24" s="62" customFormat="1" ht="30.75" hidden="1">
      <c r="A185" s="58" t="str">
        <f>IF(C185="","",VLOOKUP(C185,'Base de dados'!$A$1:$B$50,2,FALSE))</f>
        <v>REVAP</v>
      </c>
      <c r="B185" s="112">
        <v>46174</v>
      </c>
      <c r="C185" s="93">
        <v>1032154</v>
      </c>
      <c r="D185" s="92">
        <v>46188</v>
      </c>
      <c r="E185" s="93">
        <v>2</v>
      </c>
      <c r="F185" s="93" t="s">
        <v>112</v>
      </c>
      <c r="G185" s="93" t="s">
        <v>275</v>
      </c>
      <c r="H185" s="93" t="s">
        <v>214</v>
      </c>
      <c r="I185" s="92">
        <v>46188</v>
      </c>
      <c r="J185" s="92">
        <v>46202</v>
      </c>
      <c r="K185" s="24">
        <f t="shared" si="7"/>
        <v>14</v>
      </c>
      <c r="L185" s="93">
        <v>40000</v>
      </c>
      <c r="M185" s="93" t="s">
        <v>137</v>
      </c>
      <c r="N185" s="93">
        <v>18</v>
      </c>
      <c r="O185" s="93"/>
      <c r="P185" s="93"/>
      <c r="Q185" s="96" t="s">
        <v>274</v>
      </c>
      <c r="R185" s="93" t="s">
        <v>276</v>
      </c>
      <c r="S185" s="62" t="s">
        <v>47</v>
      </c>
      <c r="T185" s="62" t="s">
        <v>60</v>
      </c>
      <c r="U185" s="62" t="str">
        <f>IF(A185&lt;&gt;"",VLOOKUP(N185,'Base de dados'!$G$1:$H$24,2,FALSE),"")</f>
        <v>Derivado de petróleo não combustível</v>
      </c>
      <c r="V185" s="63">
        <v>46188</v>
      </c>
      <c r="W185" s="62" t="str">
        <f>IF(C185="","",VLOOKUP(C185,'Base de dados'!$A$1:$C$39,3,FALSE))</f>
        <v>REFINARIA</v>
      </c>
      <c r="X185" s="24">
        <f t="shared" si="5"/>
        <v>181</v>
      </c>
    </row>
    <row r="186" spans="1:24">
      <c r="A186" s="31" t="str">
        <f>IF(C186="","",VLOOKUP(C186,'Base de dados'!$A$1:$B$50,2,FALSE))</f>
        <v>RPBC</v>
      </c>
      <c r="B186" s="169">
        <v>46174</v>
      </c>
      <c r="C186" s="170">
        <v>1032159</v>
      </c>
      <c r="D186" s="269">
        <v>46189</v>
      </c>
      <c r="E186" s="114">
        <v>1</v>
      </c>
      <c r="F186" s="170" t="s">
        <v>112</v>
      </c>
      <c r="G186" s="114" t="s">
        <v>277</v>
      </c>
      <c r="H186" s="114" t="s">
        <v>278</v>
      </c>
      <c r="I186" s="56">
        <v>46188</v>
      </c>
      <c r="J186" s="269">
        <v>46236</v>
      </c>
      <c r="K186" s="4">
        <f t="shared" si="7"/>
        <v>48</v>
      </c>
      <c r="L186" s="170">
        <v>29400</v>
      </c>
      <c r="M186" s="173" t="s">
        <v>121</v>
      </c>
      <c r="N186" s="114">
        <v>4</v>
      </c>
      <c r="O186" s="114">
        <v>320201001</v>
      </c>
      <c r="P186" s="173">
        <v>0</v>
      </c>
      <c r="Q186" s="115" t="s">
        <v>252</v>
      </c>
      <c r="R186" s="173" t="s">
        <v>279</v>
      </c>
      <c r="S186" s="29" t="s">
        <v>47</v>
      </c>
      <c r="T186" s="29" t="s">
        <v>47</v>
      </c>
      <c r="U186" s="29" t="str">
        <f>IF(A186&lt;&gt;"",VLOOKUP(N186,'Base de dados'!$G$1:$H$24,2,FALSE),"")</f>
        <v xml:space="preserve">Gasolina de aviação (GAV) </v>
      </c>
      <c r="V186" s="32">
        <v>46234</v>
      </c>
      <c r="W186" s="29" t="str">
        <f>IF(C186="","",VLOOKUP(C186,'Base de dados'!$A$1:$C$39,3,FALSE))</f>
        <v>REFINARIA</v>
      </c>
      <c r="X186" s="4">
        <f t="shared" si="5"/>
        <v>182</v>
      </c>
    </row>
    <row r="187" spans="1:24" s="219" customFormat="1" ht="30.75" hidden="1">
      <c r="A187" s="270" t="str">
        <f>IF(C187="","",VLOOKUP(C187,'Base de dados'!$A$1:$B$50,2,FALSE))</f>
        <v>REFAP</v>
      </c>
      <c r="B187" s="323">
        <v>46174</v>
      </c>
      <c r="C187" s="324">
        <v>1045528</v>
      </c>
      <c r="D187" s="189">
        <v>46190</v>
      </c>
      <c r="E187" s="272">
        <v>2</v>
      </c>
      <c r="F187" s="272" t="s">
        <v>112</v>
      </c>
      <c r="G187" s="272" t="s">
        <v>273</v>
      </c>
      <c r="H187" s="325" t="s">
        <v>240</v>
      </c>
      <c r="I187" s="151">
        <v>46190</v>
      </c>
      <c r="J187" s="189">
        <v>46221</v>
      </c>
      <c r="K187" s="281">
        <f t="shared" si="7"/>
        <v>31</v>
      </c>
      <c r="L187" s="326">
        <v>35000</v>
      </c>
      <c r="M187" s="272" t="s">
        <v>121</v>
      </c>
      <c r="N187" s="272">
        <v>19</v>
      </c>
      <c r="O187" s="327" t="s">
        <v>125</v>
      </c>
      <c r="P187" s="327" t="s">
        <v>125</v>
      </c>
      <c r="Q187" s="328" t="s">
        <v>274</v>
      </c>
      <c r="R187" s="329" t="s">
        <v>198</v>
      </c>
      <c r="S187" s="219" t="s">
        <v>47</v>
      </c>
      <c r="T187" s="219" t="s">
        <v>47</v>
      </c>
      <c r="U187" s="219" t="str">
        <f>IF(A187&lt;&gt;"",VLOOKUP(N187,'Base de dados'!$G$1:$H$24,2,FALSE),"")</f>
        <v>Não derivado de petróleo</v>
      </c>
      <c r="V187" s="223">
        <v>46220</v>
      </c>
      <c r="W187" s="224" t="str">
        <f>IF(C187="","",VLOOKUP(C187,'Base de dados'!$A$1:$C$39,3,FALSE))</f>
        <v>REFINARIA</v>
      </c>
      <c r="X187" s="225">
        <f t="shared" si="5"/>
        <v>183</v>
      </c>
    </row>
    <row r="188" spans="1:24" ht="30.75">
      <c r="A188" s="31" t="str">
        <f>IF(C188="","",VLOOKUP(C188,'Base de dados'!$A$1:$B$50,2,FALSE))</f>
        <v>RPBC</v>
      </c>
      <c r="B188" s="169">
        <v>46174</v>
      </c>
      <c r="C188" s="170">
        <v>1032159</v>
      </c>
      <c r="D188" s="269">
        <v>46197</v>
      </c>
      <c r="E188" s="114">
        <v>2</v>
      </c>
      <c r="F188" s="170" t="s">
        <v>112</v>
      </c>
      <c r="G188" s="115" t="s">
        <v>280</v>
      </c>
      <c r="H188" s="114" t="s">
        <v>281</v>
      </c>
      <c r="I188" s="278">
        <v>46196</v>
      </c>
      <c r="J188" s="92">
        <v>46206</v>
      </c>
      <c r="K188" s="54">
        <f t="shared" si="7"/>
        <v>10</v>
      </c>
      <c r="L188" s="170">
        <v>28488</v>
      </c>
      <c r="M188" s="173" t="s">
        <v>121</v>
      </c>
      <c r="N188" s="114">
        <v>2</v>
      </c>
      <c r="O188" s="114">
        <v>310101001</v>
      </c>
      <c r="P188" s="173">
        <v>0</v>
      </c>
      <c r="Q188" s="115" t="s">
        <v>274</v>
      </c>
      <c r="R188" s="173" t="s">
        <v>46</v>
      </c>
      <c r="S188" s="102" t="s">
        <v>47</v>
      </c>
      <c r="T188" s="29" t="s">
        <v>47</v>
      </c>
      <c r="U188" s="118" t="str">
        <f>IF(A188&lt;&gt;"",VLOOKUP(N188,'Base de dados'!$G$1:$H$24,2,FALSE),"")</f>
        <v>Gasolina A</v>
      </c>
      <c r="V188" s="32">
        <v>46205</v>
      </c>
      <c r="W188" s="29" t="str">
        <f>IF(C188="","",VLOOKUP(C188,'Base de dados'!$A$1:$C$39,3,FALSE))</f>
        <v>REFINARIA</v>
      </c>
      <c r="X188" s="4">
        <f t="shared" si="5"/>
        <v>184</v>
      </c>
    </row>
    <row r="189" spans="1:24" s="219" customFormat="1" ht="30.75" hidden="1">
      <c r="A189" s="270" t="str">
        <f>IF(C189="","",VLOOKUP(C189,'Base de dados'!$A$1:$B$50,2,FALSE))</f>
        <v>RECAP</v>
      </c>
      <c r="B189" s="271">
        <v>46174</v>
      </c>
      <c r="C189" s="272">
        <v>1032148</v>
      </c>
      <c r="D189" s="189">
        <v>46197</v>
      </c>
      <c r="E189" s="272">
        <v>2</v>
      </c>
      <c r="F189" s="272" t="s">
        <v>126</v>
      </c>
      <c r="G189" s="272" t="s">
        <v>134</v>
      </c>
      <c r="H189" s="272" t="s">
        <v>135</v>
      </c>
      <c r="I189" s="280">
        <v>46196</v>
      </c>
      <c r="J189" s="56">
        <v>46210</v>
      </c>
      <c r="K189" s="281">
        <f t="shared" si="7"/>
        <v>14</v>
      </c>
      <c r="L189" s="272" t="s">
        <v>282</v>
      </c>
      <c r="M189" s="272" t="s">
        <v>137</v>
      </c>
      <c r="N189" s="272">
        <v>18</v>
      </c>
      <c r="O189" s="272">
        <v>210201003</v>
      </c>
      <c r="P189" s="272">
        <v>0</v>
      </c>
      <c r="Q189" s="21" t="s">
        <v>93</v>
      </c>
      <c r="R189" s="273" t="s">
        <v>283</v>
      </c>
      <c r="S189" s="283" t="s">
        <v>47</v>
      </c>
      <c r="T189" s="87" t="s">
        <v>47</v>
      </c>
      <c r="U189" s="224" t="str">
        <f>IF(A189&lt;&gt;"",VLOOKUP(N189,'Base de dados'!$G$1:$H$24,2,FALSE),"")</f>
        <v>Derivado de petróleo não combustível</v>
      </c>
      <c r="V189" s="63">
        <v>46209</v>
      </c>
      <c r="W189" s="219" t="str">
        <f>IF(C189="","",VLOOKUP(C189,'Base de dados'!$A$1:$C$39,3,FALSE))</f>
        <v>REFINARIA</v>
      </c>
      <c r="X189" s="225">
        <f t="shared" si="5"/>
        <v>185</v>
      </c>
    </row>
    <row r="190" spans="1:24" ht="30.75">
      <c r="A190" s="31" t="str">
        <f>IF(C190="","",VLOOKUP(C190,'Base de dados'!$A$1:$B$50,2,FALSE))</f>
        <v>RPBC</v>
      </c>
      <c r="B190" s="169">
        <v>46174</v>
      </c>
      <c r="C190" s="170">
        <v>1032159</v>
      </c>
      <c r="D190" s="56">
        <v>46198</v>
      </c>
      <c r="E190" s="114">
        <v>2</v>
      </c>
      <c r="F190" s="170" t="s">
        <v>112</v>
      </c>
      <c r="G190" s="114" t="s">
        <v>284</v>
      </c>
      <c r="H190" s="114" t="s">
        <v>285</v>
      </c>
      <c r="I190" s="56">
        <v>46197</v>
      </c>
      <c r="J190" s="282">
        <v>46204</v>
      </c>
      <c r="K190" s="4">
        <f t="shared" si="7"/>
        <v>7</v>
      </c>
      <c r="L190" s="114">
        <v>29400</v>
      </c>
      <c r="M190" s="173" t="s">
        <v>121</v>
      </c>
      <c r="N190" s="114">
        <v>15</v>
      </c>
      <c r="O190" s="114">
        <v>550101003</v>
      </c>
      <c r="P190" s="173" t="s">
        <v>148</v>
      </c>
      <c r="Q190" s="115" t="s">
        <v>196</v>
      </c>
      <c r="R190" s="173" t="s">
        <v>46</v>
      </c>
      <c r="S190" s="29" t="s">
        <v>47</v>
      </c>
      <c r="T190" s="87" t="s">
        <v>47</v>
      </c>
      <c r="U190" s="29" t="str">
        <f>IF(A190&lt;&gt;"",VLOOKUP(N190,'Base de dados'!$G$1:$H$24,2,FALSE),"")</f>
        <v xml:space="preserve">Óleo combustível e óleo combustível marítimo </v>
      </c>
      <c r="V190" s="63">
        <v>46203</v>
      </c>
      <c r="W190" s="29" t="str">
        <f>IF(C190="","",VLOOKUP(C190,'Base de dados'!$A$1:$C$39,3,FALSE))</f>
        <v>REFINARIA</v>
      </c>
      <c r="X190" s="4">
        <f t="shared" si="5"/>
        <v>186</v>
      </c>
    </row>
    <row r="191" spans="1:24" ht="30.75">
      <c r="A191" s="58" t="str">
        <f>IF(C191="","",VLOOKUP(C191,'Base de dados'!$A$1:$B$50,2,FALSE))</f>
        <v>RPBC</v>
      </c>
      <c r="B191" s="169">
        <v>46174</v>
      </c>
      <c r="C191" s="114">
        <v>1032159</v>
      </c>
      <c r="D191" s="56">
        <v>46198</v>
      </c>
      <c r="E191" s="114">
        <v>2</v>
      </c>
      <c r="F191" s="114" t="s">
        <v>112</v>
      </c>
      <c r="G191" s="114" t="s">
        <v>286</v>
      </c>
      <c r="H191" s="114" t="s">
        <v>287</v>
      </c>
      <c r="I191" s="56">
        <v>46197</v>
      </c>
      <c r="J191" s="269">
        <v>46207</v>
      </c>
      <c r="K191" s="4">
        <f t="shared" si="7"/>
        <v>10</v>
      </c>
      <c r="L191" s="114">
        <v>18700</v>
      </c>
      <c r="M191" s="114" t="s">
        <v>121</v>
      </c>
      <c r="N191" s="114">
        <v>18</v>
      </c>
      <c r="O191" s="114">
        <v>330101002</v>
      </c>
      <c r="P191" s="176">
        <v>2900</v>
      </c>
      <c r="Q191" s="115" t="s">
        <v>196</v>
      </c>
      <c r="R191" s="115" t="s">
        <v>46</v>
      </c>
      <c r="S191" s="29" t="s">
        <v>47</v>
      </c>
      <c r="T191" s="29" t="s">
        <v>47</v>
      </c>
      <c r="U191" s="29" t="str">
        <f>IF(A191&lt;&gt;"",VLOOKUP(N191,'Base de dados'!$G$1:$H$24,2,FALSE),"")</f>
        <v>Derivado de petróleo não combustível</v>
      </c>
      <c r="V191" s="63">
        <v>46206</v>
      </c>
      <c r="W191" s="29" t="str">
        <f>IF(C191="","",VLOOKUP(C191,'Base de dados'!$A$1:$C$39,3,FALSE))</f>
        <v>REFINARIA</v>
      </c>
      <c r="X191" s="4">
        <f t="shared" si="5"/>
        <v>187</v>
      </c>
    </row>
    <row r="192" spans="1:24" s="62" customFormat="1" ht="30.75">
      <c r="A192" s="31" t="str">
        <f>IF(C192="","",VLOOKUP(C192,'Base de dados'!$A$1:$B$50,2,FALSE))</f>
        <v>RPBC</v>
      </c>
      <c r="B192" s="251">
        <v>46174</v>
      </c>
      <c r="C192" s="93">
        <v>1032159</v>
      </c>
      <c r="D192" s="92">
        <v>46198</v>
      </c>
      <c r="E192" s="93">
        <v>2</v>
      </c>
      <c r="F192" s="93" t="s">
        <v>112</v>
      </c>
      <c r="G192" s="93" t="s">
        <v>288</v>
      </c>
      <c r="H192" s="93" t="s">
        <v>289</v>
      </c>
      <c r="I192" s="92">
        <v>46197</v>
      </c>
      <c r="J192" s="135">
        <v>46206</v>
      </c>
      <c r="K192" s="24">
        <f t="shared" si="7"/>
        <v>9</v>
      </c>
      <c r="L192" s="93">
        <v>13200</v>
      </c>
      <c r="M192" s="93" t="s">
        <v>121</v>
      </c>
      <c r="N192" s="93">
        <v>18</v>
      </c>
      <c r="O192" s="93">
        <v>330201001</v>
      </c>
      <c r="P192" s="185">
        <v>7000</v>
      </c>
      <c r="Q192" s="96" t="s">
        <v>196</v>
      </c>
      <c r="R192" s="96" t="s">
        <v>46</v>
      </c>
      <c r="S192" s="62" t="s">
        <v>47</v>
      </c>
      <c r="T192" s="62" t="s">
        <v>60</v>
      </c>
      <c r="U192" s="62" t="str">
        <f>IF(A192&lt;&gt;"",VLOOKUP(N192,'Base de dados'!$G$1:$H$24,2,FALSE),"")</f>
        <v>Derivado de petróleo não combustível</v>
      </c>
      <c r="V192" s="32">
        <v>46205</v>
      </c>
      <c r="W192" s="62" t="str">
        <f>IF(C192="","",VLOOKUP(C192,'Base de dados'!$A$1:$C$39,3,FALSE))</f>
        <v>REFINARIA</v>
      </c>
      <c r="X192" s="24">
        <f t="shared" si="5"/>
        <v>188</v>
      </c>
    </row>
    <row r="193" spans="1:24" ht="60.75" hidden="1">
      <c r="A193" s="148" t="str">
        <f>IF(C193="","",VLOOKUP(C193,'Base de dados'!$A$1:$B$50,2,FALSE))</f>
        <v>REAM</v>
      </c>
      <c r="B193" s="113">
        <v>46174</v>
      </c>
      <c r="C193" s="50">
        <v>1287049</v>
      </c>
      <c r="D193" s="56">
        <v>46203</v>
      </c>
      <c r="E193" s="114">
        <v>1</v>
      </c>
      <c r="F193" s="114" t="s">
        <v>126</v>
      </c>
      <c r="G193" s="114" t="s">
        <v>290</v>
      </c>
      <c r="H193" s="274" t="s">
        <v>291</v>
      </c>
      <c r="I193" s="56">
        <v>46224</v>
      </c>
      <c r="J193" s="144">
        <v>46250</v>
      </c>
      <c r="K193" s="54">
        <f t="shared" si="7"/>
        <v>26</v>
      </c>
      <c r="L193" s="114">
        <v>0</v>
      </c>
      <c r="M193" s="114" t="s">
        <v>137</v>
      </c>
      <c r="N193" s="114">
        <v>18</v>
      </c>
      <c r="O193" s="114">
        <v>530101001</v>
      </c>
      <c r="P193" s="114">
        <v>0</v>
      </c>
      <c r="Q193" s="96" t="s">
        <v>196</v>
      </c>
      <c r="R193" s="115" t="s">
        <v>292</v>
      </c>
      <c r="S193" s="29" t="s">
        <v>60</v>
      </c>
      <c r="T193" s="29" t="s">
        <v>60</v>
      </c>
      <c r="U193" s="29" t="str">
        <f>IF(A193&lt;&gt;"",VLOOKUP(N193,'Base de dados'!$G$1:$H$24,2,FALSE),"")</f>
        <v>Derivado de petróleo não combustível</v>
      </c>
      <c r="V193" s="32">
        <v>46224</v>
      </c>
      <c r="W193" s="29" t="str">
        <f>IF(C193="","",VLOOKUP(C193,'Base de dados'!$A$1:$C$39,3,FALSE))</f>
        <v>REFINARIA</v>
      </c>
      <c r="X193" s="4">
        <f t="shared" si="5"/>
        <v>189</v>
      </c>
    </row>
    <row r="194" spans="1:24" ht="60.75" hidden="1">
      <c r="A194" s="31" t="str">
        <f>IF(C194="","",VLOOKUP(C194,'Base de dados'!$A$1:$B$50,2,FALSE))</f>
        <v>REAM</v>
      </c>
      <c r="B194" s="113">
        <v>46174</v>
      </c>
      <c r="C194" s="50">
        <v>1287049</v>
      </c>
      <c r="D194" s="56">
        <v>46203</v>
      </c>
      <c r="E194" s="114">
        <v>1</v>
      </c>
      <c r="F194" s="114" t="s">
        <v>126</v>
      </c>
      <c r="G194" s="114" t="s">
        <v>290</v>
      </c>
      <c r="H194" s="274" t="s">
        <v>291</v>
      </c>
      <c r="I194" s="56">
        <v>46224</v>
      </c>
      <c r="J194" s="144">
        <v>46250</v>
      </c>
      <c r="K194" s="54">
        <f t="shared" si="7"/>
        <v>26</v>
      </c>
      <c r="L194" s="114">
        <v>0</v>
      </c>
      <c r="M194" s="114" t="s">
        <v>137</v>
      </c>
      <c r="N194" s="114">
        <v>12</v>
      </c>
      <c r="O194" s="114">
        <v>420201001</v>
      </c>
      <c r="P194" s="114">
        <v>0</v>
      </c>
      <c r="Q194" s="96" t="s">
        <v>196</v>
      </c>
      <c r="R194" s="115" t="s">
        <v>292</v>
      </c>
      <c r="S194" s="29" t="s">
        <v>60</v>
      </c>
      <c r="T194" s="29" t="s">
        <v>60</v>
      </c>
      <c r="U194" s="29" t="str">
        <f>IF(A194&lt;&gt;"",VLOOKUP(N194,'Base de dados'!$G$1:$H$24,2,FALSE),"")</f>
        <v>Óleo diesel marítimo</v>
      </c>
      <c r="V194" s="32">
        <v>46224</v>
      </c>
      <c r="W194" s="29" t="str">
        <f>IF(C194="","",VLOOKUP(C194,'Base de dados'!$A$1:$C$39,3,FALSE))</f>
        <v>REFINARIA</v>
      </c>
      <c r="X194" s="4">
        <f t="shared" si="5"/>
        <v>190</v>
      </c>
    </row>
    <row r="195" spans="1:24" ht="91.5" hidden="1">
      <c r="A195" s="31" t="str">
        <f>IF(C195="","",VLOOKUP(C195,'Base de dados'!$A$1:$B$50,2,FALSE))</f>
        <v>REAM</v>
      </c>
      <c r="B195" s="113">
        <v>46174</v>
      </c>
      <c r="C195" s="50">
        <v>1287049</v>
      </c>
      <c r="D195" s="56">
        <v>46203</v>
      </c>
      <c r="E195" s="114">
        <v>1</v>
      </c>
      <c r="F195" s="114" t="s">
        <v>126</v>
      </c>
      <c r="G195" s="114" t="s">
        <v>290</v>
      </c>
      <c r="H195" s="274" t="s">
        <v>291</v>
      </c>
      <c r="I195" s="56">
        <v>46224</v>
      </c>
      <c r="J195" s="144">
        <v>46250</v>
      </c>
      <c r="K195" s="54">
        <f t="shared" si="7"/>
        <v>26</v>
      </c>
      <c r="L195" s="114">
        <v>0</v>
      </c>
      <c r="M195" s="114" t="s">
        <v>137</v>
      </c>
      <c r="N195" s="114">
        <v>17</v>
      </c>
      <c r="O195" s="114">
        <v>310102002</v>
      </c>
      <c r="P195" s="114">
        <v>0</v>
      </c>
      <c r="Q195" s="96" t="s">
        <v>196</v>
      </c>
      <c r="R195" s="115" t="s">
        <v>292</v>
      </c>
      <c r="S195" s="29" t="s">
        <v>60</v>
      </c>
      <c r="T195" s="29" t="s">
        <v>60</v>
      </c>
      <c r="U195" s="29" t="str">
        <f>IF(A195&lt;&gt;"",VLOOKUP(N195,'Base de dados'!$G$1:$H$24,2,FALSE),"")</f>
        <v xml:space="preserve">Outros combustíveis substitutos ou complementares aos combustíveis dos incisos I a XVI, do artigo 3º, da Resolução ANP n° 868/2022 </v>
      </c>
      <c r="V195" s="32">
        <v>46224</v>
      </c>
      <c r="W195" s="29" t="str">
        <f>IF(C195="","",VLOOKUP(C195,'Base de dados'!$A$1:$C$39,3,FALSE))</f>
        <v>REFINARIA</v>
      </c>
      <c r="X195" s="4">
        <f t="shared" si="5"/>
        <v>191</v>
      </c>
    </row>
    <row r="196" spans="1:24" ht="60.75" hidden="1">
      <c r="A196" s="31" t="str">
        <f>IF(C196="","",VLOOKUP(C196,'Base de dados'!$A$1:$B$50,2,FALSE))</f>
        <v>REAM</v>
      </c>
      <c r="B196" s="113">
        <v>46174</v>
      </c>
      <c r="C196" s="50">
        <v>1287049</v>
      </c>
      <c r="D196" s="56">
        <v>46203</v>
      </c>
      <c r="E196" s="114">
        <v>1</v>
      </c>
      <c r="F196" s="114" t="s">
        <v>126</v>
      </c>
      <c r="G196" s="114" t="s">
        <v>293</v>
      </c>
      <c r="H196" s="274" t="s">
        <v>294</v>
      </c>
      <c r="I196" s="56">
        <v>46204</v>
      </c>
      <c r="J196" s="284">
        <v>46232</v>
      </c>
      <c r="K196" s="4">
        <f t="shared" si="7"/>
        <v>28</v>
      </c>
      <c r="L196" s="114">
        <v>0</v>
      </c>
      <c r="M196" s="114" t="s">
        <v>137</v>
      </c>
      <c r="N196" s="114">
        <v>5</v>
      </c>
      <c r="O196" s="114">
        <v>210203001</v>
      </c>
      <c r="P196" s="114">
        <v>0</v>
      </c>
      <c r="Q196" s="96" t="s">
        <v>196</v>
      </c>
      <c r="R196" s="115" t="s">
        <v>295</v>
      </c>
      <c r="S196" s="29" t="s">
        <v>47</v>
      </c>
      <c r="T196" s="29" t="s">
        <v>60</v>
      </c>
      <c r="U196" s="29" t="str">
        <f>IF(A196&lt;&gt;"",VLOOKUP(N196,'Base de dados'!$G$1:$H$24,2,FALSE),"")</f>
        <v>Gás liquefeito de petróleo (GLP)</v>
      </c>
      <c r="V196" s="32">
        <v>46231</v>
      </c>
      <c r="W196" s="29" t="str">
        <f>IF(C196="","",VLOOKUP(C196,'Base de dados'!$A$1:$C$39,3,FALSE))</f>
        <v>REFINARIA</v>
      </c>
      <c r="X196" s="4">
        <f t="shared" si="5"/>
        <v>192</v>
      </c>
    </row>
    <row r="197" spans="1:24" ht="91.5" hidden="1">
      <c r="A197" s="31" t="str">
        <f>IF(C197="","",VLOOKUP(C197,'Base de dados'!$A$1:$B$50,2,FALSE))</f>
        <v>REAM</v>
      </c>
      <c r="B197" s="113">
        <v>46174</v>
      </c>
      <c r="C197" s="50">
        <v>1287049</v>
      </c>
      <c r="D197" s="56">
        <v>46203</v>
      </c>
      <c r="E197" s="114">
        <v>1</v>
      </c>
      <c r="F197" s="114" t="s">
        <v>126</v>
      </c>
      <c r="G197" s="114" t="s">
        <v>293</v>
      </c>
      <c r="H197" s="114" t="s">
        <v>294</v>
      </c>
      <c r="I197" s="151">
        <v>46204</v>
      </c>
      <c r="J197" s="284">
        <v>46232</v>
      </c>
      <c r="K197" s="4">
        <f t="shared" si="7"/>
        <v>28</v>
      </c>
      <c r="L197" s="114">
        <v>0</v>
      </c>
      <c r="M197" s="114" t="s">
        <v>137</v>
      </c>
      <c r="N197" s="114">
        <v>17</v>
      </c>
      <c r="O197" s="114">
        <v>310102002</v>
      </c>
      <c r="P197" s="114">
        <v>0</v>
      </c>
      <c r="Q197" s="96" t="s">
        <v>196</v>
      </c>
      <c r="R197" s="115" t="s">
        <v>295</v>
      </c>
      <c r="S197" s="29" t="s">
        <v>47</v>
      </c>
      <c r="T197" s="29" t="s">
        <v>60</v>
      </c>
      <c r="U197" s="29" t="str">
        <f>IF(A197&lt;&gt;"",VLOOKUP(N197,'Base de dados'!$G$1:$H$24,2,FALSE),"")</f>
        <v xml:space="preserve">Outros combustíveis substitutos ou complementares aos combustíveis dos incisos I a XVI, do artigo 3º, da Resolução ANP n° 868/2022 </v>
      </c>
      <c r="V197" s="32">
        <v>46231</v>
      </c>
      <c r="W197" s="29" t="str">
        <f>IF(C197="","",VLOOKUP(C197,'Base de dados'!$A$1:$C$39,3,FALSE))</f>
        <v>REFINARIA</v>
      </c>
      <c r="X197" s="4">
        <f t="shared" ref="X197:X260" si="8">IF(C197&lt;&gt;"",X196+1,"")</f>
        <v>193</v>
      </c>
    </row>
    <row r="198" spans="1:24" ht="60.75" hidden="1">
      <c r="A198" s="31" t="str">
        <f>IF(C198="","",VLOOKUP(C198,'Base de dados'!$A$1:$B$50,2,FALSE))</f>
        <v>REAM</v>
      </c>
      <c r="B198" s="113">
        <v>46174</v>
      </c>
      <c r="C198" s="50">
        <v>1287049</v>
      </c>
      <c r="D198" s="56">
        <v>46203</v>
      </c>
      <c r="E198" s="114">
        <v>1</v>
      </c>
      <c r="F198" s="114" t="s">
        <v>126</v>
      </c>
      <c r="G198" s="114" t="s">
        <v>293</v>
      </c>
      <c r="H198" s="114" t="s">
        <v>294</v>
      </c>
      <c r="I198" s="56">
        <v>46204</v>
      </c>
      <c r="J198" s="284">
        <v>46232</v>
      </c>
      <c r="K198" s="4">
        <f t="shared" si="7"/>
        <v>28</v>
      </c>
      <c r="L198" s="114">
        <v>0</v>
      </c>
      <c r="M198" s="114" t="s">
        <v>137</v>
      </c>
      <c r="N198" s="114">
        <v>16</v>
      </c>
      <c r="O198" s="114">
        <v>410101001</v>
      </c>
      <c r="P198" s="114">
        <v>0</v>
      </c>
      <c r="Q198" s="96" t="s">
        <v>196</v>
      </c>
      <c r="R198" s="115" t="s">
        <v>295</v>
      </c>
      <c r="S198" s="29" t="s">
        <v>47</v>
      </c>
      <c r="T198" s="29" t="s">
        <v>60</v>
      </c>
      <c r="U198" s="29" t="str">
        <f>IF(A198&lt;&gt;"",VLOOKUP(N198,'Base de dados'!$G$1:$H$24,2,FALSE),"")</f>
        <v xml:space="preserve">Querosene de aviação (QAV) </v>
      </c>
      <c r="V198" s="32">
        <v>46231</v>
      </c>
      <c r="W198" s="29" t="str">
        <f>IF(C198="","",VLOOKUP(C198,'Base de dados'!$A$1:$C$39,3,FALSE))</f>
        <v>REFINARIA</v>
      </c>
      <c r="X198" s="4">
        <f t="shared" si="8"/>
        <v>194</v>
      </c>
    </row>
    <row r="199" spans="1:24" ht="60.75" hidden="1">
      <c r="A199" s="31" t="str">
        <f>IF(C199="","",VLOOKUP(C199,'Base de dados'!$A$1:$B$50,2,FALSE))</f>
        <v>REAM</v>
      </c>
      <c r="B199" s="113">
        <v>46174</v>
      </c>
      <c r="C199" s="50">
        <v>1287049</v>
      </c>
      <c r="D199" s="56">
        <v>46203</v>
      </c>
      <c r="E199" s="114">
        <v>1</v>
      </c>
      <c r="F199" s="114" t="s">
        <v>126</v>
      </c>
      <c r="G199" s="114" t="s">
        <v>293</v>
      </c>
      <c r="H199" s="114" t="s">
        <v>294</v>
      </c>
      <c r="I199" s="56">
        <v>46204</v>
      </c>
      <c r="J199" s="284">
        <v>46232</v>
      </c>
      <c r="K199" s="4">
        <f t="shared" si="7"/>
        <v>28</v>
      </c>
      <c r="L199" s="114">
        <v>0</v>
      </c>
      <c r="M199" s="114" t="s">
        <v>137</v>
      </c>
      <c r="N199" s="114">
        <v>12</v>
      </c>
      <c r="O199" s="114">
        <v>420201001</v>
      </c>
      <c r="P199" s="114">
        <v>0</v>
      </c>
      <c r="Q199" s="96" t="s">
        <v>196</v>
      </c>
      <c r="R199" s="115" t="s">
        <v>295</v>
      </c>
      <c r="S199" s="29" t="s">
        <v>47</v>
      </c>
      <c r="T199" s="29" t="s">
        <v>60</v>
      </c>
      <c r="U199" s="29" t="str">
        <f>IF(A199&lt;&gt;"",VLOOKUP(N199,'Base de dados'!$G$1:$H$24,2,FALSE),"")</f>
        <v>Óleo diesel marítimo</v>
      </c>
      <c r="V199" s="32">
        <v>46231</v>
      </c>
      <c r="W199" s="29" t="str">
        <f>IF(C199="","",VLOOKUP(C199,'Base de dados'!$A$1:$C$39,3,FALSE))</f>
        <v>REFINARIA</v>
      </c>
      <c r="X199" s="4">
        <f t="shared" si="8"/>
        <v>195</v>
      </c>
    </row>
    <row r="200" spans="1:24" ht="60.75" hidden="1">
      <c r="A200" s="31" t="str">
        <f>IF(C200="","",VLOOKUP(C200,'Base de dados'!$A$1:$B$50,2,FALSE))</f>
        <v>REAM</v>
      </c>
      <c r="B200" s="113">
        <v>46174</v>
      </c>
      <c r="C200" s="50">
        <v>1287049</v>
      </c>
      <c r="D200" s="56">
        <v>46203</v>
      </c>
      <c r="E200" s="114">
        <v>1</v>
      </c>
      <c r="F200" s="114" t="s">
        <v>126</v>
      </c>
      <c r="G200" s="114" t="s">
        <v>293</v>
      </c>
      <c r="H200" s="114" t="s">
        <v>294</v>
      </c>
      <c r="I200" s="92">
        <v>46204</v>
      </c>
      <c r="J200" s="299">
        <v>46232</v>
      </c>
      <c r="K200" s="4">
        <f t="shared" si="7"/>
        <v>28</v>
      </c>
      <c r="L200" s="114">
        <v>0</v>
      </c>
      <c r="M200" s="114" t="s">
        <v>137</v>
      </c>
      <c r="N200" s="114">
        <v>15</v>
      </c>
      <c r="O200" s="114">
        <v>510101001</v>
      </c>
      <c r="P200" s="114">
        <v>0</v>
      </c>
      <c r="Q200" s="96" t="s">
        <v>196</v>
      </c>
      <c r="R200" s="115" t="s">
        <v>295</v>
      </c>
      <c r="S200" s="29" t="s">
        <v>47</v>
      </c>
      <c r="T200" s="29" t="s">
        <v>60</v>
      </c>
      <c r="U200" s="29" t="str">
        <f>IF(A200&lt;&gt;"",VLOOKUP(N200,'Base de dados'!$G$1:$H$24,2,FALSE),"")</f>
        <v xml:space="preserve">Óleo combustível e óleo combustível marítimo </v>
      </c>
      <c r="V200" s="32">
        <v>46231</v>
      </c>
      <c r="W200" s="29" t="str">
        <f>IF(C200="","",VLOOKUP(C200,'Base de dados'!$A$1:$C$39,3,FALSE))</f>
        <v>REFINARIA</v>
      </c>
      <c r="X200" s="4">
        <f t="shared" si="8"/>
        <v>196</v>
      </c>
    </row>
    <row r="201" spans="1:24" ht="60.75" hidden="1">
      <c r="A201" s="31" t="str">
        <f>IF(C201="","",VLOOKUP(C201,'Base de dados'!$A$1:$B$50,2,FALSE))</f>
        <v>REAM</v>
      </c>
      <c r="B201" s="113">
        <v>46174</v>
      </c>
      <c r="C201" s="50">
        <v>1287049</v>
      </c>
      <c r="D201" s="56">
        <v>46203</v>
      </c>
      <c r="E201" s="114">
        <v>1</v>
      </c>
      <c r="F201" s="114" t="s">
        <v>126</v>
      </c>
      <c r="G201" s="114" t="s">
        <v>293</v>
      </c>
      <c r="H201" s="274" t="s">
        <v>294</v>
      </c>
      <c r="I201" s="56">
        <v>46249</v>
      </c>
      <c r="J201" s="56">
        <v>46265</v>
      </c>
      <c r="K201" s="54">
        <f t="shared" si="7"/>
        <v>16</v>
      </c>
      <c r="L201" s="114">
        <v>0</v>
      </c>
      <c r="M201" s="114" t="s">
        <v>137</v>
      </c>
      <c r="N201" s="114">
        <v>5</v>
      </c>
      <c r="O201" s="114">
        <v>210203001</v>
      </c>
      <c r="P201" s="114">
        <v>0</v>
      </c>
      <c r="Q201" s="96" t="s">
        <v>196</v>
      </c>
      <c r="R201" s="115" t="s">
        <v>295</v>
      </c>
      <c r="S201" s="29" t="s">
        <v>60</v>
      </c>
      <c r="T201" s="29" t="s">
        <v>60</v>
      </c>
      <c r="U201" s="29" t="str">
        <f>IF(A201&lt;&gt;"",VLOOKUP(N201,'Base de dados'!$G$1:$H$24,2,FALSE),"")</f>
        <v>Gás liquefeito de petróleo (GLP)</v>
      </c>
      <c r="V201" s="32">
        <v>46234</v>
      </c>
      <c r="W201" s="29" t="str">
        <f>IF(C201="","",VLOOKUP(C201,'Base de dados'!$A$1:$C$39,3,FALSE))</f>
        <v>REFINARIA</v>
      </c>
      <c r="X201" s="4">
        <f t="shared" si="8"/>
        <v>197</v>
      </c>
    </row>
    <row r="202" spans="1:24" ht="91.5" hidden="1">
      <c r="A202" s="31" t="str">
        <f>IF(C202="","",VLOOKUP(C202,'Base de dados'!$A$1:$B$50,2,FALSE))</f>
        <v>REAM</v>
      </c>
      <c r="B202" s="113">
        <v>46174</v>
      </c>
      <c r="C202" s="50">
        <v>1287049</v>
      </c>
      <c r="D202" s="56">
        <v>46203</v>
      </c>
      <c r="E202" s="114">
        <v>1</v>
      </c>
      <c r="F202" s="114" t="s">
        <v>126</v>
      </c>
      <c r="G202" s="114" t="s">
        <v>293</v>
      </c>
      <c r="H202" s="274" t="s">
        <v>294</v>
      </c>
      <c r="I202" s="56">
        <v>46249</v>
      </c>
      <c r="J202" s="56">
        <v>46265</v>
      </c>
      <c r="K202" s="54">
        <f t="shared" si="7"/>
        <v>16</v>
      </c>
      <c r="L202" s="114">
        <v>0</v>
      </c>
      <c r="M202" s="114" t="s">
        <v>137</v>
      </c>
      <c r="N202" s="114">
        <v>17</v>
      </c>
      <c r="O202" s="114">
        <v>310102002</v>
      </c>
      <c r="P202" s="114">
        <v>0</v>
      </c>
      <c r="Q202" s="96" t="s">
        <v>196</v>
      </c>
      <c r="R202" s="115" t="s">
        <v>295</v>
      </c>
      <c r="S202" s="29" t="s">
        <v>60</v>
      </c>
      <c r="T202" s="29" t="s">
        <v>60</v>
      </c>
      <c r="U202" s="29" t="str">
        <f>IF(A202&lt;&gt;"",VLOOKUP(N202,'Base de dados'!$G$1:$H$24,2,FALSE),"")</f>
        <v xml:space="preserve">Outros combustíveis substitutos ou complementares aos combustíveis dos incisos I a XVI, do artigo 3º, da Resolução ANP n° 868/2022 </v>
      </c>
      <c r="V202" s="32">
        <v>46234</v>
      </c>
      <c r="W202" s="29" t="str">
        <f>IF(C202="","",VLOOKUP(C202,'Base de dados'!$A$1:$C$39,3,FALSE))</f>
        <v>REFINARIA</v>
      </c>
      <c r="X202" s="4">
        <f t="shared" si="8"/>
        <v>198</v>
      </c>
    </row>
    <row r="203" spans="1:24" ht="60.75" hidden="1">
      <c r="A203" s="31" t="str">
        <f>IF(C203="","",VLOOKUP(C203,'Base de dados'!$A$1:$B$50,2,FALSE))</f>
        <v>REAM</v>
      </c>
      <c r="B203" s="113">
        <v>46174</v>
      </c>
      <c r="C203" s="50">
        <v>1287049</v>
      </c>
      <c r="D203" s="56">
        <v>46203</v>
      </c>
      <c r="E203" s="114">
        <v>1</v>
      </c>
      <c r="F203" s="114" t="s">
        <v>126</v>
      </c>
      <c r="G203" s="114" t="s">
        <v>293</v>
      </c>
      <c r="H203" s="274" t="s">
        <v>294</v>
      </c>
      <c r="I203" s="56">
        <v>46249</v>
      </c>
      <c r="J203" s="56">
        <v>46265</v>
      </c>
      <c r="K203" s="54">
        <f t="shared" si="7"/>
        <v>16</v>
      </c>
      <c r="L203" s="114">
        <v>0</v>
      </c>
      <c r="M203" s="114" t="s">
        <v>137</v>
      </c>
      <c r="N203" s="114">
        <v>16</v>
      </c>
      <c r="O203" s="114">
        <v>410101001</v>
      </c>
      <c r="P203" s="114">
        <v>0</v>
      </c>
      <c r="Q203" s="96" t="s">
        <v>196</v>
      </c>
      <c r="R203" s="115" t="s">
        <v>295</v>
      </c>
      <c r="S203" s="29" t="s">
        <v>60</v>
      </c>
      <c r="T203" s="29" t="s">
        <v>60</v>
      </c>
      <c r="U203" s="29" t="str">
        <f>IF(A203&lt;&gt;"",VLOOKUP(N203,'Base de dados'!$G$1:$H$24,2,FALSE),"")</f>
        <v xml:space="preserve">Querosene de aviação (QAV) </v>
      </c>
      <c r="V203" s="32">
        <v>46234</v>
      </c>
      <c r="W203" s="29" t="str">
        <f>IF(C203="","",VLOOKUP(C203,'Base de dados'!$A$1:$C$39,3,FALSE))</f>
        <v>REFINARIA</v>
      </c>
      <c r="X203" s="4">
        <f t="shared" si="8"/>
        <v>199</v>
      </c>
    </row>
    <row r="204" spans="1:24" ht="60.75" hidden="1">
      <c r="A204" s="31" t="str">
        <f>IF(C204="","",VLOOKUP(C204,'Base de dados'!$A$1:$B$50,2,FALSE))</f>
        <v>REAM</v>
      </c>
      <c r="B204" s="113">
        <v>46174</v>
      </c>
      <c r="C204" s="50">
        <v>1287049</v>
      </c>
      <c r="D204" s="56">
        <v>46203</v>
      </c>
      <c r="E204" s="114">
        <v>1</v>
      </c>
      <c r="F204" s="114" t="s">
        <v>126</v>
      </c>
      <c r="G204" s="114" t="s">
        <v>293</v>
      </c>
      <c r="H204" s="274" t="s">
        <v>294</v>
      </c>
      <c r="I204" s="56">
        <v>46249</v>
      </c>
      <c r="J204" s="56">
        <v>46265</v>
      </c>
      <c r="K204" s="54">
        <f t="shared" si="7"/>
        <v>16</v>
      </c>
      <c r="L204" s="114">
        <v>0</v>
      </c>
      <c r="M204" s="114" t="s">
        <v>137</v>
      </c>
      <c r="N204" s="114">
        <v>12</v>
      </c>
      <c r="O204" s="114">
        <v>420201001</v>
      </c>
      <c r="P204" s="114">
        <v>0</v>
      </c>
      <c r="Q204" s="96" t="s">
        <v>196</v>
      </c>
      <c r="R204" s="115" t="s">
        <v>295</v>
      </c>
      <c r="S204" s="29" t="s">
        <v>60</v>
      </c>
      <c r="T204" s="29" t="s">
        <v>60</v>
      </c>
      <c r="U204" s="29" t="str">
        <f>IF(A204&lt;&gt;"",VLOOKUP(N204,'Base de dados'!$G$1:$H$24,2,FALSE),"")</f>
        <v>Óleo diesel marítimo</v>
      </c>
      <c r="V204" s="32">
        <v>46234</v>
      </c>
      <c r="W204" s="29" t="str">
        <f>IF(C204="","",VLOOKUP(C204,'Base de dados'!$A$1:$C$39,3,FALSE))</f>
        <v>REFINARIA</v>
      </c>
      <c r="X204" s="4">
        <f t="shared" si="8"/>
        <v>200</v>
      </c>
    </row>
    <row r="205" spans="1:24" s="62" customFormat="1" ht="60.75" hidden="1">
      <c r="A205" s="58" t="str">
        <f>IF(C205="","",VLOOKUP(C205,'Base de dados'!$A$1:$B$50,2,FALSE))</f>
        <v>REAM</v>
      </c>
      <c r="B205" s="112">
        <v>46174</v>
      </c>
      <c r="C205" s="26">
        <v>1287049</v>
      </c>
      <c r="D205" s="92">
        <v>46203</v>
      </c>
      <c r="E205" s="93">
        <v>1</v>
      </c>
      <c r="F205" s="93" t="s">
        <v>126</v>
      </c>
      <c r="G205" s="93" t="s">
        <v>293</v>
      </c>
      <c r="H205" s="94" t="s">
        <v>294</v>
      </c>
      <c r="I205" s="56">
        <v>46249</v>
      </c>
      <c r="J205" s="56">
        <v>46265</v>
      </c>
      <c r="K205" s="188">
        <f t="shared" si="7"/>
        <v>16</v>
      </c>
      <c r="L205" s="93">
        <v>0</v>
      </c>
      <c r="M205" s="93" t="s">
        <v>137</v>
      </c>
      <c r="N205" s="93">
        <v>15</v>
      </c>
      <c r="O205" s="93">
        <v>510101001</v>
      </c>
      <c r="P205" s="94">
        <v>0</v>
      </c>
      <c r="Q205" s="96" t="s">
        <v>196</v>
      </c>
      <c r="R205" s="276" t="s">
        <v>295</v>
      </c>
      <c r="S205" s="62" t="s">
        <v>60</v>
      </c>
      <c r="T205" s="62" t="s">
        <v>60</v>
      </c>
      <c r="U205" s="62" t="str">
        <f>IF(A205&lt;&gt;"",VLOOKUP(N205,'Base de dados'!$G$1:$H$24,2,FALSE),"")</f>
        <v xml:space="preserve">Óleo combustível e óleo combustível marítimo </v>
      </c>
      <c r="V205" s="32">
        <v>46234</v>
      </c>
      <c r="W205" s="62" t="str">
        <f>IF(C205="","",VLOOKUP(C205,'Base de dados'!$A$1:$C$39,3,FALSE))</f>
        <v>REFINARIA</v>
      </c>
      <c r="X205" s="24">
        <f t="shared" si="8"/>
        <v>201</v>
      </c>
    </row>
    <row r="206" spans="1:24" ht="30.75" hidden="1">
      <c r="A206" s="31" t="str">
        <f>IF(C206="","",VLOOKUP(C206,'Base de dados'!$A$1:$B$50,2,FALSE))</f>
        <v>REDUC</v>
      </c>
      <c r="B206" s="169">
        <v>46174</v>
      </c>
      <c r="C206" s="170">
        <v>1032149</v>
      </c>
      <c r="D206" s="56">
        <v>46197</v>
      </c>
      <c r="E206" s="114">
        <v>1</v>
      </c>
      <c r="F206" s="114" t="s">
        <v>112</v>
      </c>
      <c r="G206" s="114" t="s">
        <v>296</v>
      </c>
      <c r="H206" s="114" t="s">
        <v>297</v>
      </c>
      <c r="I206" s="151">
        <v>46265</v>
      </c>
      <c r="J206" s="151">
        <v>46300</v>
      </c>
      <c r="K206" s="4">
        <f t="shared" si="7"/>
        <v>35</v>
      </c>
      <c r="L206" s="171">
        <v>24000</v>
      </c>
      <c r="M206" s="114" t="s">
        <v>121</v>
      </c>
      <c r="N206" s="114">
        <v>19</v>
      </c>
      <c r="O206" s="172" t="s">
        <v>125</v>
      </c>
      <c r="P206" s="172" t="s">
        <v>125</v>
      </c>
      <c r="Q206" s="115" t="s">
        <v>50</v>
      </c>
      <c r="R206" s="173" t="s">
        <v>198</v>
      </c>
      <c r="S206" s="29" t="s">
        <v>60</v>
      </c>
      <c r="T206" s="29" t="s">
        <v>60</v>
      </c>
      <c r="U206" s="29" t="str">
        <f>IF(A206&lt;&gt;"",VLOOKUP(N206,'Base de dados'!$G$1:$H$24,2,FALSE),"")</f>
        <v>Não derivado de petróleo</v>
      </c>
      <c r="V206" s="32">
        <v>46234</v>
      </c>
      <c r="W206" s="29" t="str">
        <f>IF(C206="","",VLOOKUP(C206,'Base de dados'!$A$1:$C$39,3,FALSE))</f>
        <v>REFINARIA</v>
      </c>
      <c r="X206" s="4">
        <f t="shared" si="8"/>
        <v>202</v>
      </c>
    </row>
    <row r="207" spans="1:24" ht="30.75" hidden="1">
      <c r="A207" s="31" t="str">
        <f>IF(C207="","",VLOOKUP(C207,'Base de dados'!$A$1:$B$50,2,FALSE))</f>
        <v>REDUC</v>
      </c>
      <c r="B207" s="169">
        <v>46174</v>
      </c>
      <c r="C207" s="170">
        <v>1032149</v>
      </c>
      <c r="D207" s="56">
        <v>46197</v>
      </c>
      <c r="E207" s="114">
        <v>1</v>
      </c>
      <c r="F207" s="114" t="s">
        <v>112</v>
      </c>
      <c r="G207" s="114" t="s">
        <v>298</v>
      </c>
      <c r="H207" s="114" t="s">
        <v>299</v>
      </c>
      <c r="I207" s="56">
        <v>46265</v>
      </c>
      <c r="J207" s="56">
        <v>46300</v>
      </c>
      <c r="K207" s="4">
        <f t="shared" si="7"/>
        <v>35</v>
      </c>
      <c r="L207" s="171">
        <v>24000</v>
      </c>
      <c r="M207" s="114" t="s">
        <v>121</v>
      </c>
      <c r="N207" s="114">
        <v>19</v>
      </c>
      <c r="O207" s="172" t="s">
        <v>125</v>
      </c>
      <c r="P207" s="172" t="s">
        <v>125</v>
      </c>
      <c r="Q207" s="115" t="s">
        <v>50</v>
      </c>
      <c r="R207" s="173" t="s">
        <v>198</v>
      </c>
      <c r="S207" s="29" t="s">
        <v>60</v>
      </c>
      <c r="T207" s="29" t="s">
        <v>60</v>
      </c>
      <c r="U207" s="29" t="str">
        <f>IF(A207&lt;&gt;"",VLOOKUP(N207,'Base de dados'!$G$1:$H$24,2,FALSE),"")</f>
        <v>Não derivado de petróleo</v>
      </c>
      <c r="V207" s="32">
        <v>46234</v>
      </c>
      <c r="W207" s="29" t="str">
        <f>IF(C207="","",VLOOKUP(C207,'Base de dados'!$A$1:$C$39,3,FALSE))</f>
        <v>REFINARIA</v>
      </c>
      <c r="X207" s="4">
        <f t="shared" si="8"/>
        <v>203</v>
      </c>
    </row>
    <row r="208" spans="1:24" ht="45.75" hidden="1">
      <c r="A208" s="31" t="str">
        <f>IF(C208="","",VLOOKUP(C208,'Base de dados'!$A$1:$B$50,2,FALSE))</f>
        <v>REDUC</v>
      </c>
      <c r="B208" s="169">
        <v>46174</v>
      </c>
      <c r="C208" s="170">
        <v>1032149</v>
      </c>
      <c r="D208" s="56">
        <v>46197</v>
      </c>
      <c r="E208" s="114">
        <v>1</v>
      </c>
      <c r="F208" s="114" t="s">
        <v>112</v>
      </c>
      <c r="G208" s="114" t="s">
        <v>300</v>
      </c>
      <c r="H208" s="114" t="s">
        <v>301</v>
      </c>
      <c r="I208" s="56">
        <v>46265</v>
      </c>
      <c r="J208" s="56">
        <v>46294</v>
      </c>
      <c r="K208" s="4">
        <f t="shared" ref="K208" si="9">IF(I208="","",J208-I208)</f>
        <v>29</v>
      </c>
      <c r="L208" s="171">
        <v>24000</v>
      </c>
      <c r="M208" s="114" t="s">
        <v>121</v>
      </c>
      <c r="N208" s="114">
        <v>6</v>
      </c>
      <c r="O208" s="115">
        <v>420105001</v>
      </c>
      <c r="P208" s="228">
        <v>170100000</v>
      </c>
      <c r="Q208" s="115" t="s">
        <v>50</v>
      </c>
      <c r="R208" s="173" t="s">
        <v>302</v>
      </c>
      <c r="S208" s="29" t="s">
        <v>60</v>
      </c>
      <c r="T208" s="29" t="s">
        <v>60</v>
      </c>
      <c r="U208" s="29" t="str">
        <f>IF(A208&lt;&gt;"",VLOOKUP(N208,'Base de dados'!$G$1:$H$24,2,FALSE),"")</f>
        <v xml:space="preserve">Óleo diesel A S10 </v>
      </c>
      <c r="V208" s="32">
        <v>46234</v>
      </c>
      <c r="W208" s="29" t="str">
        <f>IF(C208="","",VLOOKUP(C208,'Base de dados'!$A$1:$C$39,3,FALSE))</f>
        <v>REFINARIA</v>
      </c>
      <c r="X208" s="4">
        <f>IF(C208&lt;&gt;"",X205+1,"")</f>
        <v>202</v>
      </c>
    </row>
    <row r="209" spans="1:24" ht="45.75" hidden="1">
      <c r="A209" s="31" t="str">
        <f>IF(C209="","",VLOOKUP(C209,'Base de dados'!$A$1:$B$50,2,FALSE))</f>
        <v>REDUC</v>
      </c>
      <c r="B209" s="169">
        <v>46174</v>
      </c>
      <c r="C209" s="170">
        <v>1032149</v>
      </c>
      <c r="D209" s="56">
        <v>46197</v>
      </c>
      <c r="E209" s="114">
        <v>1</v>
      </c>
      <c r="F209" s="114" t="s">
        <v>112</v>
      </c>
      <c r="G209" s="114" t="s">
        <v>300</v>
      </c>
      <c r="H209" s="114" t="s">
        <v>301</v>
      </c>
      <c r="I209" s="56">
        <v>46265</v>
      </c>
      <c r="J209" s="56">
        <v>46294</v>
      </c>
      <c r="K209" s="4">
        <f t="shared" ref="K209" si="10">IF(I209="","",J209-I209)</f>
        <v>29</v>
      </c>
      <c r="L209" s="171">
        <v>24000</v>
      </c>
      <c r="M209" s="114" t="s">
        <v>121</v>
      </c>
      <c r="N209" s="114">
        <v>7</v>
      </c>
      <c r="O209" s="115">
        <v>420102004</v>
      </c>
      <c r="P209" s="228">
        <v>93900000</v>
      </c>
      <c r="Q209" s="115" t="s">
        <v>50</v>
      </c>
      <c r="R209" s="173" t="s">
        <v>302</v>
      </c>
      <c r="S209" s="29" t="s">
        <v>60</v>
      </c>
      <c r="T209" s="29" t="s">
        <v>60</v>
      </c>
      <c r="U209" s="29" t="str">
        <f>IF(A209&lt;&gt;"",VLOOKUP(N209,'Base de dados'!$G$1:$H$24,2,FALSE),"")</f>
        <v xml:space="preserve">Óleo diesel A S500 </v>
      </c>
      <c r="V209" s="32">
        <v>46202</v>
      </c>
      <c r="W209" s="29" t="str">
        <f>IF(C209="","",VLOOKUP(C209,'Base de dados'!$A$1:$C$39,3,FALSE))</f>
        <v>REFINARIA</v>
      </c>
      <c r="X209" s="4">
        <f>IF(C209&lt;&gt;"",X206+1,"")</f>
        <v>203</v>
      </c>
    </row>
    <row r="210" spans="1:24" ht="45.75" hidden="1">
      <c r="A210" s="31" t="str">
        <f>IF(C210="","",VLOOKUP(C210,'Base de dados'!$A$1:$B$50,2,FALSE))</f>
        <v>REDUC</v>
      </c>
      <c r="B210" s="169">
        <v>46174</v>
      </c>
      <c r="C210" s="170">
        <v>1032149</v>
      </c>
      <c r="D210" s="56">
        <v>46197</v>
      </c>
      <c r="E210" s="114">
        <v>1</v>
      </c>
      <c r="F210" s="114" t="s">
        <v>112</v>
      </c>
      <c r="G210" s="114" t="s">
        <v>300</v>
      </c>
      <c r="H210" s="114" t="s">
        <v>301</v>
      </c>
      <c r="I210" s="56">
        <v>46265</v>
      </c>
      <c r="J210" s="56">
        <v>46294</v>
      </c>
      <c r="K210" s="4">
        <f t="shared" si="7"/>
        <v>29</v>
      </c>
      <c r="L210" s="171">
        <v>24000</v>
      </c>
      <c r="M210" s="114" t="s">
        <v>121</v>
      </c>
      <c r="N210" s="114">
        <v>16</v>
      </c>
      <c r="O210" s="115">
        <v>410101001</v>
      </c>
      <c r="P210" s="228">
        <v>98800000</v>
      </c>
      <c r="Q210" s="115" t="s">
        <v>50</v>
      </c>
      <c r="R210" s="173" t="s">
        <v>302</v>
      </c>
      <c r="S210" s="29" t="s">
        <v>60</v>
      </c>
      <c r="T210" s="29" t="s">
        <v>60</v>
      </c>
      <c r="U210" s="29" t="str">
        <f>IF(A210&lt;&gt;"",VLOOKUP(N210,'Base de dados'!$G$1:$H$24,2,FALSE),"")</f>
        <v xml:space="preserve">Querosene de aviação (QAV) </v>
      </c>
      <c r="V210" s="32">
        <v>46202</v>
      </c>
      <c r="W210" s="29" t="str">
        <f>IF(C210="","",VLOOKUP(C210,'Base de dados'!$A$1:$C$39,3,FALSE))</f>
        <v>REFINARIA</v>
      </c>
      <c r="X210" s="4">
        <f>IF(C210&lt;&gt;"",X207+1,"")</f>
        <v>204</v>
      </c>
    </row>
    <row r="211" spans="1:24" ht="30.75" hidden="1">
      <c r="A211" s="31" t="str">
        <f>IF(C211="","",VLOOKUP(C211,'Base de dados'!$A$1:$B$50,2,FALSE))</f>
        <v>REDUC</v>
      </c>
      <c r="B211" s="169">
        <v>46174</v>
      </c>
      <c r="C211" s="170">
        <v>1032149</v>
      </c>
      <c r="D211" s="56">
        <v>46197</v>
      </c>
      <c r="E211" s="114">
        <v>1</v>
      </c>
      <c r="F211" s="114" t="s">
        <v>112</v>
      </c>
      <c r="G211" s="114" t="s">
        <v>215</v>
      </c>
      <c r="H211" s="114" t="s">
        <v>216</v>
      </c>
      <c r="I211" s="56">
        <v>46181</v>
      </c>
      <c r="J211" s="56">
        <v>46208</v>
      </c>
      <c r="K211" s="4">
        <f t="shared" si="7"/>
        <v>27</v>
      </c>
      <c r="L211" s="171">
        <v>24000</v>
      </c>
      <c r="M211" s="114" t="s">
        <v>121</v>
      </c>
      <c r="N211" s="114">
        <v>18</v>
      </c>
      <c r="O211" s="172" t="s">
        <v>125</v>
      </c>
      <c r="P211" s="172" t="s">
        <v>125</v>
      </c>
      <c r="Q211" s="115" t="s">
        <v>50</v>
      </c>
      <c r="R211" s="173" t="s">
        <v>198</v>
      </c>
      <c r="S211" s="29" t="s">
        <v>60</v>
      </c>
      <c r="T211" s="29" t="s">
        <v>60</v>
      </c>
      <c r="U211" s="29" t="str">
        <f>IF(A211&lt;&gt;"",VLOOKUP(N211,'Base de dados'!$G$1:$H$24,2,FALSE),"")</f>
        <v>Derivado de petróleo não combustível</v>
      </c>
      <c r="V211" s="32">
        <v>46202</v>
      </c>
      <c r="W211" s="29" t="str">
        <f>IF(C211="","",VLOOKUP(C211,'Base de dados'!$A$1:$C$39,3,FALSE))</f>
        <v>REFINARIA</v>
      </c>
      <c r="X211" s="4">
        <f t="shared" si="8"/>
        <v>205</v>
      </c>
    </row>
    <row r="212" spans="1:24" s="62" customFormat="1" ht="30.75" hidden="1">
      <c r="A212" s="58" t="str">
        <f>IF(C212="","",VLOOKUP(C212,'Base de dados'!$A$1:$B$50,2,FALSE))</f>
        <v>REDUC</v>
      </c>
      <c r="B212" s="90">
        <v>46174</v>
      </c>
      <c r="C212" s="91">
        <v>1032149</v>
      </c>
      <c r="D212" s="92">
        <v>46197</v>
      </c>
      <c r="E212" s="93">
        <v>1</v>
      </c>
      <c r="F212" s="93" t="s">
        <v>112</v>
      </c>
      <c r="G212" s="93" t="s">
        <v>217</v>
      </c>
      <c r="H212" s="93" t="s">
        <v>218</v>
      </c>
      <c r="I212" s="92">
        <v>46181</v>
      </c>
      <c r="J212" s="92">
        <v>46208</v>
      </c>
      <c r="K212" s="24">
        <f t="shared" si="7"/>
        <v>27</v>
      </c>
      <c r="L212" s="95">
        <v>24000</v>
      </c>
      <c r="M212" s="93" t="s">
        <v>121</v>
      </c>
      <c r="N212" s="93">
        <v>18</v>
      </c>
      <c r="O212" s="101" t="s">
        <v>125</v>
      </c>
      <c r="P212" s="101" t="s">
        <v>125</v>
      </c>
      <c r="Q212" s="96" t="s">
        <v>50</v>
      </c>
      <c r="R212" s="131" t="s">
        <v>198</v>
      </c>
      <c r="S212" s="62" t="s">
        <v>60</v>
      </c>
      <c r="T212" s="62" t="s">
        <v>60</v>
      </c>
      <c r="U212" s="62" t="str">
        <f>IF(A212&lt;&gt;"",VLOOKUP(N212,'Base de dados'!$G$1:$H$24,2,FALSE),"")</f>
        <v>Derivado de petróleo não combustível</v>
      </c>
      <c r="V212" s="63">
        <v>46202</v>
      </c>
      <c r="W212" s="62" t="str">
        <f>IF(C212="","",VLOOKUP(C212,'Base de dados'!$A$1:$C$39,3,FALSE))</f>
        <v>REFINARIA</v>
      </c>
      <c r="X212" s="24">
        <f t="shared" si="8"/>
        <v>206</v>
      </c>
    </row>
    <row r="213" spans="1:24" s="87" customFormat="1" ht="30.75" hidden="1">
      <c r="A213" s="148" t="str">
        <f>IF(C213="","",VLOOKUP(C213,'Base de dados'!$A$1:$B$50,2,FALSE))</f>
        <v>REGAP</v>
      </c>
      <c r="B213" s="179">
        <v>46174</v>
      </c>
      <c r="C213" s="180">
        <v>1032150</v>
      </c>
      <c r="D213" s="151">
        <v>46197</v>
      </c>
      <c r="E213" s="150">
        <v>1</v>
      </c>
      <c r="F213" s="150" t="s">
        <v>112</v>
      </c>
      <c r="G213" s="150" t="s">
        <v>255</v>
      </c>
      <c r="H213" s="150" t="s">
        <v>303</v>
      </c>
      <c r="I213" s="151">
        <v>46241</v>
      </c>
      <c r="J213" s="151">
        <v>46276</v>
      </c>
      <c r="K213" s="24">
        <f t="shared" si="7"/>
        <v>35</v>
      </c>
      <c r="L213" s="181">
        <v>26400</v>
      </c>
      <c r="M213" s="150" t="s">
        <v>121</v>
      </c>
      <c r="N213" s="150">
        <v>19</v>
      </c>
      <c r="O213" s="277" t="s">
        <v>125</v>
      </c>
      <c r="P213" s="277" t="s">
        <v>125</v>
      </c>
      <c r="Q213" s="153" t="s">
        <v>50</v>
      </c>
      <c r="R213" s="183" t="s">
        <v>198</v>
      </c>
      <c r="S213" s="29" t="s">
        <v>60</v>
      </c>
      <c r="T213" s="87" t="s">
        <v>60</v>
      </c>
      <c r="U213" s="29" t="str">
        <f>IF(A213&lt;&gt;"",VLOOKUP(N213,'Base de dados'!$G$1:$H$24,2,FALSE),"")</f>
        <v>Não derivado de petróleo</v>
      </c>
      <c r="V213" s="32">
        <v>46202</v>
      </c>
      <c r="W213" s="216" t="str">
        <f>IF(C213="","",VLOOKUP(C213,'Base de dados'!$A$1:$C$39,3,FALSE))</f>
        <v>REFINARIA</v>
      </c>
      <c r="X213" s="24">
        <f t="shared" si="8"/>
        <v>207</v>
      </c>
    </row>
    <row r="214" spans="1:24" s="62" customFormat="1" ht="45.75" hidden="1">
      <c r="A214" s="58" t="str">
        <f>IF(C214="","",VLOOKUP(C214,'Base de dados'!$A$1:$B$50,2,FALSE))</f>
        <v>REGAP</v>
      </c>
      <c r="B214" s="90">
        <v>46174</v>
      </c>
      <c r="C214" s="91">
        <v>1032150</v>
      </c>
      <c r="D214" s="92">
        <v>46197</v>
      </c>
      <c r="E214" s="93">
        <v>1</v>
      </c>
      <c r="F214" s="93" t="s">
        <v>112</v>
      </c>
      <c r="G214" s="93" t="s">
        <v>57</v>
      </c>
      <c r="H214" s="93" t="s">
        <v>58</v>
      </c>
      <c r="I214" s="92">
        <v>46255</v>
      </c>
      <c r="J214" s="92">
        <v>46268</v>
      </c>
      <c r="K214" s="24">
        <f t="shared" si="7"/>
        <v>13</v>
      </c>
      <c r="L214" s="95">
        <v>26400</v>
      </c>
      <c r="M214" s="93" t="s">
        <v>121</v>
      </c>
      <c r="N214" s="93">
        <v>7</v>
      </c>
      <c r="O214" s="96">
        <v>420102004</v>
      </c>
      <c r="P214" s="186">
        <v>92100000</v>
      </c>
      <c r="Q214" s="96" t="s">
        <v>50</v>
      </c>
      <c r="R214" s="131" t="s">
        <v>302</v>
      </c>
      <c r="S214" s="62" t="s">
        <v>60</v>
      </c>
      <c r="T214" s="219" t="s">
        <v>60</v>
      </c>
      <c r="U214" s="62" t="str">
        <f>IF(A214&lt;&gt;"",VLOOKUP(N214,'Base de dados'!$G$1:$H$24,2,FALSE),"")</f>
        <v xml:space="preserve">Óleo diesel A S500 </v>
      </c>
      <c r="V214" s="63">
        <v>46202</v>
      </c>
      <c r="W214" s="100" t="str">
        <f>IF(C214="","",VLOOKUP(C214,'Base de dados'!$A$1:$C$39,3,FALSE))</f>
        <v>REFINARIA</v>
      </c>
      <c r="X214" s="24">
        <f t="shared" si="8"/>
        <v>208</v>
      </c>
    </row>
    <row r="215" spans="1:24" s="62" customFormat="1" hidden="1">
      <c r="A215" s="58" t="str">
        <f>IF(C215="","",VLOOKUP(C215,'Base de dados'!$A$1:$B$50,2,FALSE))</f>
        <v>REPLAN</v>
      </c>
      <c r="B215" s="90">
        <v>46174</v>
      </c>
      <c r="C215" s="93">
        <v>1032153</v>
      </c>
      <c r="D215" s="92">
        <v>46197</v>
      </c>
      <c r="E215" s="93">
        <v>1</v>
      </c>
      <c r="F215" s="93" t="s">
        <v>112</v>
      </c>
      <c r="G215" s="93" t="s">
        <v>62</v>
      </c>
      <c r="H215" s="93" t="s">
        <v>63</v>
      </c>
      <c r="I215" s="92">
        <v>45899</v>
      </c>
      <c r="J215" s="92">
        <v>46262</v>
      </c>
      <c r="K215" s="24">
        <f t="shared" si="7"/>
        <v>363</v>
      </c>
      <c r="L215" s="93" t="s">
        <v>304</v>
      </c>
      <c r="M215" s="93" t="s">
        <v>121</v>
      </c>
      <c r="N215" s="93">
        <v>2</v>
      </c>
      <c r="O215" s="93">
        <v>320101001</v>
      </c>
      <c r="P215" s="185">
        <v>340101001</v>
      </c>
      <c r="Q215" s="96" t="s">
        <v>64</v>
      </c>
      <c r="R215" s="96" t="s">
        <v>65</v>
      </c>
      <c r="S215" s="62" t="s">
        <v>47</v>
      </c>
      <c r="T215" s="62" t="s">
        <v>60</v>
      </c>
      <c r="U215" s="62" t="str">
        <f>IF(A215&lt;&gt;"",VLOOKUP(N215,'Base de dados'!$G$1:$H$24,2,FALSE),"")</f>
        <v>Gasolina A</v>
      </c>
      <c r="V215" s="63">
        <v>46234</v>
      </c>
      <c r="W215" s="62" t="str">
        <f>IF(C215="","",VLOOKUP(C215,'Base de dados'!$A$1:$C$39,3,FALSE))</f>
        <v>REFINARIA</v>
      </c>
      <c r="X215" s="24">
        <f t="shared" si="8"/>
        <v>209</v>
      </c>
    </row>
    <row r="216" spans="1:24" ht="152.25" hidden="1">
      <c r="A216" s="31" t="str">
        <f>IF(C216="","",VLOOKUP(C216,'Base de dados'!$A$1:$B$50,2,FALSE))</f>
        <v>SSOIL</v>
      </c>
      <c r="B216" s="113">
        <v>46204</v>
      </c>
      <c r="C216" s="50">
        <v>1258235</v>
      </c>
      <c r="D216" s="56">
        <v>46209</v>
      </c>
      <c r="E216" s="114">
        <v>2</v>
      </c>
      <c r="F216" s="114" t="s">
        <v>126</v>
      </c>
      <c r="G216" s="114" t="s">
        <v>92</v>
      </c>
      <c r="H216" s="114" t="s">
        <v>58</v>
      </c>
      <c r="I216" s="56">
        <v>46209</v>
      </c>
      <c r="J216" s="56">
        <v>46216</v>
      </c>
      <c r="K216" s="24">
        <f t="shared" si="7"/>
        <v>7</v>
      </c>
      <c r="L216" s="114">
        <v>0</v>
      </c>
      <c r="M216" s="114" t="s">
        <v>126</v>
      </c>
      <c r="N216" s="114">
        <v>2</v>
      </c>
      <c r="O216" s="114">
        <v>320101001</v>
      </c>
      <c r="P216" s="114">
        <v>0</v>
      </c>
      <c r="Q216" s="29" t="s">
        <v>93</v>
      </c>
      <c r="R216" s="115" t="s">
        <v>305</v>
      </c>
      <c r="S216" s="29" t="s">
        <v>47</v>
      </c>
      <c r="T216" s="29" t="s">
        <v>60</v>
      </c>
      <c r="U216" s="62" t="str">
        <f>IF(A216&lt;&gt;"",VLOOKUP(N216,'Base de dados'!$G$1:$H$24,2,FALSE),"")</f>
        <v>Gasolina A</v>
      </c>
      <c r="V216" s="29"/>
      <c r="W216" s="29" t="str">
        <f>IF(C216="","",VLOOKUP(C216,'Base de dados'!$A$1:$C$39,3,FALSE))</f>
        <v>REFINARIA</v>
      </c>
      <c r="X216" s="24">
        <f t="shared" si="8"/>
        <v>210</v>
      </c>
    </row>
    <row r="217" spans="1:24" ht="152.25" hidden="1">
      <c r="A217" s="31" t="str">
        <f>IF(C217="","",VLOOKUP(C217,'Base de dados'!$A$1:$B$50,2,FALSE))</f>
        <v>SSOIL</v>
      </c>
      <c r="B217" s="113">
        <v>46204</v>
      </c>
      <c r="C217" s="50">
        <v>1258235</v>
      </c>
      <c r="D217" s="56">
        <v>46209</v>
      </c>
      <c r="E217" s="114">
        <v>2</v>
      </c>
      <c r="F217" s="114" t="s">
        <v>126</v>
      </c>
      <c r="G217" s="114" t="s">
        <v>95</v>
      </c>
      <c r="H217" s="114" t="s">
        <v>96</v>
      </c>
      <c r="I217" s="56">
        <v>46209</v>
      </c>
      <c r="J217" s="56">
        <v>46216</v>
      </c>
      <c r="K217" s="24">
        <f t="shared" si="7"/>
        <v>7</v>
      </c>
      <c r="L217" s="114">
        <v>0</v>
      </c>
      <c r="M217" s="114" t="s">
        <v>126</v>
      </c>
      <c r="N217" s="114">
        <v>2</v>
      </c>
      <c r="O217" s="114">
        <v>320101001</v>
      </c>
      <c r="P217" s="114">
        <v>0</v>
      </c>
      <c r="Q217" s="29" t="s">
        <v>93</v>
      </c>
      <c r="R217" s="115" t="s">
        <v>305</v>
      </c>
      <c r="S217" s="29" t="s">
        <v>47</v>
      </c>
      <c r="T217" s="29" t="s">
        <v>60</v>
      </c>
      <c r="U217" s="62" t="str">
        <f>IF(A217&lt;&gt;"",VLOOKUP(N217,'Base de dados'!$G$1:$H$24,2,FALSE),"")</f>
        <v>Gasolina A</v>
      </c>
      <c r="V217" s="29"/>
      <c r="W217" s="29" t="str">
        <f>IF(C217="","",VLOOKUP(C217,'Base de dados'!$A$1:$C$39,3,FALSE))</f>
        <v>REFINARIA</v>
      </c>
      <c r="X217" s="24">
        <f t="shared" si="8"/>
        <v>211</v>
      </c>
    </row>
    <row r="218" spans="1:24" ht="152.25" hidden="1">
      <c r="A218" s="31" t="str">
        <f>IF(C218="","",VLOOKUP(C218,'Base de dados'!$A$1:$B$50,2,FALSE))</f>
        <v>SSOIL</v>
      </c>
      <c r="B218" s="113">
        <v>46204</v>
      </c>
      <c r="C218" s="50">
        <v>1258235</v>
      </c>
      <c r="D218" s="56">
        <v>46209</v>
      </c>
      <c r="E218" s="114">
        <v>2</v>
      </c>
      <c r="F218" s="114" t="s">
        <v>126</v>
      </c>
      <c r="G218" s="114" t="s">
        <v>92</v>
      </c>
      <c r="H218" s="114" t="s">
        <v>58</v>
      </c>
      <c r="I218" s="56">
        <v>46209</v>
      </c>
      <c r="J218" s="56">
        <v>46216</v>
      </c>
      <c r="K218" s="24">
        <f t="shared" si="7"/>
        <v>7</v>
      </c>
      <c r="L218" s="114">
        <v>0</v>
      </c>
      <c r="M218" s="114" t="s">
        <v>126</v>
      </c>
      <c r="N218" s="114">
        <v>7</v>
      </c>
      <c r="O218" s="114">
        <v>420102004</v>
      </c>
      <c r="P218" s="114">
        <v>0</v>
      </c>
      <c r="Q218" s="29" t="s">
        <v>93</v>
      </c>
      <c r="R218" s="115" t="s">
        <v>305</v>
      </c>
      <c r="S218" s="29" t="s">
        <v>47</v>
      </c>
      <c r="T218" s="29" t="s">
        <v>60</v>
      </c>
      <c r="U218" s="62" t="str">
        <f>IF(A218&lt;&gt;"",VLOOKUP(N218,'Base de dados'!$G$1:$H$24,2,FALSE),"")</f>
        <v xml:space="preserve">Óleo diesel A S500 </v>
      </c>
      <c r="V218" s="29"/>
      <c r="W218" s="29" t="str">
        <f>IF(C218="","",VLOOKUP(C218,'Base de dados'!$A$1:$C$39,3,FALSE))</f>
        <v>REFINARIA</v>
      </c>
      <c r="X218" s="24">
        <f t="shared" si="8"/>
        <v>212</v>
      </c>
    </row>
    <row r="219" spans="1:24" s="62" customFormat="1" ht="152.25" hidden="1">
      <c r="A219" s="58" t="str">
        <f>IF(C219="","",VLOOKUP(C219,'Base de dados'!$A$1:$B$50,2,FALSE))</f>
        <v>SSOIL</v>
      </c>
      <c r="B219" s="112">
        <v>46204</v>
      </c>
      <c r="C219" s="26">
        <v>1258235</v>
      </c>
      <c r="D219" s="92">
        <v>46209</v>
      </c>
      <c r="E219" s="93">
        <v>2</v>
      </c>
      <c r="F219" s="93" t="s">
        <v>126</v>
      </c>
      <c r="G219" s="93" t="s">
        <v>95</v>
      </c>
      <c r="H219" s="93" t="s">
        <v>96</v>
      </c>
      <c r="I219" s="92">
        <v>46209</v>
      </c>
      <c r="J219" s="92">
        <v>46216</v>
      </c>
      <c r="K219" s="24">
        <f t="shared" si="7"/>
        <v>7</v>
      </c>
      <c r="L219" s="93">
        <v>0</v>
      </c>
      <c r="M219" s="93" t="s">
        <v>126</v>
      </c>
      <c r="N219" s="93">
        <v>7</v>
      </c>
      <c r="O219" s="93">
        <v>420102004</v>
      </c>
      <c r="P219" s="93">
        <v>0</v>
      </c>
      <c r="Q219" s="62" t="s">
        <v>93</v>
      </c>
      <c r="R219" s="96" t="s">
        <v>305</v>
      </c>
      <c r="S219" s="62" t="s">
        <v>47</v>
      </c>
      <c r="T219" s="62" t="s">
        <v>60</v>
      </c>
      <c r="U219" s="62" t="str">
        <f>IF(A219&lt;&gt;"",VLOOKUP(N219,'Base de dados'!$G$1:$H$24,2,FALSE),"")</f>
        <v xml:space="preserve">Óleo diesel A S500 </v>
      </c>
      <c r="W219" s="62" t="str">
        <f>IF(C219="","",VLOOKUP(C219,'Base de dados'!$A$1:$C$39,3,FALSE))</f>
        <v>REFINARIA</v>
      </c>
      <c r="X219" s="24">
        <f t="shared" si="8"/>
        <v>213</v>
      </c>
    </row>
    <row r="220" spans="1:24" ht="30.75" hidden="1">
      <c r="A220" s="31" t="str">
        <f>IF(C220="","",VLOOKUP(C220,'Base de dados'!$A$1:$B$50,2,FALSE))</f>
        <v>POLO DE CABIÚNAS</v>
      </c>
      <c r="B220" s="113">
        <v>46174</v>
      </c>
      <c r="C220" s="114">
        <v>1032160</v>
      </c>
      <c r="D220" s="56">
        <v>46199</v>
      </c>
      <c r="E220" s="114">
        <v>1</v>
      </c>
      <c r="F220" s="114" t="s">
        <v>126</v>
      </c>
      <c r="G220" s="114" t="s">
        <v>306</v>
      </c>
      <c r="H220" s="114" t="s">
        <v>307</v>
      </c>
      <c r="I220" s="56">
        <v>46265</v>
      </c>
      <c r="J220" s="56">
        <v>46284</v>
      </c>
      <c r="K220" s="24">
        <f t="shared" si="7"/>
        <v>19</v>
      </c>
      <c r="L220" s="114">
        <v>19200000</v>
      </c>
      <c r="M220" s="114" t="s">
        <v>126</v>
      </c>
      <c r="N220" s="114">
        <v>20</v>
      </c>
      <c r="O220" s="114">
        <v>20</v>
      </c>
      <c r="P220" s="154">
        <v>658469000000</v>
      </c>
      <c r="Q220" s="115" t="s">
        <v>308</v>
      </c>
      <c r="R220" s="114" t="s">
        <v>309</v>
      </c>
      <c r="S220" s="29" t="s">
        <v>60</v>
      </c>
      <c r="T220" s="29" t="s">
        <v>60</v>
      </c>
      <c r="U220" s="62" t="str">
        <f>IF(A220&lt;&gt;"",VLOOKUP(N220,'Base de dados'!$G$1:$H$24,2,FALSE),"")</f>
        <v>GNAP</v>
      </c>
      <c r="V220" s="32">
        <v>46230</v>
      </c>
      <c r="W220" s="29" t="str">
        <f>IF(C220="","",VLOOKUP(C220,'Base de dados'!$A$1:$C$39,3,FALSE))</f>
        <v>UPGN</v>
      </c>
      <c r="X220" s="24">
        <f t="shared" si="8"/>
        <v>214</v>
      </c>
    </row>
    <row r="221" spans="1:24" ht="30.75" hidden="1">
      <c r="A221" s="31" t="str">
        <f>IF(C221="","",VLOOKUP(C221,'Base de dados'!$A$1:$B$50,2,FALSE))</f>
        <v>POLO DE CABIÚNAS</v>
      </c>
      <c r="B221" s="113">
        <v>46174</v>
      </c>
      <c r="C221" s="114">
        <v>1032160</v>
      </c>
      <c r="D221" s="56">
        <v>46199</v>
      </c>
      <c r="E221" s="114">
        <v>1</v>
      </c>
      <c r="F221" s="114" t="s">
        <v>126</v>
      </c>
      <c r="G221" s="114" t="s">
        <v>306</v>
      </c>
      <c r="H221" s="114" t="s">
        <v>307</v>
      </c>
      <c r="I221" s="56">
        <v>46265</v>
      </c>
      <c r="J221" s="56">
        <v>46284</v>
      </c>
      <c r="K221" s="24">
        <f t="shared" si="7"/>
        <v>19</v>
      </c>
      <c r="L221" s="114">
        <v>19200000</v>
      </c>
      <c r="M221" s="114" t="s">
        <v>126</v>
      </c>
      <c r="N221" s="114">
        <v>21</v>
      </c>
      <c r="O221" s="114">
        <v>21</v>
      </c>
      <c r="P221" s="115">
        <v>285681060</v>
      </c>
      <c r="Q221" s="115" t="s">
        <v>308</v>
      </c>
      <c r="R221" s="114" t="s">
        <v>309</v>
      </c>
      <c r="S221" s="29" t="s">
        <v>60</v>
      </c>
      <c r="T221" s="29" t="s">
        <v>60</v>
      </c>
      <c r="U221" s="62" t="str">
        <f>IF(A221&lt;&gt;"",VLOOKUP(N221,'Base de dados'!$G$1:$H$24,2,FALSE),"")</f>
        <v>LGN</v>
      </c>
      <c r="V221" s="32">
        <v>46230</v>
      </c>
      <c r="W221" s="29" t="str">
        <f>IF(C221="","",VLOOKUP(C221,'Base de dados'!$A$1:$C$39,3,FALSE))</f>
        <v>UPGN</v>
      </c>
      <c r="X221" s="24">
        <f t="shared" si="8"/>
        <v>215</v>
      </c>
    </row>
    <row r="222" spans="1:24" ht="30.75" hidden="1">
      <c r="A222" s="31" t="str">
        <f>IF(C222="","",VLOOKUP(C222,'Base de dados'!$A$1:$B$50,2,FALSE))</f>
        <v>POLO DE CABIÚNAS</v>
      </c>
      <c r="B222" s="113">
        <v>46174</v>
      </c>
      <c r="C222" s="114">
        <v>1032160</v>
      </c>
      <c r="D222" s="56">
        <v>46199</v>
      </c>
      <c r="E222" s="114">
        <v>1</v>
      </c>
      <c r="F222" s="114" t="s">
        <v>126</v>
      </c>
      <c r="G222" s="114" t="s">
        <v>306</v>
      </c>
      <c r="H222" s="114" t="s">
        <v>307</v>
      </c>
      <c r="I222" s="56">
        <v>46265</v>
      </c>
      <c r="J222" s="56">
        <v>46284</v>
      </c>
      <c r="K222" s="24">
        <f t="shared" si="7"/>
        <v>19</v>
      </c>
      <c r="L222" s="114">
        <v>19200000</v>
      </c>
      <c r="M222" s="114" t="s">
        <v>126</v>
      </c>
      <c r="N222" s="114">
        <v>5</v>
      </c>
      <c r="O222" s="114">
        <v>5</v>
      </c>
      <c r="P222" s="114">
        <v>44724264.140000001</v>
      </c>
      <c r="Q222" s="115" t="s">
        <v>308</v>
      </c>
      <c r="R222" s="114" t="s">
        <v>309</v>
      </c>
      <c r="S222" s="29" t="s">
        <v>60</v>
      </c>
      <c r="T222" s="29" t="s">
        <v>60</v>
      </c>
      <c r="U222" s="62" t="str">
        <f>IF(A222&lt;&gt;"",VLOOKUP(N222,'Base de dados'!$G$1:$H$24,2,FALSE),"")</f>
        <v>Gás liquefeito de petróleo (GLP)</v>
      </c>
      <c r="V222" s="32">
        <v>46230</v>
      </c>
      <c r="W222" s="29" t="str">
        <f>IF(C222="","",VLOOKUP(C222,'Base de dados'!$A$1:$C$39,3,FALSE))</f>
        <v>UPGN</v>
      </c>
      <c r="X222" s="24">
        <f t="shared" si="8"/>
        <v>216</v>
      </c>
    </row>
    <row r="223" spans="1:24" s="62" customFormat="1" ht="30.75" hidden="1">
      <c r="A223" s="58" t="str">
        <f>IF(C223="","",VLOOKUP(C223,'Base de dados'!$A$1:$B$50,2,FALSE))</f>
        <v>POLO DE CABIÚNAS</v>
      </c>
      <c r="B223" s="112">
        <v>46174</v>
      </c>
      <c r="C223" s="93">
        <v>1032160</v>
      </c>
      <c r="D223" s="92">
        <v>46199</v>
      </c>
      <c r="E223" s="93">
        <v>1</v>
      </c>
      <c r="F223" s="93" t="s">
        <v>126</v>
      </c>
      <c r="G223" s="93" t="s">
        <v>306</v>
      </c>
      <c r="H223" s="93" t="s">
        <v>307</v>
      </c>
      <c r="I223" s="92">
        <v>46265</v>
      </c>
      <c r="J223" s="2">
        <v>46284</v>
      </c>
      <c r="K223" s="24">
        <f t="shared" si="7"/>
        <v>19</v>
      </c>
      <c r="L223" s="93">
        <v>19200000</v>
      </c>
      <c r="M223" s="93" t="s">
        <v>126</v>
      </c>
      <c r="N223" s="93">
        <v>22</v>
      </c>
      <c r="O223" s="93">
        <v>22</v>
      </c>
      <c r="P223" s="93">
        <v>27827460</v>
      </c>
      <c r="Q223" s="96" t="s">
        <v>308</v>
      </c>
      <c r="R223" s="93" t="s">
        <v>309</v>
      </c>
      <c r="S223" s="62" t="s">
        <v>60</v>
      </c>
      <c r="T223" s="62" t="s">
        <v>60</v>
      </c>
      <c r="U223" s="62" t="str">
        <f>IF(A223&lt;&gt;"",VLOOKUP(N223,'Base de dados'!$G$1:$H$24,2,FALSE),"")</f>
        <v>C5+</v>
      </c>
      <c r="V223" s="32">
        <v>46230</v>
      </c>
      <c r="W223" s="62" t="str">
        <f>IF(C223="","",VLOOKUP(C223,'Base de dados'!$A$1:$C$39,3,FALSE))</f>
        <v>UPGN</v>
      </c>
      <c r="X223" s="24">
        <f t="shared" si="8"/>
        <v>217</v>
      </c>
    </row>
    <row r="224" spans="1:24" ht="30.75" hidden="1">
      <c r="A224" s="58" t="str">
        <f>IF(C224="","",VLOOKUP(C224,'Base de dados'!$A$1:$B$50,2,FALSE))</f>
        <v>REVAP</v>
      </c>
      <c r="B224" s="112">
        <v>46204</v>
      </c>
      <c r="C224" s="93">
        <v>1032154</v>
      </c>
      <c r="D224" s="92">
        <v>46204</v>
      </c>
      <c r="E224" s="93">
        <v>2</v>
      </c>
      <c r="F224" s="93" t="s">
        <v>112</v>
      </c>
      <c r="G224" s="93" t="s">
        <v>310</v>
      </c>
      <c r="H224" s="93" t="s">
        <v>311</v>
      </c>
      <c r="I224" s="92">
        <v>46204</v>
      </c>
      <c r="J224" s="92">
        <v>46207</v>
      </c>
      <c r="K224" s="24">
        <f t="shared" si="7"/>
        <v>3</v>
      </c>
      <c r="L224" s="93">
        <v>40000</v>
      </c>
      <c r="M224" s="93" t="s">
        <v>121</v>
      </c>
      <c r="N224" s="93">
        <v>18</v>
      </c>
      <c r="O224" s="93"/>
      <c r="P224" s="96" t="s">
        <v>312</v>
      </c>
      <c r="Q224" s="96" t="s">
        <v>313</v>
      </c>
      <c r="R224" s="93"/>
      <c r="S224" s="62" t="s">
        <v>47</v>
      </c>
      <c r="T224" s="62" t="s">
        <v>47</v>
      </c>
      <c r="U224" s="29" t="str">
        <f>IF(A224&lt;&gt;"",VLOOKUP(N224,'Base de dados'!$G$1:$H$24,2,FALSE),"")</f>
        <v>Derivado de petróleo não combustível</v>
      </c>
      <c r="V224" s="32">
        <v>46206</v>
      </c>
      <c r="W224" s="29" t="str">
        <f>IF(C224="","",VLOOKUP(C224,'Base de dados'!$A$1:$C$39,3,FALSE))</f>
        <v>REFINARIA</v>
      </c>
      <c r="X224" s="24">
        <f t="shared" si="8"/>
        <v>218</v>
      </c>
    </row>
    <row r="225" spans="1:24" s="219" customFormat="1" ht="30.75">
      <c r="A225" s="31" t="str">
        <f>IF(C225="","",VLOOKUP(C225,'Base de dados'!$A$1:$B$50,2,FALSE))</f>
        <v>RPBC</v>
      </c>
      <c r="B225" s="251">
        <v>46204</v>
      </c>
      <c r="C225" s="91">
        <v>1032159</v>
      </c>
      <c r="D225" s="92">
        <v>46209</v>
      </c>
      <c r="E225" s="93">
        <v>2</v>
      </c>
      <c r="F225" s="91" t="s">
        <v>112</v>
      </c>
      <c r="G225" s="93" t="s">
        <v>314</v>
      </c>
      <c r="H225" s="93" t="s">
        <v>315</v>
      </c>
      <c r="I225" s="92">
        <v>46206</v>
      </c>
      <c r="J225" s="135">
        <v>46218</v>
      </c>
      <c r="K225" s="24">
        <f t="shared" si="7"/>
        <v>12</v>
      </c>
      <c r="L225" s="93">
        <v>19600</v>
      </c>
      <c r="M225" s="131" t="s">
        <v>121</v>
      </c>
      <c r="N225" s="93">
        <v>5</v>
      </c>
      <c r="O225" s="93">
        <v>310102002</v>
      </c>
      <c r="P225" s="131">
        <v>298000</v>
      </c>
      <c r="Q225" s="96" t="s">
        <v>316</v>
      </c>
      <c r="R225" s="131" t="s">
        <v>46</v>
      </c>
      <c r="S225" s="99" t="s">
        <v>47</v>
      </c>
      <c r="T225" s="29" t="s">
        <v>47</v>
      </c>
      <c r="U225" s="100" t="str">
        <f>IF(A225&lt;&gt;"",VLOOKUP(N225,'Base de dados'!$G$1:$H$24,2,FALSE),"")</f>
        <v>Gás liquefeito de petróleo (GLP)</v>
      </c>
      <c r="V225" s="223">
        <v>46218</v>
      </c>
      <c r="W225" s="224" t="str">
        <f>IF(C225="","",VLOOKUP(C225,'Base de dados'!$A$1:$C$39,3,FALSE))</f>
        <v>REFINARIA</v>
      </c>
      <c r="X225" s="24">
        <f t="shared" si="8"/>
        <v>219</v>
      </c>
    </row>
    <row r="226" spans="1:24" ht="45.75" hidden="1">
      <c r="A226" s="270" t="str">
        <f>IF(C226="","",VLOOKUP(C226,'Base de dados'!$A$1:$B$50,2,FALSE))</f>
        <v>REVAP</v>
      </c>
      <c r="B226" s="112">
        <v>46204</v>
      </c>
      <c r="C226" s="93">
        <v>1032154</v>
      </c>
      <c r="D226" s="92">
        <v>46210</v>
      </c>
      <c r="E226" s="93">
        <v>2</v>
      </c>
      <c r="F226" s="93" t="s">
        <v>112</v>
      </c>
      <c r="G226" s="93" t="s">
        <v>160</v>
      </c>
      <c r="H226" s="93" t="s">
        <v>119</v>
      </c>
      <c r="I226" s="92">
        <v>46209</v>
      </c>
      <c r="J226" s="92">
        <v>46213</v>
      </c>
      <c r="K226" s="24">
        <f t="shared" si="7"/>
        <v>4</v>
      </c>
      <c r="L226" s="93">
        <v>40000</v>
      </c>
      <c r="M226" s="93" t="s">
        <v>137</v>
      </c>
      <c r="N226" s="93">
        <v>18</v>
      </c>
      <c r="O226" s="93">
        <v>0</v>
      </c>
      <c r="P226" s="93">
        <v>0</v>
      </c>
      <c r="Q226" s="96" t="s">
        <v>317</v>
      </c>
      <c r="R226" s="94"/>
      <c r="S226" s="62" t="s">
        <v>60</v>
      </c>
      <c r="T226" s="286" t="s">
        <v>60</v>
      </c>
      <c r="U226" s="29" t="str">
        <f>IF(A226&lt;&gt;"",VLOOKUP(N226,'Base de dados'!$G$1:$H$24,2,FALSE),"")</f>
        <v>Derivado de petróleo não combustível</v>
      </c>
      <c r="V226" s="133">
        <v>46213</v>
      </c>
      <c r="W226" s="29" t="str">
        <f>IF(C226="","",VLOOKUP(C226,'Base de dados'!$A$1:$C$39,3,FALSE))</f>
        <v>REFINARIA</v>
      </c>
      <c r="X226" s="24">
        <f t="shared" si="8"/>
        <v>220</v>
      </c>
    </row>
    <row r="227" spans="1:24" s="87" customFormat="1" ht="30.75">
      <c r="A227" s="31" t="str">
        <f>IF(C227="","",VLOOKUP(C227,'Base de dados'!$A$1:$B$50,2,FALSE))</f>
        <v>RPBC</v>
      </c>
      <c r="B227" s="251">
        <v>46204</v>
      </c>
      <c r="C227" s="91">
        <v>1032159</v>
      </c>
      <c r="D227" s="135">
        <v>46213</v>
      </c>
      <c r="E227" s="93">
        <v>2</v>
      </c>
      <c r="F227" s="91" t="s">
        <v>112</v>
      </c>
      <c r="G227" s="96" t="s">
        <v>318</v>
      </c>
      <c r="H227" s="93" t="s">
        <v>319</v>
      </c>
      <c r="I227" s="92">
        <v>46213</v>
      </c>
      <c r="J227" s="92">
        <v>46225</v>
      </c>
      <c r="K227" s="24">
        <f t="shared" si="7"/>
        <v>12</v>
      </c>
      <c r="L227" s="91">
        <v>17000</v>
      </c>
      <c r="M227" s="131" t="s">
        <v>121</v>
      </c>
      <c r="N227" s="93">
        <v>2</v>
      </c>
      <c r="O227" s="93">
        <v>340101001</v>
      </c>
      <c r="P227" s="131">
        <v>0</v>
      </c>
      <c r="Q227" s="96" t="s">
        <v>320</v>
      </c>
      <c r="R227" s="97" t="s">
        <v>46</v>
      </c>
      <c r="S227" s="29" t="s">
        <v>47</v>
      </c>
      <c r="T227" s="216" t="s">
        <v>47</v>
      </c>
      <c r="U227" s="29" t="str">
        <f>IF(A227&lt;&gt;"",VLOOKUP(N227,'Base de dados'!$G$1:$H$24,2,FALSE),"")</f>
        <v>Gasolina A</v>
      </c>
      <c r="V227" s="121">
        <v>46224</v>
      </c>
      <c r="W227" s="216" t="str">
        <f>IF(C227="","",VLOOKUP(C227,'Base de dados'!$A$1:$C$39,3,FALSE))</f>
        <v>REFINARIA</v>
      </c>
      <c r="X227" s="24">
        <f t="shared" si="8"/>
        <v>221</v>
      </c>
    </row>
    <row r="228" spans="1:24" ht="30.75">
      <c r="A228" s="279" t="str">
        <f>IF(C228="","",VLOOKUP(C228,'Base de dados'!$A$1:$B$50,2,FALSE))</f>
        <v>RPBC</v>
      </c>
      <c r="B228" s="169">
        <v>46204</v>
      </c>
      <c r="C228" s="114">
        <v>1032159</v>
      </c>
      <c r="D228" s="56">
        <v>46223</v>
      </c>
      <c r="E228" s="114">
        <v>2</v>
      </c>
      <c r="F228" s="114" t="s">
        <v>112</v>
      </c>
      <c r="G228" s="114" t="s">
        <v>286</v>
      </c>
      <c r="H228" s="114" t="s">
        <v>287</v>
      </c>
      <c r="I228" s="56">
        <v>46221</v>
      </c>
      <c r="J228" s="269">
        <v>46227</v>
      </c>
      <c r="K228" s="24">
        <f t="shared" si="7"/>
        <v>6</v>
      </c>
      <c r="L228" s="114">
        <v>29288</v>
      </c>
      <c r="M228" s="114" t="s">
        <v>121</v>
      </c>
      <c r="N228" s="114">
        <v>18</v>
      </c>
      <c r="O228" s="114">
        <v>330101002</v>
      </c>
      <c r="P228" s="176">
        <v>2900</v>
      </c>
      <c r="Q228" s="115" t="s">
        <v>196</v>
      </c>
      <c r="R228" s="285" t="s">
        <v>46</v>
      </c>
      <c r="S228" s="29" t="s">
        <v>47</v>
      </c>
      <c r="T228" s="216" t="s">
        <v>47</v>
      </c>
      <c r="U228" s="29" t="str">
        <f>IF(A228&lt;&gt;"",VLOOKUP(N228,'Base de dados'!$G$1:$H$24,2,FALSE),"")</f>
        <v>Derivado de petróleo não combustível</v>
      </c>
      <c r="V228" s="133">
        <v>46226</v>
      </c>
      <c r="W228" s="118" t="str">
        <f>IF(C228="","",VLOOKUP(C228,'Base de dados'!$A$1:$C$39,3,FALSE))</f>
        <v>REFINARIA</v>
      </c>
      <c r="X228" s="24">
        <f t="shared" si="8"/>
        <v>222</v>
      </c>
    </row>
    <row r="229" spans="1:24" s="62" customFormat="1" ht="30.75">
      <c r="A229" s="178" t="str">
        <f>IF(C229="","",VLOOKUP(C229,'Base de dados'!$A$1:$B$50,2,FALSE))</f>
        <v>RPBC</v>
      </c>
      <c r="B229" s="90">
        <v>46204</v>
      </c>
      <c r="C229" s="93">
        <v>1032159</v>
      </c>
      <c r="D229" s="92">
        <v>46223</v>
      </c>
      <c r="E229" s="93">
        <v>2</v>
      </c>
      <c r="F229" s="93" t="s">
        <v>112</v>
      </c>
      <c r="G229" s="93" t="s">
        <v>288</v>
      </c>
      <c r="H229" s="93" t="s">
        <v>289</v>
      </c>
      <c r="I229" s="92">
        <v>46221</v>
      </c>
      <c r="J229" s="135">
        <v>46226</v>
      </c>
      <c r="K229" s="24">
        <f t="shared" si="7"/>
        <v>5</v>
      </c>
      <c r="L229" s="93">
        <v>29288</v>
      </c>
      <c r="M229" s="93" t="s">
        <v>121</v>
      </c>
      <c r="N229" s="93">
        <v>18</v>
      </c>
      <c r="O229" s="93">
        <v>330201001</v>
      </c>
      <c r="P229" s="185">
        <v>7000</v>
      </c>
      <c r="Q229" s="96" t="s">
        <v>196</v>
      </c>
      <c r="R229" s="187" t="s">
        <v>46</v>
      </c>
      <c r="S229" s="62" t="s">
        <v>47</v>
      </c>
      <c r="T229" s="224" t="s">
        <v>47</v>
      </c>
      <c r="U229" s="62" t="str">
        <f>IF(A229&lt;&gt;"",VLOOKUP(N229,'Base de dados'!$G$1:$H$24,2,FALSE),"")</f>
        <v>Derivado de petróleo não combustível</v>
      </c>
      <c r="V229" s="117">
        <v>46225</v>
      </c>
      <c r="W229" s="100" t="str">
        <f>IF(C229="","",VLOOKUP(C229,'Base de dados'!$A$1:$C$39,3,FALSE))</f>
        <v>REFINARIA</v>
      </c>
      <c r="X229" s="24">
        <f t="shared" si="8"/>
        <v>223</v>
      </c>
    </row>
    <row r="230" spans="1:24" ht="106.5" hidden="1">
      <c r="A230" s="178" t="str">
        <f>IF(C230="","",VLOOKUP(C230,'Base de dados'!$A$1:$B$50,2,FALSE))</f>
        <v>SSOIL</v>
      </c>
      <c r="B230" s="113">
        <v>46204</v>
      </c>
      <c r="C230" s="19">
        <v>1258235</v>
      </c>
      <c r="D230" s="56">
        <v>46231</v>
      </c>
      <c r="E230" s="114">
        <v>2</v>
      </c>
      <c r="F230" s="114" t="s">
        <v>126</v>
      </c>
      <c r="G230" s="114" t="s">
        <v>92</v>
      </c>
      <c r="H230" s="114" t="s">
        <v>58</v>
      </c>
      <c r="I230" s="56">
        <v>46231</v>
      </c>
      <c r="J230" s="56">
        <v>46233</v>
      </c>
      <c r="K230" s="24">
        <f t="shared" si="7"/>
        <v>2</v>
      </c>
      <c r="L230" s="114">
        <v>0</v>
      </c>
      <c r="M230" s="114" t="s">
        <v>126</v>
      </c>
      <c r="N230" s="114">
        <v>2</v>
      </c>
      <c r="O230" s="114">
        <v>320101001</v>
      </c>
      <c r="P230" s="114">
        <v>0</v>
      </c>
      <c r="Q230" s="96" t="s">
        <v>316</v>
      </c>
      <c r="R230" s="115" t="s">
        <v>321</v>
      </c>
      <c r="S230" s="29" t="s">
        <v>60</v>
      </c>
      <c r="T230" s="29" t="s">
        <v>60</v>
      </c>
      <c r="U230" s="62" t="str">
        <f>IF(A230&lt;&gt;"",VLOOKUP(N230,'Base de dados'!$G$1:$H$24,2,FALSE),"")</f>
        <v>Gasolina A</v>
      </c>
      <c r="V230" s="32">
        <v>46231</v>
      </c>
      <c r="W230" s="100" t="str">
        <f>IF(C230="","",VLOOKUP(C230,'Base de dados'!$A$1:$C$39,3,FALSE))</f>
        <v>REFINARIA</v>
      </c>
      <c r="X230" s="4">
        <f t="shared" si="8"/>
        <v>224</v>
      </c>
    </row>
    <row r="231" spans="1:24" ht="106.5" hidden="1">
      <c r="A231" s="178" t="str">
        <f>IF(C231="","",VLOOKUP(C231,'Base de dados'!$A$1:$B$50,2,FALSE))</f>
        <v>SSOIL</v>
      </c>
      <c r="B231" s="113">
        <v>46204</v>
      </c>
      <c r="C231" s="19">
        <v>1258235</v>
      </c>
      <c r="D231" s="56">
        <v>46231</v>
      </c>
      <c r="E231" s="114">
        <v>2</v>
      </c>
      <c r="F231" s="114" t="s">
        <v>126</v>
      </c>
      <c r="G231" s="114" t="s">
        <v>95</v>
      </c>
      <c r="H231" s="114" t="s">
        <v>96</v>
      </c>
      <c r="I231" s="56">
        <v>46231</v>
      </c>
      <c r="J231" s="56">
        <v>46233</v>
      </c>
      <c r="K231" s="24">
        <f t="shared" si="7"/>
        <v>2</v>
      </c>
      <c r="L231" s="114">
        <v>0</v>
      </c>
      <c r="M231" s="114" t="s">
        <v>126</v>
      </c>
      <c r="N231" s="114">
        <v>2</v>
      </c>
      <c r="O231" s="114">
        <v>320101001</v>
      </c>
      <c r="P231" s="114">
        <v>0</v>
      </c>
      <c r="Q231" s="96" t="s">
        <v>316</v>
      </c>
      <c r="R231" s="115" t="s">
        <v>321</v>
      </c>
      <c r="S231" s="29" t="s">
        <v>60</v>
      </c>
      <c r="T231" s="29" t="s">
        <v>60</v>
      </c>
      <c r="U231" s="62" t="str">
        <f>IF(A231&lt;&gt;"",VLOOKUP(N231,'Base de dados'!$G$1:$H$24,2,FALSE),"")</f>
        <v>Gasolina A</v>
      </c>
      <c r="V231" s="32">
        <v>46231</v>
      </c>
      <c r="W231" s="100" t="str">
        <f>IF(C231="","",VLOOKUP(C231,'Base de dados'!$A$1:$C$39,3,FALSE))</f>
        <v>REFINARIA</v>
      </c>
      <c r="X231" s="4">
        <f t="shared" si="8"/>
        <v>225</v>
      </c>
    </row>
    <row r="232" spans="1:24" ht="106.5" hidden="1">
      <c r="A232" s="178" t="str">
        <f>IF(C232="","",VLOOKUP(C232,'Base de dados'!$A$1:$B$50,2,FALSE))</f>
        <v>SSOIL</v>
      </c>
      <c r="B232" s="113">
        <v>46204</v>
      </c>
      <c r="C232" s="19">
        <v>1258235</v>
      </c>
      <c r="D232" s="56">
        <v>46231</v>
      </c>
      <c r="E232" s="114">
        <v>2</v>
      </c>
      <c r="F232" s="114" t="s">
        <v>126</v>
      </c>
      <c r="G232" s="114" t="s">
        <v>92</v>
      </c>
      <c r="H232" s="114" t="s">
        <v>58</v>
      </c>
      <c r="I232" s="56">
        <v>46231</v>
      </c>
      <c r="J232" s="56">
        <v>46233</v>
      </c>
      <c r="K232" s="24">
        <f t="shared" si="7"/>
        <v>2</v>
      </c>
      <c r="L232" s="114">
        <v>0</v>
      </c>
      <c r="M232" s="114" t="s">
        <v>126</v>
      </c>
      <c r="N232" s="114">
        <v>7</v>
      </c>
      <c r="O232" s="114">
        <v>420102004</v>
      </c>
      <c r="P232" s="114">
        <v>0</v>
      </c>
      <c r="Q232" s="96" t="s">
        <v>316</v>
      </c>
      <c r="R232" s="115" t="s">
        <v>321</v>
      </c>
      <c r="S232" s="29" t="s">
        <v>60</v>
      </c>
      <c r="T232" s="29" t="s">
        <v>60</v>
      </c>
      <c r="U232" s="62" t="str">
        <f>IF(A232&lt;&gt;"",VLOOKUP(N232,'Base de dados'!$G$1:$H$24,2,FALSE),"")</f>
        <v xml:space="preserve">Óleo diesel A S500 </v>
      </c>
      <c r="V232" s="32">
        <v>46231</v>
      </c>
      <c r="W232" s="100" t="str">
        <f>IF(C232="","",VLOOKUP(C232,'Base de dados'!$A$1:$C$39,3,FALSE))</f>
        <v>REFINARIA</v>
      </c>
      <c r="X232" s="4">
        <f t="shared" si="8"/>
        <v>226</v>
      </c>
    </row>
    <row r="233" spans="1:24" s="62" customFormat="1" ht="106.5" hidden="1">
      <c r="A233" s="178" t="str">
        <f>IF(C233="","",VLOOKUP(C233,'Base de dados'!$A$1:$B$50,2,FALSE))</f>
        <v>SSOIL</v>
      </c>
      <c r="B233" s="112">
        <v>46204</v>
      </c>
      <c r="C233" s="25">
        <v>1258235</v>
      </c>
      <c r="D233" s="92">
        <v>46231</v>
      </c>
      <c r="E233" s="93">
        <v>2</v>
      </c>
      <c r="F233" s="93" t="s">
        <v>126</v>
      </c>
      <c r="G233" s="93" t="s">
        <v>95</v>
      </c>
      <c r="H233" s="93" t="s">
        <v>96</v>
      </c>
      <c r="I233" s="92">
        <v>46231</v>
      </c>
      <c r="J233" s="252">
        <v>46233</v>
      </c>
      <c r="K233" s="24">
        <f t="shared" si="7"/>
        <v>2</v>
      </c>
      <c r="L233" s="258">
        <v>0</v>
      </c>
      <c r="M233" s="93" t="s">
        <v>126</v>
      </c>
      <c r="N233" s="93">
        <v>7</v>
      </c>
      <c r="O233" s="93">
        <v>420102004</v>
      </c>
      <c r="P233" s="93">
        <v>0</v>
      </c>
      <c r="Q233" s="96" t="s">
        <v>316</v>
      </c>
      <c r="R233" s="96" t="s">
        <v>321</v>
      </c>
      <c r="S233" s="62" t="s">
        <v>60</v>
      </c>
      <c r="T233" s="62" t="s">
        <v>60</v>
      </c>
      <c r="U233" s="62" t="str">
        <f>IF(A233&lt;&gt;"",VLOOKUP(N233,'Base de dados'!$G$1:$H$24,2,FALSE),"")</f>
        <v xml:space="preserve">Óleo diesel A S500 </v>
      </c>
      <c r="V233" s="288">
        <v>46231</v>
      </c>
      <c r="W233" s="62" t="str">
        <f>IF(C233="","",VLOOKUP(C233,'Base de dados'!$A$1:$C$39,3,FALSE))</f>
        <v>REFINARIA</v>
      </c>
      <c r="X233" s="188">
        <f t="shared" si="8"/>
        <v>227</v>
      </c>
    </row>
    <row r="234" spans="1:24" ht="76.5" hidden="1">
      <c r="A234" s="31" t="str">
        <f>IF(C234="","",VLOOKUP(C234,'Base de dados'!$A$1:$B$50,2,FALSE))</f>
        <v xml:space="preserve">ALVOPETRO </v>
      </c>
      <c r="B234" s="90">
        <v>46204</v>
      </c>
      <c r="C234" s="93">
        <v>1263206</v>
      </c>
      <c r="D234" s="92">
        <v>46234</v>
      </c>
      <c r="E234" s="93">
        <v>1</v>
      </c>
      <c r="F234" s="93" t="s">
        <v>41</v>
      </c>
      <c r="G234" s="93" t="s">
        <v>322</v>
      </c>
      <c r="H234" s="93" t="s">
        <v>323</v>
      </c>
      <c r="I234" s="92">
        <v>46266</v>
      </c>
      <c r="J234" s="92">
        <v>46295</v>
      </c>
      <c r="K234" s="24">
        <f t="shared" si="7"/>
        <v>29</v>
      </c>
      <c r="L234" s="93">
        <v>0</v>
      </c>
      <c r="M234" s="96" t="s">
        <v>324</v>
      </c>
      <c r="N234" s="93">
        <v>20</v>
      </c>
      <c r="O234" s="93">
        <v>0</v>
      </c>
      <c r="P234" s="96"/>
      <c r="Q234" s="96" t="s">
        <v>316</v>
      </c>
      <c r="R234" s="96" t="s">
        <v>325</v>
      </c>
      <c r="S234" s="29" t="s">
        <v>60</v>
      </c>
      <c r="T234" s="102" t="s">
        <v>60</v>
      </c>
      <c r="U234" s="29" t="str">
        <f>IF(A234&lt;&gt;"",VLOOKUP(N234,'Base de dados'!$G$1:$H$24,2,FALSE),"")</f>
        <v>GNAP</v>
      </c>
      <c r="V234" s="133">
        <v>46234</v>
      </c>
      <c r="W234" s="29" t="str">
        <f>IF(C234="","",VLOOKUP(C234,'Base de dados'!$A$1:$C$39,3,FALSE))</f>
        <v>UPGN</v>
      </c>
      <c r="X234" s="4">
        <f t="shared" si="8"/>
        <v>228</v>
      </c>
    </row>
    <row r="235" spans="1:24" s="87" customFormat="1" ht="91.5" hidden="1">
      <c r="A235" s="279" t="str">
        <f>IF(C235="","",VLOOKUP(C235,'Base de dados'!$A$1:$B$50,2,FALSE))</f>
        <v>PETRORECONCAVO</v>
      </c>
      <c r="B235" s="112">
        <v>46235</v>
      </c>
      <c r="C235" s="93">
        <v>1302602</v>
      </c>
      <c r="D235" s="92">
        <v>46233</v>
      </c>
      <c r="E235" s="93">
        <v>1</v>
      </c>
      <c r="F235" s="93" t="s">
        <v>126</v>
      </c>
      <c r="G235" s="93" t="s">
        <v>326</v>
      </c>
      <c r="H235" s="93" t="s">
        <v>327</v>
      </c>
      <c r="I235" s="92">
        <v>46253</v>
      </c>
      <c r="J235" s="92">
        <v>46253</v>
      </c>
      <c r="K235" s="24">
        <f t="shared" si="7"/>
        <v>0</v>
      </c>
      <c r="L235" s="93">
        <v>194000</v>
      </c>
      <c r="M235" s="93">
        <v>97000</v>
      </c>
      <c r="N235" s="93">
        <v>17</v>
      </c>
      <c r="O235" s="93">
        <v>220101002</v>
      </c>
      <c r="P235" s="93">
        <v>0</v>
      </c>
      <c r="Q235" s="93" t="s">
        <v>186</v>
      </c>
      <c r="R235" s="93" t="s">
        <v>328</v>
      </c>
      <c r="S235" s="216" t="s">
        <v>60</v>
      </c>
      <c r="T235" s="87" t="s">
        <v>60</v>
      </c>
      <c r="U235" s="29" t="str">
        <f>IF(A235&lt;&gt;"",VLOOKUP(N235,'Base de dados'!$G$1:$H$24,2,FALSE),"")</f>
        <v xml:space="preserve">Outros combustíveis substitutos ou complementares aos combustíveis dos incisos I a XVI, do artigo 3º, da Resolução ANP n° 868/2022 </v>
      </c>
      <c r="V235" s="121">
        <v>46233</v>
      </c>
      <c r="W235" s="216" t="str">
        <f>IF(C235="","",VLOOKUP(C235,'Base de dados'!$A$1:$C$39,3,FALSE))</f>
        <v>UPGN</v>
      </c>
      <c r="X235" s="89">
        <f t="shared" si="8"/>
        <v>229</v>
      </c>
    </row>
    <row r="236" spans="1:24" s="298" customFormat="1" ht="91.5" hidden="1">
      <c r="A236" s="289" t="str">
        <f>IF(C236="","",VLOOKUP(C236,'Base de dados'!$A$1:$B$50,2,FALSE))</f>
        <v>DAX OIL</v>
      </c>
      <c r="B236" s="290">
        <v>46235</v>
      </c>
      <c r="C236" s="291">
        <v>1041711</v>
      </c>
      <c r="D236" s="292">
        <v>46232</v>
      </c>
      <c r="E236" s="291">
        <v>2</v>
      </c>
      <c r="F236" s="291" t="s">
        <v>126</v>
      </c>
      <c r="G236" s="291">
        <v>2000</v>
      </c>
      <c r="H236" s="291" t="s">
        <v>329</v>
      </c>
      <c r="I236" s="292">
        <v>46232</v>
      </c>
      <c r="J236" s="292">
        <v>46239</v>
      </c>
      <c r="K236" s="293">
        <f t="shared" si="7"/>
        <v>7</v>
      </c>
      <c r="L236" s="291" t="s">
        <v>330</v>
      </c>
      <c r="M236" s="291"/>
      <c r="N236" s="291"/>
      <c r="O236" s="291"/>
      <c r="P236" s="291" t="s">
        <v>331</v>
      </c>
      <c r="Q236" s="294" t="s">
        <v>316</v>
      </c>
      <c r="R236" s="295" t="s">
        <v>332</v>
      </c>
      <c r="S236" s="296" t="s">
        <v>60</v>
      </c>
      <c r="T236" s="297" t="s">
        <v>60</v>
      </c>
      <c r="U236" s="29" t="e">
        <f>IF(A236&lt;&gt;"",VLOOKUP(N236,'Base de dados'!$G$1:$H$24,2,FALSE),"")</f>
        <v>#N/A</v>
      </c>
      <c r="V236" s="296"/>
      <c r="W236" s="296" t="str">
        <f>IF(C236="","",VLOOKUP(C236,'Base de dados'!$A$1:$C$39,3,FALSE))</f>
        <v>REFINARIA</v>
      </c>
      <c r="X236" s="298">
        <f t="shared" si="8"/>
        <v>230</v>
      </c>
    </row>
    <row r="237" spans="1:24" s="293" customFormat="1" ht="91.5" hidden="1">
      <c r="A237" s="289" t="str">
        <f>IF(C237="","",VLOOKUP(C237,'Base de dados'!$A$1:$B$50,2,FALSE))</f>
        <v>DAX OIL</v>
      </c>
      <c r="B237" s="301">
        <v>46235</v>
      </c>
      <c r="C237" s="302">
        <v>1041711</v>
      </c>
      <c r="D237" s="303">
        <v>46232</v>
      </c>
      <c r="E237" s="302">
        <v>2</v>
      </c>
      <c r="F237" s="302" t="s">
        <v>126</v>
      </c>
      <c r="G237" s="302">
        <v>3000</v>
      </c>
      <c r="H237" s="302" t="s">
        <v>333</v>
      </c>
      <c r="I237" s="303">
        <v>46232</v>
      </c>
      <c r="J237" s="303">
        <v>46239</v>
      </c>
      <c r="K237" s="293">
        <f t="shared" si="7"/>
        <v>7</v>
      </c>
      <c r="L237" s="302" t="s">
        <v>330</v>
      </c>
      <c r="M237" s="302"/>
      <c r="N237" s="302"/>
      <c r="O237" s="302"/>
      <c r="P237" s="302" t="s">
        <v>331</v>
      </c>
      <c r="Q237" s="294" t="s">
        <v>316</v>
      </c>
      <c r="R237" s="304" t="s">
        <v>332</v>
      </c>
      <c r="S237" s="305" t="s">
        <v>60</v>
      </c>
      <c r="T237" s="306" t="s">
        <v>60</v>
      </c>
      <c r="U237" s="29" t="e">
        <f>IF(A237&lt;&gt;"",VLOOKUP(N237,'Base de dados'!$G$1:$H$24,2,FALSE),"")</f>
        <v>#N/A</v>
      </c>
      <c r="V237" s="305"/>
      <c r="W237" s="305" t="str">
        <f>IF(C237="","",VLOOKUP(C237,'Base de dados'!$A$1:$C$39,3,FALSE))</f>
        <v>REFINARIA</v>
      </c>
      <c r="X237" s="293">
        <f t="shared" si="8"/>
        <v>231</v>
      </c>
    </row>
    <row r="238" spans="1:24" ht="60.75" hidden="1">
      <c r="A238" s="300" t="str">
        <f>IF(C238="","",VLOOKUP(C238,'Base de dados'!$A$1:$B$50,2,FALSE))</f>
        <v>REAM</v>
      </c>
      <c r="B238" s="113">
        <v>46204</v>
      </c>
      <c r="C238" s="50">
        <v>1287049</v>
      </c>
      <c r="D238" s="56">
        <v>46234</v>
      </c>
      <c r="E238" s="114">
        <v>1</v>
      </c>
      <c r="F238" s="114" t="s">
        <v>126</v>
      </c>
      <c r="G238" s="114" t="s">
        <v>290</v>
      </c>
      <c r="H238" s="114" t="s">
        <v>291</v>
      </c>
      <c r="I238" s="56">
        <v>46271</v>
      </c>
      <c r="J238" s="56">
        <v>46280</v>
      </c>
      <c r="K238" s="114">
        <v>10</v>
      </c>
      <c r="L238" s="114">
        <v>0</v>
      </c>
      <c r="M238" s="114" t="s">
        <v>137</v>
      </c>
      <c r="N238" s="114">
        <v>18</v>
      </c>
      <c r="O238" s="114">
        <v>530101001</v>
      </c>
      <c r="P238" s="114">
        <v>0</v>
      </c>
      <c r="Q238" s="22" t="s">
        <v>78</v>
      </c>
      <c r="R238" s="115" t="s">
        <v>292</v>
      </c>
      <c r="S238" s="29" t="s">
        <v>60</v>
      </c>
      <c r="T238" s="29" t="s">
        <v>60</v>
      </c>
      <c r="U238" s="29" t="str">
        <f>IF(A238&lt;&gt;"",VLOOKUP(N238,'Base de dados'!$G$1:$H$24,2,FALSE),"")</f>
        <v>Derivado de petróleo não combustível</v>
      </c>
      <c r="V238" s="32">
        <v>46234</v>
      </c>
      <c r="W238" s="29" t="str">
        <f>IF(C238="","",VLOOKUP(C238,'Base de dados'!$A$1:$C$39,3,FALSE))</f>
        <v>REFINARIA</v>
      </c>
      <c r="X238" s="4">
        <f t="shared" si="8"/>
        <v>232</v>
      </c>
    </row>
    <row r="239" spans="1:24" ht="60.75" hidden="1">
      <c r="A239" s="300" t="str">
        <f>IF(C239="","",VLOOKUP(C239,'Base de dados'!$A$1:$B$50,2,FALSE))</f>
        <v>REAM</v>
      </c>
      <c r="B239" s="113">
        <v>46204</v>
      </c>
      <c r="C239" s="50">
        <v>1287049</v>
      </c>
      <c r="D239" s="56">
        <v>46234</v>
      </c>
      <c r="E239" s="114">
        <v>1</v>
      </c>
      <c r="F239" s="114" t="s">
        <v>126</v>
      </c>
      <c r="G239" s="114" t="s">
        <v>290</v>
      </c>
      <c r="H239" s="114" t="s">
        <v>291</v>
      </c>
      <c r="I239" s="56">
        <v>46271</v>
      </c>
      <c r="J239" s="56">
        <v>46280</v>
      </c>
      <c r="K239" s="114">
        <v>10</v>
      </c>
      <c r="L239" s="114">
        <v>0</v>
      </c>
      <c r="M239" s="114" t="s">
        <v>137</v>
      </c>
      <c r="N239" s="114">
        <v>12</v>
      </c>
      <c r="O239" s="114">
        <v>420201001</v>
      </c>
      <c r="P239" s="114">
        <v>0</v>
      </c>
      <c r="Q239" s="22" t="s">
        <v>78</v>
      </c>
      <c r="R239" s="115" t="s">
        <v>292</v>
      </c>
      <c r="S239" s="29" t="s">
        <v>60</v>
      </c>
      <c r="T239" s="29" t="s">
        <v>60</v>
      </c>
      <c r="U239" s="29" t="str">
        <f>IF(A239&lt;&gt;"",VLOOKUP(N239,'Base de dados'!$G$1:$H$24,2,FALSE),"")</f>
        <v>Óleo diesel marítimo</v>
      </c>
      <c r="V239" s="32">
        <v>46234</v>
      </c>
      <c r="W239" s="29" t="str">
        <f>IF(C239="","",VLOOKUP(C239,'Base de dados'!$A$1:$C$39,3,FALSE))</f>
        <v>REFINARIA</v>
      </c>
      <c r="X239" s="4">
        <f t="shared" si="8"/>
        <v>233</v>
      </c>
    </row>
    <row r="240" spans="1:24" ht="91.5" hidden="1">
      <c r="A240" s="300" t="str">
        <f>IF(C240="","",VLOOKUP(C240,'Base de dados'!$A$1:$B$50,2,FALSE))</f>
        <v>REAM</v>
      </c>
      <c r="B240" s="113">
        <v>46204</v>
      </c>
      <c r="C240" s="50">
        <v>1287049</v>
      </c>
      <c r="D240" s="56">
        <v>46234</v>
      </c>
      <c r="E240" s="114">
        <v>1</v>
      </c>
      <c r="F240" s="114" t="s">
        <v>126</v>
      </c>
      <c r="G240" s="114" t="s">
        <v>290</v>
      </c>
      <c r="H240" s="114" t="s">
        <v>291</v>
      </c>
      <c r="I240" s="56">
        <v>46271</v>
      </c>
      <c r="J240" s="56">
        <v>46280</v>
      </c>
      <c r="K240" s="114">
        <v>10</v>
      </c>
      <c r="L240" s="114">
        <v>0</v>
      </c>
      <c r="M240" s="114" t="s">
        <v>137</v>
      </c>
      <c r="N240" s="114">
        <v>17</v>
      </c>
      <c r="O240" s="114">
        <v>310102002</v>
      </c>
      <c r="P240" s="114">
        <v>0</v>
      </c>
      <c r="Q240" s="22" t="s">
        <v>78</v>
      </c>
      <c r="R240" s="115" t="s">
        <v>292</v>
      </c>
      <c r="S240" s="29" t="s">
        <v>60</v>
      </c>
      <c r="T240" s="29" t="s">
        <v>60</v>
      </c>
      <c r="U240" s="29" t="str">
        <f>IF(A240&lt;&gt;"",VLOOKUP(N240,'Base de dados'!$G$1:$H$24,2,FALSE),"")</f>
        <v xml:space="preserve">Outros combustíveis substitutos ou complementares aos combustíveis dos incisos I a XVI, do artigo 3º, da Resolução ANP n° 868/2022 </v>
      </c>
      <c r="V240" s="32">
        <v>46234</v>
      </c>
      <c r="W240" s="29" t="str">
        <f>IF(C240="","",VLOOKUP(C240,'Base de dados'!$A$1:$C$39,3,FALSE))</f>
        <v>REFINARIA</v>
      </c>
      <c r="X240" s="4">
        <f t="shared" si="8"/>
        <v>234</v>
      </c>
    </row>
    <row r="241" spans="1:24" ht="60.75" hidden="1">
      <c r="A241" s="300" t="str">
        <f>IF(C241="","",VLOOKUP(C241,'Base de dados'!$A$1:$B$50,2,FALSE))</f>
        <v>REAM</v>
      </c>
      <c r="B241" s="112">
        <v>46204</v>
      </c>
      <c r="C241" s="26">
        <v>1287049</v>
      </c>
      <c r="D241" s="92">
        <v>46234</v>
      </c>
      <c r="E241" s="93">
        <v>1</v>
      </c>
      <c r="F241" s="93" t="s">
        <v>126</v>
      </c>
      <c r="G241" s="93" t="s">
        <v>290</v>
      </c>
      <c r="H241" s="93" t="s">
        <v>291</v>
      </c>
      <c r="I241" s="92">
        <v>46271</v>
      </c>
      <c r="J241" s="92">
        <v>46280</v>
      </c>
      <c r="K241" s="93">
        <v>10</v>
      </c>
      <c r="L241" s="93">
        <v>0</v>
      </c>
      <c r="M241" s="93" t="s">
        <v>137</v>
      </c>
      <c r="N241" s="93">
        <v>15</v>
      </c>
      <c r="O241" s="93">
        <v>510101001</v>
      </c>
      <c r="P241" s="93">
        <v>0</v>
      </c>
      <c r="Q241" s="307" t="s">
        <v>78</v>
      </c>
      <c r="R241" s="96" t="s">
        <v>292</v>
      </c>
      <c r="S241" s="29" t="s">
        <v>60</v>
      </c>
      <c r="T241" s="29" t="s">
        <v>60</v>
      </c>
      <c r="U241" s="29" t="str">
        <f>IF(A241&lt;&gt;"",VLOOKUP(N241,'Base de dados'!$G$1:$H$24,2,FALSE),"")</f>
        <v xml:space="preserve">Óleo combustível e óleo combustível marítimo </v>
      </c>
      <c r="V241" s="32">
        <v>46234</v>
      </c>
      <c r="W241" s="29" t="str">
        <f>IF(C241="","",VLOOKUP(C241,'Base de dados'!$A$1:$C$39,3,FALSE))</f>
        <v>REFINARIA</v>
      </c>
      <c r="X241" s="4">
        <f t="shared" si="8"/>
        <v>235</v>
      </c>
    </row>
    <row r="242" spans="1:24" s="219" customFormat="1" ht="30.75" hidden="1">
      <c r="A242" s="279" t="str">
        <f>IF(C242="","",VLOOKUP(C242,'Base de dados'!$A$1:$B$50,2,FALSE))</f>
        <v>BRASKEM CAMAÇARI</v>
      </c>
      <c r="B242" s="311">
        <v>46204</v>
      </c>
      <c r="C242" s="96">
        <v>1032181</v>
      </c>
      <c r="D242" s="312">
        <v>46234</v>
      </c>
      <c r="E242" s="96">
        <v>1</v>
      </c>
      <c r="F242" s="96" t="s">
        <v>126</v>
      </c>
      <c r="G242" s="96" t="s">
        <v>127</v>
      </c>
      <c r="H242" s="96" t="s">
        <v>128</v>
      </c>
      <c r="I242" s="312">
        <v>46269</v>
      </c>
      <c r="J242" s="312">
        <v>46300</v>
      </c>
      <c r="K242" s="96">
        <v>32</v>
      </c>
      <c r="L242" s="96">
        <v>2253</v>
      </c>
      <c r="M242" s="96" t="s">
        <v>137</v>
      </c>
      <c r="N242" s="96">
        <v>2</v>
      </c>
      <c r="O242" s="96">
        <v>320101001</v>
      </c>
      <c r="P242" s="96">
        <v>34057143</v>
      </c>
      <c r="Q242" s="24" t="s">
        <v>50</v>
      </c>
      <c r="R242" s="96"/>
      <c r="S242" s="224" t="s">
        <v>60</v>
      </c>
      <c r="T242" s="219" t="s">
        <v>60</v>
      </c>
      <c r="U242" s="62" t="str">
        <f>IF(A242&lt;&gt;"",VLOOKUP(N242,'Base de dados'!$G$1:$H$24,2,FALSE),"")</f>
        <v>Gasolina A</v>
      </c>
      <c r="V242" s="63">
        <v>46234</v>
      </c>
      <c r="W242" s="224" t="str">
        <f>IF(C242="","",VLOOKUP(C242,'Base de dados'!$A$1:$C$39,3,FALSE))</f>
        <v>CPQ</v>
      </c>
      <c r="X242" s="225">
        <f t="shared" si="8"/>
        <v>236</v>
      </c>
    </row>
    <row r="243" spans="1:24" ht="27" customHeight="1">
      <c r="A243" s="31" t="str">
        <f>IF(C243="","",VLOOKUP(C243,'Base de dados'!$A$1:$B$50,2,FALSE))</f>
        <v>RPBC</v>
      </c>
      <c r="B243" s="314">
        <v>46204</v>
      </c>
      <c r="C243" s="315">
        <v>1032159</v>
      </c>
      <c r="D243" s="316">
        <v>46230</v>
      </c>
      <c r="E243" s="317">
        <v>1</v>
      </c>
      <c r="F243" s="317" t="s">
        <v>112</v>
      </c>
      <c r="G243" s="317" t="s">
        <v>334</v>
      </c>
      <c r="H243" s="317" t="s">
        <v>267</v>
      </c>
      <c r="I243" s="316">
        <v>46266</v>
      </c>
      <c r="J243" s="316">
        <v>46286</v>
      </c>
      <c r="K243" s="317">
        <v>21</v>
      </c>
      <c r="L243" s="318">
        <v>28488</v>
      </c>
      <c r="M243" s="317" t="s">
        <v>121</v>
      </c>
      <c r="N243" s="317">
        <v>19</v>
      </c>
      <c r="O243" s="319" t="s">
        <v>125</v>
      </c>
      <c r="P243" s="319" t="s">
        <v>125</v>
      </c>
      <c r="Q243" s="320" t="s">
        <v>50</v>
      </c>
      <c r="R243" s="321" t="s">
        <v>198</v>
      </c>
      <c r="S243" s="62" t="s">
        <v>60</v>
      </c>
      <c r="T243" s="29" t="s">
        <v>60</v>
      </c>
      <c r="U243" s="62" t="str">
        <f>IF(A243&lt;&gt;"",VLOOKUP(N243,'Base de dados'!$G$1:$H$24,2,FALSE),"")</f>
        <v>Não derivado de petróleo</v>
      </c>
      <c r="V243" s="63">
        <v>46234</v>
      </c>
      <c r="W243" s="29" t="str">
        <f>IF(C243="","",VLOOKUP(C243,'Base de dados'!$A$1:$C$39,3,FALSE))</f>
        <v>REFINARIA</v>
      </c>
      <c r="X243" s="4">
        <f t="shared" si="8"/>
        <v>237</v>
      </c>
    </row>
    <row r="244" spans="1:24" ht="30.75" hidden="1">
      <c r="A244" s="31" t="str">
        <f>IF(C244="","",VLOOKUP(C244,'Base de dados'!$A$1:$B$50,2,FALSE))</f>
        <v>REGAP</v>
      </c>
      <c r="B244" s="314">
        <v>46204</v>
      </c>
      <c r="C244" s="315">
        <v>1032150</v>
      </c>
      <c r="D244" s="316">
        <v>46230</v>
      </c>
      <c r="E244" s="317">
        <v>1</v>
      </c>
      <c r="F244" s="317" t="s">
        <v>112</v>
      </c>
      <c r="G244" s="317" t="s">
        <v>255</v>
      </c>
      <c r="H244" s="317" t="s">
        <v>303</v>
      </c>
      <c r="I244" s="316">
        <v>46290</v>
      </c>
      <c r="J244" s="316">
        <v>46325</v>
      </c>
      <c r="K244" s="317">
        <v>36</v>
      </c>
      <c r="L244" s="318">
        <v>26400</v>
      </c>
      <c r="M244" s="317" t="s">
        <v>121</v>
      </c>
      <c r="N244" s="317">
        <v>19</v>
      </c>
      <c r="O244" s="319" t="s">
        <v>125</v>
      </c>
      <c r="P244" s="319" t="s">
        <v>125</v>
      </c>
      <c r="Q244" s="320" t="s">
        <v>50</v>
      </c>
      <c r="R244" s="321" t="s">
        <v>198</v>
      </c>
      <c r="S244" s="62" t="s">
        <v>60</v>
      </c>
      <c r="T244" s="29" t="s">
        <v>60</v>
      </c>
      <c r="U244" s="62" t="str">
        <f>IF(A244&lt;&gt;"",VLOOKUP(N244,'Base de dados'!$G$1:$H$24,2,FALSE),"")</f>
        <v>Não derivado de petróleo</v>
      </c>
      <c r="V244" s="63">
        <v>46234</v>
      </c>
      <c r="W244" s="29" t="str">
        <f>IF(C244="","",VLOOKUP(C244,'Base de dados'!$A$1:$C$39,3,FALSE))</f>
        <v>REFINARIA</v>
      </c>
      <c r="X244" s="4">
        <f t="shared" si="8"/>
        <v>238</v>
      </c>
    </row>
    <row r="245" spans="1:24" ht="45.75" hidden="1">
      <c r="A245" s="31" t="str">
        <f>IF(C245="","",VLOOKUP(C245,'Base de dados'!$A$1:$B$50,2,FALSE))</f>
        <v>REGAP</v>
      </c>
      <c r="B245" s="314">
        <v>46204</v>
      </c>
      <c r="C245" s="315">
        <v>1032150</v>
      </c>
      <c r="D245" s="316">
        <v>46230</v>
      </c>
      <c r="E245" s="317">
        <v>1</v>
      </c>
      <c r="F245" s="317" t="s">
        <v>112</v>
      </c>
      <c r="G245" s="317" t="s">
        <v>57</v>
      </c>
      <c r="H245" s="317" t="s">
        <v>58</v>
      </c>
      <c r="I245" s="316">
        <v>46290</v>
      </c>
      <c r="J245" s="316">
        <v>46303</v>
      </c>
      <c r="K245" s="317">
        <v>14</v>
      </c>
      <c r="L245" s="318">
        <v>26400</v>
      </c>
      <c r="M245" s="317" t="s">
        <v>121</v>
      </c>
      <c r="N245" s="317">
        <v>7</v>
      </c>
      <c r="O245" s="320">
        <v>420102004</v>
      </c>
      <c r="P245" s="322">
        <v>111700000</v>
      </c>
      <c r="Q245" s="320" t="s">
        <v>50</v>
      </c>
      <c r="R245" s="321" t="s">
        <v>335</v>
      </c>
      <c r="S245" s="62" t="s">
        <v>60</v>
      </c>
      <c r="T245" s="29" t="s">
        <v>60</v>
      </c>
      <c r="U245" s="62" t="str">
        <f>IF(A245&lt;&gt;"",VLOOKUP(N245,'Base de dados'!$G$1:$H$24,2,FALSE),"")</f>
        <v xml:space="preserve">Óleo diesel A S500 </v>
      </c>
      <c r="V245" s="63">
        <v>46234</v>
      </c>
      <c r="W245" s="29" t="str">
        <f>IF(C245="","",VLOOKUP(C245,'Base de dados'!$A$1:$C$39,3,FALSE))</f>
        <v>REFINARIA</v>
      </c>
      <c r="X245" s="4">
        <f t="shared" si="8"/>
        <v>239</v>
      </c>
    </row>
    <row r="246" spans="1:24" ht="30.75" hidden="1">
      <c r="A246" s="31" t="str">
        <f>IF(C246="","",VLOOKUP(C246,'Base de dados'!$A$1:$B$50,2,FALSE))</f>
        <v>RECAP</v>
      </c>
      <c r="B246" s="314">
        <v>46204</v>
      </c>
      <c r="C246" s="315">
        <v>1032148</v>
      </c>
      <c r="D246" s="316">
        <v>46230</v>
      </c>
      <c r="E246" s="317">
        <v>1</v>
      </c>
      <c r="F246" s="317" t="s">
        <v>112</v>
      </c>
      <c r="G246" s="317" t="s">
        <v>336</v>
      </c>
      <c r="H246" s="317" t="s">
        <v>135</v>
      </c>
      <c r="I246" s="316">
        <v>46242</v>
      </c>
      <c r="J246" s="316">
        <v>46283</v>
      </c>
      <c r="K246" s="317">
        <v>42</v>
      </c>
      <c r="L246" s="318">
        <v>10000</v>
      </c>
      <c r="M246" s="317" t="s">
        <v>121</v>
      </c>
      <c r="N246" s="317">
        <v>18</v>
      </c>
      <c r="O246" s="319" t="s">
        <v>125</v>
      </c>
      <c r="P246" s="319" t="s">
        <v>125</v>
      </c>
      <c r="Q246" s="320" t="s">
        <v>50</v>
      </c>
      <c r="R246" s="321" t="s">
        <v>198</v>
      </c>
      <c r="S246" s="62" t="s">
        <v>60</v>
      </c>
      <c r="T246" s="29" t="s">
        <v>60</v>
      </c>
      <c r="U246" s="62" t="str">
        <f>IF(A246&lt;&gt;"",VLOOKUP(N246,'Base de dados'!$G$1:$H$24,2,FALSE),"")</f>
        <v>Derivado de petróleo não combustível</v>
      </c>
      <c r="V246" s="63">
        <v>46234</v>
      </c>
      <c r="W246" s="29" t="str">
        <f>IF(C246="","",VLOOKUP(C246,'Base de dados'!$A$1:$C$39,3,FALSE))</f>
        <v>REFINARIA</v>
      </c>
      <c r="X246" s="4">
        <f t="shared" si="8"/>
        <v>240</v>
      </c>
    </row>
    <row r="247" spans="1:24" s="62" customFormat="1" ht="30.75" hidden="1">
      <c r="A247" s="58" t="str">
        <f>IF(C247="","",VLOOKUP(C247,'Base de dados'!$A$1:$B$50,2,FALSE))</f>
        <v>REPAR</v>
      </c>
      <c r="B247" s="331">
        <v>46204</v>
      </c>
      <c r="C247" s="332">
        <v>1032152</v>
      </c>
      <c r="D247" s="333">
        <v>46230</v>
      </c>
      <c r="E247" s="334">
        <v>1</v>
      </c>
      <c r="F247" s="334" t="s">
        <v>112</v>
      </c>
      <c r="G247" s="334" t="s">
        <v>337</v>
      </c>
      <c r="H247" s="334" t="s">
        <v>338</v>
      </c>
      <c r="I247" s="333">
        <v>46290</v>
      </c>
      <c r="J247" s="333">
        <v>46367</v>
      </c>
      <c r="K247" s="334">
        <v>78</v>
      </c>
      <c r="L247" s="335">
        <v>34000</v>
      </c>
      <c r="M247" s="334" t="s">
        <v>121</v>
      </c>
      <c r="N247" s="334">
        <v>18</v>
      </c>
      <c r="O247" s="336" t="s">
        <v>125</v>
      </c>
      <c r="P247" s="336" t="s">
        <v>125</v>
      </c>
      <c r="Q247" s="337" t="s">
        <v>50</v>
      </c>
      <c r="R247" s="338" t="s">
        <v>198</v>
      </c>
      <c r="S247" s="62" t="s">
        <v>60</v>
      </c>
      <c r="T247" s="99" t="s">
        <v>60</v>
      </c>
      <c r="U247" s="62" t="str">
        <f>IF(A247&lt;&gt;"",VLOOKUP(N247,'Base de dados'!$G$1:$H$24,2,FALSE),"")</f>
        <v>Derivado de petróleo não combustível</v>
      </c>
      <c r="V247" s="63">
        <v>46234</v>
      </c>
      <c r="W247" s="100" t="str">
        <f>IF(C247="","",VLOOKUP(C247,'Base de dados'!$A$1:$C$39,3,FALSE))</f>
        <v>REFINARIA</v>
      </c>
      <c r="X247" s="24">
        <f t="shared" si="8"/>
        <v>241</v>
      </c>
    </row>
    <row r="248" spans="1:24" ht="30.75">
      <c r="A248" s="31" t="str">
        <f>IF(C248="","",VLOOKUP(C248,'Base de dados'!$A$1:$B$50,2,FALSE))</f>
        <v>RPBC</v>
      </c>
      <c r="B248" s="314">
        <v>46204</v>
      </c>
      <c r="C248" s="315">
        <v>1032159</v>
      </c>
      <c r="D248" s="330">
        <v>46234</v>
      </c>
      <c r="E248" s="317">
        <v>1</v>
      </c>
      <c r="F248" s="315" t="s">
        <v>112</v>
      </c>
      <c r="G248" s="317" t="s">
        <v>339</v>
      </c>
      <c r="H248" s="317" t="s">
        <v>147</v>
      </c>
      <c r="I248" s="316">
        <v>46234</v>
      </c>
      <c r="J248" s="330">
        <v>46269</v>
      </c>
      <c r="K248" s="315">
        <v>35</v>
      </c>
      <c r="L248" s="315">
        <v>25000</v>
      </c>
      <c r="M248" s="321" t="s">
        <v>121</v>
      </c>
      <c r="N248" s="317">
        <v>19</v>
      </c>
      <c r="O248" s="317">
        <v>720101001</v>
      </c>
      <c r="P248" s="321" t="s">
        <v>148</v>
      </c>
      <c r="Q248" s="320" t="s">
        <v>340</v>
      </c>
      <c r="R248" s="339" t="s">
        <v>341</v>
      </c>
      <c r="S248" s="29" t="s">
        <v>60</v>
      </c>
      <c r="T248" s="118" t="s">
        <v>60</v>
      </c>
      <c r="U248" s="62" t="str">
        <f>IF(A248&lt;&gt;"",VLOOKUP(N248,'Base de dados'!$G$1:$H$24,2,FALSE),"")</f>
        <v>Não derivado de petróleo</v>
      </c>
      <c r="V248" s="63">
        <v>46234</v>
      </c>
      <c r="W248" s="29" t="str">
        <f>IF(C248="","",VLOOKUP(C248,'Base de dados'!$A$1:$C$39,3,FALSE))</f>
        <v>REFINARIA</v>
      </c>
      <c r="X248" s="4">
        <f t="shared" si="8"/>
        <v>242</v>
      </c>
    </row>
    <row r="249" spans="1:24" s="87" customFormat="1" hidden="1">
      <c r="A249" s="279" t="str">
        <f>IF(C249="","",VLOOKUP(C249,'Base de dados'!$A$1:$B$50,2,FALSE))</f>
        <v/>
      </c>
      <c r="C249" s="226"/>
      <c r="G249" s="88"/>
      <c r="I249" s="134"/>
      <c r="K249" s="287" t="str">
        <f t="shared" ref="K241:K304" si="11">IF(I249="","",J249-I249)</f>
        <v/>
      </c>
      <c r="P249" s="110"/>
      <c r="T249" s="87" t="s">
        <v>60</v>
      </c>
      <c r="U249" s="313" t="str">
        <f>IF(N249&lt;&gt;"",VLOOKUP(A249,'Base de dados'!$G$1:$H$24,2,FALSE),"")</f>
        <v/>
      </c>
      <c r="V249" s="63"/>
      <c r="W249" s="216" t="str">
        <f>IF(C249="","",VLOOKUP(C249,'Base de dados'!$A$1:$C$39,3,FALSE))</f>
        <v/>
      </c>
      <c r="X249" s="89" t="str">
        <f t="shared" si="8"/>
        <v/>
      </c>
    </row>
    <row r="250" spans="1:24" hidden="1">
      <c r="A250" s="178" t="str">
        <f>IF(C250="","",VLOOKUP(C250,'Base de dados'!$A$1:$B$50,2,FALSE))</f>
        <v/>
      </c>
      <c r="K250" s="54" t="str">
        <f t="shared" si="11"/>
        <v/>
      </c>
      <c r="T250" s="87" t="s">
        <v>60</v>
      </c>
      <c r="U250" s="51" t="str">
        <f>IF(N250&lt;&gt;"",VLOOKUP(A250,'Base de dados'!$G$1:$H$24,2,FALSE),"")</f>
        <v/>
      </c>
      <c r="W250" s="118" t="str">
        <f>IF(C250="","",VLOOKUP(C250,'Base de dados'!$A$1:$C$39,3,FALSE))</f>
        <v/>
      </c>
      <c r="X250" s="4" t="str">
        <f t="shared" si="8"/>
        <v/>
      </c>
    </row>
    <row r="251" spans="1:24" hidden="1">
      <c r="A251" s="178" t="str">
        <f>IF(C251="","",VLOOKUP(C251,'Base de dados'!$A$1:$B$50,2,FALSE))</f>
        <v/>
      </c>
      <c r="K251" s="54" t="str">
        <f t="shared" si="11"/>
        <v/>
      </c>
      <c r="T251" s="87" t="s">
        <v>60</v>
      </c>
      <c r="U251" s="51" t="str">
        <f>IF(N251&lt;&gt;"",VLOOKUP(A251,'Base de dados'!$G$1:$H$24,2,FALSE),"")</f>
        <v/>
      </c>
      <c r="W251" s="118" t="str">
        <f>IF(C251="","",VLOOKUP(C251,'Base de dados'!$A$1:$C$39,3,FALSE))</f>
        <v/>
      </c>
      <c r="X251" s="4" t="str">
        <f t="shared" si="8"/>
        <v/>
      </c>
    </row>
    <row r="252" spans="1:24" hidden="1">
      <c r="A252" s="178" t="str">
        <f>IF(C252="","",VLOOKUP(C252,'Base de dados'!$A$1:$B$50,2,FALSE))</f>
        <v/>
      </c>
      <c r="K252" s="54" t="str">
        <f t="shared" si="11"/>
        <v/>
      </c>
      <c r="T252" s="87" t="s">
        <v>60</v>
      </c>
      <c r="U252" s="51" t="str">
        <f>IF(N252&lt;&gt;"",VLOOKUP(A252,'Base de dados'!$G$1:$H$24,2,FALSE),"")</f>
        <v/>
      </c>
      <c r="W252" s="118" t="str">
        <f>IF(C252="","",VLOOKUP(C252,'Base de dados'!$A$1:$C$39,3,FALSE))</f>
        <v/>
      </c>
      <c r="X252" s="4" t="str">
        <f t="shared" si="8"/>
        <v/>
      </c>
    </row>
    <row r="253" spans="1:24" hidden="1">
      <c r="A253" s="178" t="str">
        <f>IF(C253="","",VLOOKUP(C253,'Base de dados'!$A$1:$B$50,2,FALSE))</f>
        <v/>
      </c>
      <c r="K253" s="54" t="str">
        <f t="shared" si="11"/>
        <v/>
      </c>
      <c r="T253" s="87" t="s">
        <v>60</v>
      </c>
      <c r="U253" s="51" t="str">
        <f>IF(N253&lt;&gt;"",VLOOKUP(A253,'Base de dados'!$G$1:$H$24,2,FALSE),"")</f>
        <v/>
      </c>
      <c r="W253" s="118" t="str">
        <f>IF(C253="","",VLOOKUP(C253,'Base de dados'!$A$1:$C$39,3,FALSE))</f>
        <v/>
      </c>
      <c r="X253" s="4" t="str">
        <f t="shared" si="8"/>
        <v/>
      </c>
    </row>
    <row r="254" spans="1:24" hidden="1">
      <c r="A254" s="178" t="str">
        <f>IF(C254="","",VLOOKUP(C254,'Base de dados'!$A$1:$B$50,2,FALSE))</f>
        <v/>
      </c>
      <c r="K254" s="54" t="str">
        <f t="shared" si="11"/>
        <v/>
      </c>
      <c r="T254" s="87" t="s">
        <v>60</v>
      </c>
      <c r="U254" s="51" t="str">
        <f>IF(N254&lt;&gt;"",VLOOKUP(A254,'Base de dados'!$G$1:$H$24,2,FALSE),"")</f>
        <v/>
      </c>
      <c r="W254" s="118" t="str">
        <f>IF(C254="","",VLOOKUP(C254,'Base de dados'!$A$1:$C$39,3,FALSE))</f>
        <v/>
      </c>
      <c r="X254" s="4" t="str">
        <f t="shared" si="8"/>
        <v/>
      </c>
    </row>
    <row r="255" spans="1:24" hidden="1">
      <c r="A255" s="178" t="str">
        <f>IF(C255="","",VLOOKUP(C255,'Base de dados'!$A$1:$B$50,2,FALSE))</f>
        <v/>
      </c>
      <c r="K255" s="54" t="str">
        <f t="shared" si="11"/>
        <v/>
      </c>
      <c r="T255" s="87" t="s">
        <v>60</v>
      </c>
      <c r="U255" s="51" t="str">
        <f>IF(N255&lt;&gt;"",VLOOKUP(A255,'Base de dados'!$G$1:$H$24,2,FALSE),"")</f>
        <v/>
      </c>
      <c r="W255" s="118" t="str">
        <f>IF(C255="","",VLOOKUP(C255,'Base de dados'!$A$1:$C$39,3,FALSE))</f>
        <v/>
      </c>
      <c r="X255" s="4" t="str">
        <f t="shared" si="8"/>
        <v/>
      </c>
    </row>
    <row r="256" spans="1:24" hidden="1">
      <c r="A256" s="178" t="str">
        <f>IF(C256="","",VLOOKUP(C256,'Base de dados'!$A$1:$B$50,2,FALSE))</f>
        <v/>
      </c>
      <c r="K256" s="54" t="str">
        <f t="shared" si="11"/>
        <v/>
      </c>
      <c r="T256" s="87" t="s">
        <v>60</v>
      </c>
      <c r="U256" s="51" t="str">
        <f>IF(N256&lt;&gt;"",VLOOKUP(A256,'Base de dados'!$G$1:$H$24,2,FALSE),"")</f>
        <v/>
      </c>
      <c r="W256" s="118" t="str">
        <f>IF(C256="","",VLOOKUP(C256,'Base de dados'!$A$1:$C$39,3,FALSE))</f>
        <v/>
      </c>
      <c r="X256" s="4" t="str">
        <f t="shared" si="8"/>
        <v/>
      </c>
    </row>
    <row r="257" spans="11:24" hidden="1">
      <c r="K257" s="54" t="str">
        <f t="shared" si="11"/>
        <v/>
      </c>
      <c r="T257" s="87" t="s">
        <v>60</v>
      </c>
      <c r="U257" s="51" t="str">
        <f>IF(N257&lt;&gt;"",VLOOKUP(A257,'Base de dados'!$G$1:$H$24,2,FALSE),"")</f>
        <v/>
      </c>
      <c r="W257" s="118" t="str">
        <f>IF(C257="","",VLOOKUP(C257,'Base de dados'!$A$1:$C$39,3,FALSE))</f>
        <v/>
      </c>
      <c r="X257" s="4" t="str">
        <f t="shared" si="8"/>
        <v/>
      </c>
    </row>
    <row r="258" spans="11:24" hidden="1">
      <c r="K258" s="54" t="str">
        <f t="shared" si="11"/>
        <v/>
      </c>
      <c r="T258" s="87" t="s">
        <v>60</v>
      </c>
      <c r="U258" s="51" t="str">
        <f>IF(N258&lt;&gt;"",VLOOKUP(A258,'Base de dados'!$G$1:$H$24,2,FALSE),"")</f>
        <v/>
      </c>
      <c r="W258" s="118" t="str">
        <f>IF(C258="","",VLOOKUP(C258,'Base de dados'!$A$1:$C$39,3,FALSE))</f>
        <v/>
      </c>
      <c r="X258" s="4" t="str">
        <f t="shared" si="8"/>
        <v/>
      </c>
    </row>
    <row r="259" spans="11:24" hidden="1">
      <c r="K259" s="54" t="str">
        <f t="shared" si="11"/>
        <v/>
      </c>
      <c r="T259" s="87" t="s">
        <v>60</v>
      </c>
      <c r="U259" s="51" t="str">
        <f>IF(N259&lt;&gt;"",VLOOKUP(A259,'Base de dados'!$G$1:$H$24,2,FALSE),"")</f>
        <v/>
      </c>
      <c r="W259" s="118" t="str">
        <f>IF(C259="","",VLOOKUP(C259,'Base de dados'!$A$1:$C$39,3,FALSE))</f>
        <v/>
      </c>
      <c r="X259" s="4" t="str">
        <f t="shared" si="8"/>
        <v/>
      </c>
    </row>
    <row r="260" spans="11:24" hidden="1">
      <c r="K260" s="54" t="str">
        <f t="shared" si="11"/>
        <v/>
      </c>
      <c r="T260" s="87" t="s">
        <v>60</v>
      </c>
      <c r="U260" s="51" t="str">
        <f>IF(N260&lt;&gt;"",VLOOKUP(A260,'Base de dados'!$G$1:$H$24,2,FALSE),"")</f>
        <v/>
      </c>
      <c r="W260" s="118" t="str">
        <f>IF(C260="","",VLOOKUP(C260,'Base de dados'!$A$1:$C$39,3,FALSE))</f>
        <v/>
      </c>
      <c r="X260" s="4" t="str">
        <f t="shared" si="8"/>
        <v/>
      </c>
    </row>
    <row r="261" spans="11:24" hidden="1">
      <c r="K261" s="54" t="str">
        <f t="shared" si="11"/>
        <v/>
      </c>
      <c r="T261" s="87" t="s">
        <v>60</v>
      </c>
      <c r="U261" s="51" t="str">
        <f>IF(N261&lt;&gt;"",VLOOKUP(A261,'Base de dados'!$G$1:$H$24,2,FALSE),"")</f>
        <v/>
      </c>
      <c r="W261" s="118" t="str">
        <f>IF(C261="","",VLOOKUP(C261,'Base de dados'!$A$1:$C$39,3,FALSE))</f>
        <v/>
      </c>
      <c r="X261" s="4" t="str">
        <f t="shared" ref="X261:X324" si="12">IF(C261&lt;&gt;"",X260+1,"")</f>
        <v/>
      </c>
    </row>
    <row r="262" spans="11:24" hidden="1">
      <c r="K262" s="54" t="str">
        <f t="shared" si="11"/>
        <v/>
      </c>
      <c r="T262" s="87" t="s">
        <v>60</v>
      </c>
      <c r="U262" s="51" t="str">
        <f>IF(N262&lt;&gt;"",VLOOKUP(A262,'Base de dados'!$G$1:$H$24,2,FALSE),"")</f>
        <v/>
      </c>
      <c r="W262" s="118" t="str">
        <f>IF(C262="","",VLOOKUP(C262,'Base de dados'!$A$1:$C$39,3,FALSE))</f>
        <v/>
      </c>
      <c r="X262" s="4" t="str">
        <f t="shared" si="12"/>
        <v/>
      </c>
    </row>
    <row r="263" spans="11:24" hidden="1">
      <c r="K263" s="54" t="str">
        <f t="shared" si="11"/>
        <v/>
      </c>
      <c r="T263" s="87" t="s">
        <v>60</v>
      </c>
      <c r="U263" s="51" t="str">
        <f>IF(N263&lt;&gt;"",VLOOKUP(A263,'Base de dados'!$G$1:$H$24,2,FALSE),"")</f>
        <v/>
      </c>
      <c r="W263" s="118" t="str">
        <f>IF(C263="","",VLOOKUP(C263,'Base de dados'!$A$1:$C$39,3,FALSE))</f>
        <v/>
      </c>
      <c r="X263" s="4" t="str">
        <f t="shared" si="12"/>
        <v/>
      </c>
    </row>
    <row r="264" spans="11:24" hidden="1">
      <c r="K264" s="54" t="str">
        <f t="shared" si="11"/>
        <v/>
      </c>
      <c r="T264" s="87" t="s">
        <v>60</v>
      </c>
      <c r="U264" s="51" t="str">
        <f>IF(N264&lt;&gt;"",VLOOKUP(A264,'Base de dados'!$G$1:$H$24,2,FALSE),"")</f>
        <v/>
      </c>
      <c r="W264" s="118" t="str">
        <f>IF(C264="","",VLOOKUP(C264,'Base de dados'!$A$1:$C$39,3,FALSE))</f>
        <v/>
      </c>
      <c r="X264" s="4" t="str">
        <f t="shared" si="12"/>
        <v/>
      </c>
    </row>
    <row r="265" spans="11:24" hidden="1">
      <c r="K265" s="54" t="str">
        <f t="shared" si="11"/>
        <v/>
      </c>
      <c r="T265" s="87" t="s">
        <v>60</v>
      </c>
      <c r="U265" s="51" t="str">
        <f>IF(N265&lt;&gt;"",VLOOKUP(A265,'Base de dados'!$G$1:$H$24,2,FALSE),"")</f>
        <v/>
      </c>
      <c r="W265" s="118" t="str">
        <f>IF(C265="","",VLOOKUP(C265,'Base de dados'!$A$1:$C$39,3,FALSE))</f>
        <v/>
      </c>
      <c r="X265" s="4" t="str">
        <f t="shared" si="12"/>
        <v/>
      </c>
    </row>
    <row r="266" spans="11:24" hidden="1">
      <c r="K266" s="54" t="str">
        <f t="shared" si="11"/>
        <v/>
      </c>
      <c r="T266" s="87" t="s">
        <v>60</v>
      </c>
      <c r="U266" s="51" t="str">
        <f>IF(N266&lt;&gt;"",VLOOKUP(A266,'Base de dados'!$G$1:$H$24,2,FALSE),"")</f>
        <v/>
      </c>
      <c r="W266" s="118" t="str">
        <f>IF(C266="","",VLOOKUP(C266,'Base de dados'!$A$1:$C$39,3,FALSE))</f>
        <v/>
      </c>
      <c r="X266" s="4" t="str">
        <f t="shared" si="12"/>
        <v/>
      </c>
    </row>
    <row r="267" spans="11:24" hidden="1">
      <c r="K267" s="54" t="str">
        <f t="shared" si="11"/>
        <v/>
      </c>
      <c r="T267" s="87" t="s">
        <v>60</v>
      </c>
      <c r="U267" s="51" t="str">
        <f>IF(N267&lt;&gt;"",VLOOKUP(A267,'Base de dados'!$G$1:$H$24,2,FALSE),"")</f>
        <v/>
      </c>
      <c r="W267" s="118" t="str">
        <f>IF(C267="","",VLOOKUP(C267,'Base de dados'!$A$1:$C$39,3,FALSE))</f>
        <v/>
      </c>
      <c r="X267" s="4" t="str">
        <f t="shared" si="12"/>
        <v/>
      </c>
    </row>
    <row r="268" spans="11:24" hidden="1">
      <c r="K268" s="54" t="str">
        <f t="shared" si="11"/>
        <v/>
      </c>
      <c r="T268" s="87" t="s">
        <v>60</v>
      </c>
      <c r="U268" s="51" t="str">
        <f>IF(N268&lt;&gt;"",VLOOKUP(A268,'Base de dados'!$G$1:$H$24,2,FALSE),"")</f>
        <v/>
      </c>
      <c r="W268" s="118" t="str">
        <f>IF(C268="","",VLOOKUP(C268,'Base de dados'!$A$1:$C$39,3,FALSE))</f>
        <v/>
      </c>
      <c r="X268" s="4" t="str">
        <f t="shared" si="12"/>
        <v/>
      </c>
    </row>
    <row r="269" spans="11:24" hidden="1">
      <c r="K269" s="54" t="str">
        <f t="shared" si="11"/>
        <v/>
      </c>
      <c r="T269" s="87" t="s">
        <v>60</v>
      </c>
      <c r="U269" s="51" t="str">
        <f>IF(N269&lt;&gt;"",VLOOKUP(A269,'Base de dados'!$G$1:$H$24,2,FALSE),"")</f>
        <v/>
      </c>
      <c r="W269" s="118" t="str">
        <f>IF(C269="","",VLOOKUP(C269,'Base de dados'!$A$1:$C$39,3,FALSE))</f>
        <v/>
      </c>
      <c r="X269" s="4" t="str">
        <f t="shared" si="12"/>
        <v/>
      </c>
    </row>
    <row r="270" spans="11:24" hidden="1">
      <c r="K270" s="54" t="str">
        <f t="shared" si="11"/>
        <v/>
      </c>
      <c r="T270" s="87" t="s">
        <v>60</v>
      </c>
      <c r="U270" s="51" t="str">
        <f>IF(N270&lt;&gt;"",VLOOKUP(A270,'Base de dados'!$G$1:$H$24,2,FALSE),"")</f>
        <v/>
      </c>
      <c r="W270" s="118" t="str">
        <f>IF(C270="","",VLOOKUP(C270,'Base de dados'!$A$1:$C$39,3,FALSE))</f>
        <v/>
      </c>
      <c r="X270" s="4" t="str">
        <f t="shared" si="12"/>
        <v/>
      </c>
    </row>
    <row r="271" spans="11:24" hidden="1">
      <c r="K271" s="54" t="str">
        <f t="shared" si="11"/>
        <v/>
      </c>
      <c r="T271" s="87" t="s">
        <v>60</v>
      </c>
      <c r="U271" s="51" t="str">
        <f>IF(N271&lt;&gt;"",VLOOKUP(A271,'Base de dados'!$G$1:$H$24,2,FALSE),"")</f>
        <v/>
      </c>
      <c r="W271" s="118" t="str">
        <f>IF(C271="","",VLOOKUP(C271,'Base de dados'!$A$1:$C$39,3,FALSE))</f>
        <v/>
      </c>
      <c r="X271" s="4" t="str">
        <f t="shared" si="12"/>
        <v/>
      </c>
    </row>
    <row r="272" spans="11:24" hidden="1">
      <c r="K272" s="54" t="str">
        <f t="shared" si="11"/>
        <v/>
      </c>
      <c r="T272" s="87" t="s">
        <v>60</v>
      </c>
      <c r="U272" s="51" t="str">
        <f>IF(N272&lt;&gt;"",VLOOKUP(A272,'Base de dados'!$G$1:$H$24,2,FALSE),"")</f>
        <v/>
      </c>
      <c r="W272" s="118" t="str">
        <f>IF(C272="","",VLOOKUP(C272,'Base de dados'!$A$1:$C$39,3,FALSE))</f>
        <v/>
      </c>
      <c r="X272" s="4" t="str">
        <f t="shared" si="12"/>
        <v/>
      </c>
    </row>
    <row r="273" spans="11:24" hidden="1">
      <c r="K273" s="54" t="str">
        <f t="shared" si="11"/>
        <v/>
      </c>
      <c r="T273" s="87" t="s">
        <v>60</v>
      </c>
      <c r="U273" s="51" t="str">
        <f>IF(N273&lt;&gt;"",VLOOKUP(A273,'Base de dados'!$G$1:$H$24,2,FALSE),"")</f>
        <v/>
      </c>
      <c r="W273" s="118" t="str">
        <f>IF(C273="","",VLOOKUP(C273,'Base de dados'!$A$1:$C$39,3,FALSE))</f>
        <v/>
      </c>
      <c r="X273" s="4" t="str">
        <f t="shared" si="12"/>
        <v/>
      </c>
    </row>
    <row r="274" spans="11:24" hidden="1">
      <c r="K274" s="54" t="str">
        <f t="shared" si="11"/>
        <v/>
      </c>
      <c r="T274" s="87" t="s">
        <v>60</v>
      </c>
      <c r="U274" s="51" t="str">
        <f>IF(N274&lt;&gt;"",VLOOKUP(A274,'Base de dados'!$G$1:$H$24,2,FALSE),"")</f>
        <v/>
      </c>
      <c r="W274" s="118" t="str">
        <f>IF(C274="","",VLOOKUP(C274,'Base de dados'!$A$1:$C$39,3,FALSE))</f>
        <v/>
      </c>
      <c r="X274" s="4" t="str">
        <f t="shared" si="12"/>
        <v/>
      </c>
    </row>
    <row r="275" spans="11:24" hidden="1">
      <c r="K275" s="54" t="str">
        <f t="shared" si="11"/>
        <v/>
      </c>
      <c r="T275" s="87" t="s">
        <v>60</v>
      </c>
      <c r="U275" s="51" t="str">
        <f>IF(N275&lt;&gt;"",VLOOKUP(A275,'Base de dados'!$G$1:$H$24,2,FALSE),"")</f>
        <v/>
      </c>
      <c r="W275" s="118" t="str">
        <f>IF(C275="","",VLOOKUP(C275,'Base de dados'!$A$1:$C$39,3,FALSE))</f>
        <v/>
      </c>
      <c r="X275" s="4" t="str">
        <f t="shared" si="12"/>
        <v/>
      </c>
    </row>
    <row r="276" spans="11:24" hidden="1">
      <c r="K276" s="54" t="str">
        <f t="shared" si="11"/>
        <v/>
      </c>
      <c r="T276" s="87" t="s">
        <v>60</v>
      </c>
      <c r="U276" s="51" t="str">
        <f>IF(N276&lt;&gt;"",VLOOKUP(A276,'Base de dados'!$G$1:$H$24,2,FALSE),"")</f>
        <v/>
      </c>
      <c r="W276" s="118" t="str">
        <f>IF(C276="","",VLOOKUP(C276,'Base de dados'!$A$1:$C$39,3,FALSE))</f>
        <v/>
      </c>
      <c r="X276" s="4" t="str">
        <f t="shared" si="12"/>
        <v/>
      </c>
    </row>
    <row r="277" spans="11:24" hidden="1">
      <c r="K277" s="54" t="str">
        <f t="shared" si="11"/>
        <v/>
      </c>
      <c r="T277" s="87" t="s">
        <v>60</v>
      </c>
      <c r="U277" s="51" t="str">
        <f>IF(N277&lt;&gt;"",VLOOKUP(A277,'Base de dados'!$G$1:$H$24,2,FALSE),"")</f>
        <v/>
      </c>
      <c r="W277" s="118" t="str">
        <f>IF(C277="","",VLOOKUP(C277,'Base de dados'!$A$1:$C$39,3,FALSE))</f>
        <v/>
      </c>
      <c r="X277" s="4" t="str">
        <f t="shared" si="12"/>
        <v/>
      </c>
    </row>
    <row r="278" spans="11:24" hidden="1">
      <c r="K278" s="54" t="str">
        <f t="shared" si="11"/>
        <v/>
      </c>
      <c r="T278" s="87" t="s">
        <v>60</v>
      </c>
      <c r="U278" s="51" t="str">
        <f>IF(N278&lt;&gt;"",VLOOKUP(A278,'Base de dados'!$G$1:$H$24,2,FALSE),"")</f>
        <v/>
      </c>
      <c r="W278" s="118" t="str">
        <f>IF(C278="","",VLOOKUP(C278,'Base de dados'!$A$1:$C$39,3,FALSE))</f>
        <v/>
      </c>
      <c r="X278" s="4" t="str">
        <f t="shared" si="12"/>
        <v/>
      </c>
    </row>
    <row r="279" spans="11:24" hidden="1">
      <c r="K279" s="54" t="str">
        <f t="shared" si="11"/>
        <v/>
      </c>
      <c r="T279" s="87" t="s">
        <v>60</v>
      </c>
      <c r="U279" s="51" t="str">
        <f>IF(N279&lt;&gt;"",VLOOKUP(A279,'Base de dados'!$G$1:$H$24,2,FALSE),"")</f>
        <v/>
      </c>
      <c r="W279" s="118" t="str">
        <f>IF(C279="","",VLOOKUP(C279,'Base de dados'!$A$1:$C$39,3,FALSE))</f>
        <v/>
      </c>
      <c r="X279" s="4" t="str">
        <f t="shared" si="12"/>
        <v/>
      </c>
    </row>
    <row r="280" spans="11:24" hidden="1">
      <c r="K280" s="54" t="str">
        <f t="shared" si="11"/>
        <v/>
      </c>
      <c r="T280" s="87" t="s">
        <v>60</v>
      </c>
      <c r="U280" s="51" t="str">
        <f>IF(N280&lt;&gt;"",VLOOKUP(A280,'Base de dados'!$G$1:$H$24,2,FALSE),"")</f>
        <v/>
      </c>
      <c r="W280" s="118" t="str">
        <f>IF(C280="","",VLOOKUP(C280,'Base de dados'!$A$1:$C$39,3,FALSE))</f>
        <v/>
      </c>
      <c r="X280" s="4" t="str">
        <f t="shared" si="12"/>
        <v/>
      </c>
    </row>
    <row r="281" spans="11:24" hidden="1">
      <c r="K281" s="54" t="str">
        <f t="shared" si="11"/>
        <v/>
      </c>
      <c r="T281" s="87" t="s">
        <v>60</v>
      </c>
      <c r="U281" s="51" t="str">
        <f>IF(N281&lt;&gt;"",VLOOKUP(A281,'Base de dados'!$G$1:$H$24,2,FALSE),"")</f>
        <v/>
      </c>
      <c r="W281" s="118" t="str">
        <f>IF(C281="","",VLOOKUP(C281,'Base de dados'!$A$1:$C$39,3,FALSE))</f>
        <v/>
      </c>
      <c r="X281" s="4" t="str">
        <f t="shared" si="12"/>
        <v/>
      </c>
    </row>
    <row r="282" spans="11:24" hidden="1">
      <c r="K282" s="54" t="str">
        <f t="shared" si="11"/>
        <v/>
      </c>
      <c r="T282" s="87" t="s">
        <v>60</v>
      </c>
      <c r="U282" s="51" t="str">
        <f>IF(N282&lt;&gt;"",VLOOKUP(A282,'Base de dados'!$G$1:$H$24,2,FALSE),"")</f>
        <v/>
      </c>
      <c r="W282" s="118" t="str">
        <f>IF(C282="","",VLOOKUP(C282,'Base de dados'!$A$1:$C$39,3,FALSE))</f>
        <v/>
      </c>
      <c r="X282" s="4" t="str">
        <f t="shared" si="12"/>
        <v/>
      </c>
    </row>
    <row r="283" spans="11:24" hidden="1">
      <c r="K283" s="54" t="str">
        <f t="shared" si="11"/>
        <v/>
      </c>
      <c r="T283" s="87" t="s">
        <v>60</v>
      </c>
      <c r="U283" s="51" t="str">
        <f>IF(N283&lt;&gt;"",VLOOKUP(A283,'Base de dados'!$G$1:$H$24,2,FALSE),"")</f>
        <v/>
      </c>
      <c r="W283" s="118" t="str">
        <f>IF(C283="","",VLOOKUP(C283,'Base de dados'!$A$1:$C$39,3,FALSE))</f>
        <v/>
      </c>
      <c r="X283" s="4" t="str">
        <f t="shared" si="12"/>
        <v/>
      </c>
    </row>
    <row r="284" spans="11:24" hidden="1">
      <c r="K284" s="54" t="str">
        <f t="shared" si="11"/>
        <v/>
      </c>
      <c r="T284" s="87" t="s">
        <v>60</v>
      </c>
      <c r="U284" s="51" t="str">
        <f>IF(N284&lt;&gt;"",VLOOKUP(A284,'Base de dados'!$G$1:$H$24,2,FALSE),"")</f>
        <v/>
      </c>
      <c r="W284" s="118" t="str">
        <f>IF(C284="","",VLOOKUP(C284,'Base de dados'!$A$1:$C$39,3,FALSE))</f>
        <v/>
      </c>
      <c r="X284" s="4" t="str">
        <f t="shared" si="12"/>
        <v/>
      </c>
    </row>
    <row r="285" spans="11:24" hidden="1">
      <c r="K285" s="54" t="str">
        <f t="shared" si="11"/>
        <v/>
      </c>
      <c r="T285" s="87" t="s">
        <v>60</v>
      </c>
      <c r="U285" s="51" t="str">
        <f>IF(N285&lt;&gt;"",VLOOKUP(A285,'Base de dados'!$G$1:$H$24,2,FALSE),"")</f>
        <v/>
      </c>
      <c r="W285" s="118" t="str">
        <f>IF(C285="","",VLOOKUP(C285,'Base de dados'!$A$1:$C$39,3,FALSE))</f>
        <v/>
      </c>
      <c r="X285" s="4" t="str">
        <f t="shared" si="12"/>
        <v/>
      </c>
    </row>
    <row r="286" spans="11:24" hidden="1">
      <c r="K286" s="54" t="str">
        <f t="shared" si="11"/>
        <v/>
      </c>
      <c r="T286" s="87" t="s">
        <v>60</v>
      </c>
      <c r="U286" s="51" t="str">
        <f>IF(N286&lt;&gt;"",VLOOKUP(A286,'Base de dados'!$G$1:$H$24,2,FALSE),"")</f>
        <v/>
      </c>
      <c r="W286" s="118" t="str">
        <f>IF(C286="","",VLOOKUP(C286,'Base de dados'!$A$1:$C$39,3,FALSE))</f>
        <v/>
      </c>
      <c r="X286" s="4" t="str">
        <f t="shared" si="12"/>
        <v/>
      </c>
    </row>
    <row r="287" spans="11:24" hidden="1">
      <c r="K287" s="54" t="str">
        <f t="shared" si="11"/>
        <v/>
      </c>
      <c r="T287" s="87" t="s">
        <v>60</v>
      </c>
      <c r="U287" s="51" t="str">
        <f>IF(N287&lt;&gt;"",VLOOKUP(A287,'Base de dados'!$G$1:$H$24,2,FALSE),"")</f>
        <v/>
      </c>
      <c r="W287" s="118" t="str">
        <f>IF(C287="","",VLOOKUP(C287,'Base de dados'!$A$1:$C$39,3,FALSE))</f>
        <v/>
      </c>
      <c r="X287" s="4" t="str">
        <f t="shared" si="12"/>
        <v/>
      </c>
    </row>
    <row r="288" spans="11:24" hidden="1">
      <c r="K288" s="54" t="str">
        <f t="shared" si="11"/>
        <v/>
      </c>
      <c r="T288" s="87" t="s">
        <v>60</v>
      </c>
      <c r="U288" s="51" t="str">
        <f>IF(N288&lt;&gt;"",VLOOKUP(A288,'Base de dados'!$G$1:$H$24,2,FALSE),"")</f>
        <v/>
      </c>
      <c r="W288" s="118" t="str">
        <f>IF(C288="","",VLOOKUP(C288,'Base de dados'!$A$1:$C$39,3,FALSE))</f>
        <v/>
      </c>
      <c r="X288" s="4" t="str">
        <f t="shared" si="12"/>
        <v/>
      </c>
    </row>
    <row r="289" spans="11:24" hidden="1">
      <c r="K289" s="54" t="str">
        <f t="shared" si="11"/>
        <v/>
      </c>
      <c r="T289" s="87" t="s">
        <v>60</v>
      </c>
      <c r="U289" s="51" t="str">
        <f>IF(N289&lt;&gt;"",VLOOKUP(A289,'Base de dados'!$G$1:$H$24,2,FALSE),"")</f>
        <v/>
      </c>
      <c r="W289" s="118" t="str">
        <f>IF(C289="","",VLOOKUP(C289,'Base de dados'!$A$1:$C$39,3,FALSE))</f>
        <v/>
      </c>
      <c r="X289" s="4" t="str">
        <f t="shared" si="12"/>
        <v/>
      </c>
    </row>
    <row r="290" spans="11:24" hidden="1">
      <c r="K290" s="54" t="str">
        <f t="shared" si="11"/>
        <v/>
      </c>
      <c r="T290" s="87" t="s">
        <v>60</v>
      </c>
      <c r="U290" s="51" t="str">
        <f>IF(N290&lt;&gt;"",VLOOKUP(A290,'Base de dados'!$G$1:$H$24,2,FALSE),"")</f>
        <v/>
      </c>
      <c r="W290" s="118" t="str">
        <f>IF(C290="","",VLOOKUP(C290,'Base de dados'!$A$1:$C$39,3,FALSE))</f>
        <v/>
      </c>
      <c r="X290" s="4" t="str">
        <f t="shared" si="12"/>
        <v/>
      </c>
    </row>
    <row r="291" spans="11:24" hidden="1">
      <c r="K291" s="54" t="str">
        <f t="shared" si="11"/>
        <v/>
      </c>
      <c r="T291" s="87" t="s">
        <v>60</v>
      </c>
      <c r="U291" s="51" t="str">
        <f>IF(N291&lt;&gt;"",VLOOKUP(A291,'Base de dados'!$G$1:$H$24,2,FALSE),"")</f>
        <v/>
      </c>
      <c r="W291" s="118" t="str">
        <f>IF(C291="","",VLOOKUP(C291,'Base de dados'!$A$1:$C$39,3,FALSE))</f>
        <v/>
      </c>
      <c r="X291" s="4" t="str">
        <f t="shared" si="12"/>
        <v/>
      </c>
    </row>
    <row r="292" spans="11:24" hidden="1">
      <c r="K292" s="54" t="str">
        <f t="shared" si="11"/>
        <v/>
      </c>
      <c r="T292" s="87" t="s">
        <v>60</v>
      </c>
      <c r="U292" s="51" t="str">
        <f>IF(N292&lt;&gt;"",VLOOKUP(A292,'Base de dados'!$G$1:$H$24,2,FALSE),"")</f>
        <v/>
      </c>
      <c r="W292" s="118" t="str">
        <f>IF(C292="","",VLOOKUP(C292,'Base de dados'!$A$1:$C$39,3,FALSE))</f>
        <v/>
      </c>
      <c r="X292" s="4" t="str">
        <f t="shared" si="12"/>
        <v/>
      </c>
    </row>
    <row r="293" spans="11:24" hidden="1">
      <c r="K293" s="54" t="str">
        <f t="shared" si="11"/>
        <v/>
      </c>
      <c r="T293" s="87" t="s">
        <v>60</v>
      </c>
      <c r="U293" s="51" t="str">
        <f>IF(N293&lt;&gt;"",VLOOKUP(A293,'Base de dados'!$G$1:$H$24,2,FALSE),"")</f>
        <v/>
      </c>
      <c r="W293" s="118" t="str">
        <f>IF(C293="","",VLOOKUP(C293,'Base de dados'!$A$1:$C$39,3,FALSE))</f>
        <v/>
      </c>
      <c r="X293" s="4" t="str">
        <f t="shared" si="12"/>
        <v/>
      </c>
    </row>
    <row r="294" spans="11:24" hidden="1">
      <c r="K294" s="54" t="str">
        <f t="shared" si="11"/>
        <v/>
      </c>
      <c r="T294" s="87" t="s">
        <v>60</v>
      </c>
      <c r="U294" s="51" t="str">
        <f>IF(N294&lt;&gt;"",VLOOKUP(A294,'Base de dados'!$G$1:$H$24,2,FALSE),"")</f>
        <v/>
      </c>
      <c r="W294" s="118" t="str">
        <f>IF(C294="","",VLOOKUP(C294,'Base de dados'!$A$1:$C$39,3,FALSE))</f>
        <v/>
      </c>
      <c r="X294" s="4" t="str">
        <f t="shared" si="12"/>
        <v/>
      </c>
    </row>
    <row r="295" spans="11:24" hidden="1">
      <c r="K295" s="54" t="str">
        <f t="shared" si="11"/>
        <v/>
      </c>
      <c r="T295" s="87" t="s">
        <v>60</v>
      </c>
      <c r="U295" s="51" t="str">
        <f>IF(N295&lt;&gt;"",VLOOKUP(A295,'Base de dados'!$G$1:$H$24,2,FALSE),"")</f>
        <v/>
      </c>
      <c r="W295" s="118" t="str">
        <f>IF(C295="","",VLOOKUP(C295,'Base de dados'!$A$1:$C$39,3,FALSE))</f>
        <v/>
      </c>
      <c r="X295" s="4" t="str">
        <f t="shared" si="12"/>
        <v/>
      </c>
    </row>
    <row r="296" spans="11:24" hidden="1">
      <c r="K296" s="54" t="str">
        <f t="shared" si="11"/>
        <v/>
      </c>
      <c r="T296" s="87" t="s">
        <v>60</v>
      </c>
      <c r="U296" s="51" t="str">
        <f>IF(N296&lt;&gt;"",VLOOKUP(A296,'Base de dados'!$G$1:$H$24,2,FALSE),"")</f>
        <v/>
      </c>
      <c r="W296" s="118" t="str">
        <f>IF(C296="","",VLOOKUP(C296,'Base de dados'!$A$1:$C$39,3,FALSE))</f>
        <v/>
      </c>
      <c r="X296" s="4" t="str">
        <f t="shared" si="12"/>
        <v/>
      </c>
    </row>
    <row r="297" spans="11:24" hidden="1">
      <c r="K297" s="54" t="str">
        <f t="shared" si="11"/>
        <v/>
      </c>
      <c r="T297" s="87" t="s">
        <v>60</v>
      </c>
      <c r="U297" s="51" t="str">
        <f>IF(N297&lt;&gt;"",VLOOKUP(A297,'Base de dados'!$G$1:$H$24,2,FALSE),"")</f>
        <v/>
      </c>
      <c r="W297" s="118" t="str">
        <f>IF(C297="","",VLOOKUP(C297,'Base de dados'!$A$1:$C$39,3,FALSE))</f>
        <v/>
      </c>
      <c r="X297" s="4" t="str">
        <f t="shared" si="12"/>
        <v/>
      </c>
    </row>
    <row r="298" spans="11:24" hidden="1">
      <c r="K298" s="54" t="str">
        <f t="shared" si="11"/>
        <v/>
      </c>
      <c r="T298" s="87" t="s">
        <v>60</v>
      </c>
      <c r="U298" s="51" t="str">
        <f>IF(N298&lt;&gt;"",VLOOKUP(A298,'Base de dados'!$G$1:$H$24,2,FALSE),"")</f>
        <v/>
      </c>
      <c r="W298" s="118" t="str">
        <f>IF(C298="","",VLOOKUP(C298,'Base de dados'!$A$1:$C$39,3,FALSE))</f>
        <v/>
      </c>
      <c r="X298" s="4" t="str">
        <f t="shared" si="12"/>
        <v/>
      </c>
    </row>
    <row r="299" spans="11:24" hidden="1">
      <c r="K299" s="54" t="str">
        <f t="shared" si="11"/>
        <v/>
      </c>
      <c r="T299" s="87" t="s">
        <v>60</v>
      </c>
      <c r="U299" s="51" t="str">
        <f>IF(N299&lt;&gt;"",VLOOKUP(A299,'Base de dados'!$G$1:$H$24,2,FALSE),"")</f>
        <v/>
      </c>
      <c r="W299" s="118" t="str">
        <f>IF(C299="","",VLOOKUP(C299,'Base de dados'!$A$1:$C$39,3,FALSE))</f>
        <v/>
      </c>
      <c r="X299" s="4" t="str">
        <f t="shared" si="12"/>
        <v/>
      </c>
    </row>
    <row r="300" spans="11:24" hidden="1">
      <c r="K300" s="54" t="str">
        <f t="shared" si="11"/>
        <v/>
      </c>
      <c r="T300" s="87" t="s">
        <v>60</v>
      </c>
      <c r="U300" s="51" t="str">
        <f>IF(N300&lt;&gt;"",VLOOKUP(A300,'Base de dados'!$G$1:$H$24,2,FALSE),"")</f>
        <v/>
      </c>
      <c r="W300" s="118" t="str">
        <f>IF(C300="","",VLOOKUP(C300,'Base de dados'!$A$1:$C$39,3,FALSE))</f>
        <v/>
      </c>
      <c r="X300" s="4" t="str">
        <f t="shared" si="12"/>
        <v/>
      </c>
    </row>
    <row r="301" spans="11:24" hidden="1">
      <c r="K301" s="54" t="str">
        <f t="shared" si="11"/>
        <v/>
      </c>
      <c r="T301" s="87" t="s">
        <v>60</v>
      </c>
      <c r="U301" s="51" t="str">
        <f>IF(N301&lt;&gt;"",VLOOKUP(A301,'Base de dados'!$G$1:$H$24,2,FALSE),"")</f>
        <v/>
      </c>
      <c r="W301" s="118" t="str">
        <f>IF(C301="","",VLOOKUP(C301,'Base de dados'!$A$1:$C$39,3,FALSE))</f>
        <v/>
      </c>
      <c r="X301" s="4" t="str">
        <f t="shared" si="12"/>
        <v/>
      </c>
    </row>
    <row r="302" spans="11:24" hidden="1">
      <c r="K302" s="54" t="str">
        <f t="shared" si="11"/>
        <v/>
      </c>
      <c r="T302" s="87" t="s">
        <v>60</v>
      </c>
      <c r="U302" s="51" t="str">
        <f>IF(N302&lt;&gt;"",VLOOKUP(A302,'Base de dados'!$G$1:$H$24,2,FALSE),"")</f>
        <v/>
      </c>
      <c r="W302" s="118" t="str">
        <f>IF(C302="","",VLOOKUP(C302,'Base de dados'!$A$1:$C$39,3,FALSE))</f>
        <v/>
      </c>
      <c r="X302" s="4" t="str">
        <f t="shared" si="12"/>
        <v/>
      </c>
    </row>
    <row r="303" spans="11:24" hidden="1">
      <c r="K303" s="54" t="str">
        <f t="shared" si="11"/>
        <v/>
      </c>
      <c r="T303" s="87" t="s">
        <v>60</v>
      </c>
      <c r="U303" s="51" t="str">
        <f>IF(N303&lt;&gt;"",VLOOKUP(A303,'Base de dados'!$G$1:$H$24,2,FALSE),"")</f>
        <v/>
      </c>
      <c r="W303" s="118" t="str">
        <f>IF(C303="","",VLOOKUP(C303,'Base de dados'!$A$1:$C$39,3,FALSE))</f>
        <v/>
      </c>
      <c r="X303" s="4" t="str">
        <f t="shared" si="12"/>
        <v/>
      </c>
    </row>
    <row r="304" spans="11:24" hidden="1">
      <c r="K304" s="54" t="str">
        <f t="shared" si="11"/>
        <v/>
      </c>
      <c r="T304" s="87" t="s">
        <v>60</v>
      </c>
      <c r="U304" s="51" t="str">
        <f>IF(N304&lt;&gt;"",VLOOKUP(A304,'Base de dados'!$G$1:$H$24,2,FALSE),"")</f>
        <v/>
      </c>
      <c r="W304" s="118" t="str">
        <f>IF(C304="","",VLOOKUP(C304,'Base de dados'!$A$1:$C$39,3,FALSE))</f>
        <v/>
      </c>
      <c r="X304" s="4" t="str">
        <f t="shared" si="12"/>
        <v/>
      </c>
    </row>
    <row r="305" spans="11:24" hidden="1">
      <c r="K305" s="54" t="str">
        <f t="shared" ref="K305:K365" si="13">IF(I305="","",J305-I305)</f>
        <v/>
      </c>
      <c r="T305" s="87" t="s">
        <v>60</v>
      </c>
      <c r="U305" s="51" t="str">
        <f>IF(N305&lt;&gt;"",VLOOKUP(A305,'Base de dados'!$G$1:$H$24,2,FALSE),"")</f>
        <v/>
      </c>
      <c r="W305" s="118" t="str">
        <f>IF(C305="","",VLOOKUP(C305,'Base de dados'!$A$1:$C$39,3,FALSE))</f>
        <v/>
      </c>
      <c r="X305" s="4" t="str">
        <f t="shared" si="12"/>
        <v/>
      </c>
    </row>
    <row r="306" spans="11:24" hidden="1">
      <c r="K306" s="54" t="str">
        <f t="shared" si="13"/>
        <v/>
      </c>
      <c r="T306" s="87" t="s">
        <v>60</v>
      </c>
      <c r="U306" s="51" t="str">
        <f>IF(N306&lt;&gt;"",VLOOKUP(A306,'Base de dados'!$G$1:$H$24,2,FALSE),"")</f>
        <v/>
      </c>
      <c r="W306" s="118" t="str">
        <f>IF(C306="","",VLOOKUP(C306,'Base de dados'!$A$1:$C$39,3,FALSE))</f>
        <v/>
      </c>
      <c r="X306" s="4" t="str">
        <f t="shared" si="12"/>
        <v/>
      </c>
    </row>
    <row r="307" spans="11:24" hidden="1">
      <c r="K307" s="54" t="str">
        <f t="shared" si="13"/>
        <v/>
      </c>
      <c r="T307" s="87" t="s">
        <v>60</v>
      </c>
      <c r="U307" s="51" t="str">
        <f>IF(N307&lt;&gt;"",VLOOKUP(A307,'Base de dados'!$G$1:$H$24,2,FALSE),"")</f>
        <v/>
      </c>
      <c r="W307" s="118" t="str">
        <f>IF(C307="","",VLOOKUP(C307,'Base de dados'!$A$1:$C$39,3,FALSE))</f>
        <v/>
      </c>
      <c r="X307" s="4" t="str">
        <f t="shared" si="12"/>
        <v/>
      </c>
    </row>
    <row r="308" spans="11:24" hidden="1">
      <c r="K308" s="54" t="str">
        <f t="shared" si="13"/>
        <v/>
      </c>
      <c r="T308" s="87" t="s">
        <v>60</v>
      </c>
      <c r="U308" s="51" t="str">
        <f>IF(N308&lt;&gt;"",VLOOKUP(A308,'Base de dados'!$G$1:$H$24,2,FALSE),"")</f>
        <v/>
      </c>
      <c r="W308" s="118" t="str">
        <f>IF(C308="","",VLOOKUP(C308,'Base de dados'!$A$1:$C$39,3,FALSE))</f>
        <v/>
      </c>
      <c r="X308" s="4" t="str">
        <f t="shared" si="12"/>
        <v/>
      </c>
    </row>
    <row r="309" spans="11:24" hidden="1">
      <c r="K309" s="54" t="str">
        <f t="shared" si="13"/>
        <v/>
      </c>
      <c r="T309" s="87" t="s">
        <v>60</v>
      </c>
      <c r="U309" s="51" t="str">
        <f>IF(N309&lt;&gt;"",VLOOKUP(A309,'Base de dados'!$G$1:$H$24,2,FALSE),"")</f>
        <v/>
      </c>
      <c r="W309" s="118" t="str">
        <f>IF(C309="","",VLOOKUP(C309,'Base de dados'!$A$1:$C$39,3,FALSE))</f>
        <v/>
      </c>
      <c r="X309" s="4" t="str">
        <f t="shared" si="12"/>
        <v/>
      </c>
    </row>
    <row r="310" spans="11:24" hidden="1">
      <c r="K310" s="54" t="str">
        <f t="shared" si="13"/>
        <v/>
      </c>
      <c r="T310" s="87" t="s">
        <v>60</v>
      </c>
      <c r="U310" s="51" t="str">
        <f>IF(N310&lt;&gt;"",VLOOKUP(A310,'Base de dados'!$G$1:$H$24,2,FALSE),"")</f>
        <v/>
      </c>
      <c r="W310" s="118" t="str">
        <f>IF(C310="","",VLOOKUP(C310,'Base de dados'!$A$1:$C$39,3,FALSE))</f>
        <v/>
      </c>
      <c r="X310" s="4" t="str">
        <f t="shared" si="12"/>
        <v/>
      </c>
    </row>
    <row r="311" spans="11:24" hidden="1">
      <c r="K311" s="54" t="str">
        <f t="shared" si="13"/>
        <v/>
      </c>
      <c r="T311" s="87" t="s">
        <v>60</v>
      </c>
      <c r="U311" s="51" t="str">
        <f>IF(N311&lt;&gt;"",VLOOKUP(A311,'Base de dados'!$G$1:$H$24,2,FALSE),"")</f>
        <v/>
      </c>
      <c r="W311" s="118" t="str">
        <f>IF(C311="","",VLOOKUP(C311,'Base de dados'!$A$1:$C$39,3,FALSE))</f>
        <v/>
      </c>
      <c r="X311" s="4" t="str">
        <f t="shared" si="12"/>
        <v/>
      </c>
    </row>
    <row r="312" spans="11:24" hidden="1">
      <c r="K312" s="54" t="str">
        <f t="shared" si="13"/>
        <v/>
      </c>
      <c r="T312" s="87" t="s">
        <v>60</v>
      </c>
      <c r="U312" s="51" t="str">
        <f>IF(N312&lt;&gt;"",VLOOKUP(A312,'Base de dados'!$G$1:$H$24,2,FALSE),"")</f>
        <v/>
      </c>
      <c r="W312" s="118" t="str">
        <f>IF(C312="","",VLOOKUP(C312,'Base de dados'!$A$1:$C$39,3,FALSE))</f>
        <v/>
      </c>
      <c r="X312" s="4" t="str">
        <f t="shared" si="12"/>
        <v/>
      </c>
    </row>
    <row r="313" spans="11:24" hidden="1">
      <c r="K313" s="54" t="str">
        <f t="shared" si="13"/>
        <v/>
      </c>
      <c r="T313" s="87" t="s">
        <v>60</v>
      </c>
      <c r="U313" s="51" t="str">
        <f>IF(N313&lt;&gt;"",VLOOKUP(A313,'Base de dados'!$G$1:$H$24,2,FALSE),"")</f>
        <v/>
      </c>
      <c r="W313" s="118" t="str">
        <f>IF(C313="","",VLOOKUP(C313,'Base de dados'!$A$1:$C$39,3,FALSE))</f>
        <v/>
      </c>
      <c r="X313" s="4" t="str">
        <f t="shared" si="12"/>
        <v/>
      </c>
    </row>
    <row r="314" spans="11:24" hidden="1">
      <c r="K314" s="54" t="str">
        <f t="shared" si="13"/>
        <v/>
      </c>
      <c r="T314" s="87" t="s">
        <v>60</v>
      </c>
      <c r="U314" s="51" t="str">
        <f>IF(N314&lt;&gt;"",VLOOKUP(A314,'Base de dados'!$G$1:$H$24,2,FALSE),"")</f>
        <v/>
      </c>
      <c r="W314" s="118" t="str">
        <f>IF(C314="","",VLOOKUP(C314,'Base de dados'!$A$1:$C$39,3,FALSE))</f>
        <v/>
      </c>
      <c r="X314" s="4" t="str">
        <f t="shared" si="12"/>
        <v/>
      </c>
    </row>
    <row r="315" spans="11:24" hidden="1">
      <c r="K315" s="54" t="str">
        <f t="shared" si="13"/>
        <v/>
      </c>
      <c r="T315" s="87" t="s">
        <v>60</v>
      </c>
      <c r="U315" s="51" t="str">
        <f>IF(N315&lt;&gt;"",VLOOKUP(A315,'Base de dados'!$G$1:$H$24,2,FALSE),"")</f>
        <v/>
      </c>
      <c r="W315" s="118" t="str">
        <f>IF(C315="","",VLOOKUP(C315,'Base de dados'!$A$1:$C$39,3,FALSE))</f>
        <v/>
      </c>
      <c r="X315" s="4" t="str">
        <f t="shared" si="12"/>
        <v/>
      </c>
    </row>
    <row r="316" spans="11:24" hidden="1">
      <c r="K316" s="54" t="str">
        <f t="shared" si="13"/>
        <v/>
      </c>
      <c r="T316" s="87" t="s">
        <v>60</v>
      </c>
      <c r="U316" s="51" t="str">
        <f>IF(N316&lt;&gt;"",VLOOKUP(A316,'Base de dados'!$G$1:$H$24,2,FALSE),"")</f>
        <v/>
      </c>
      <c r="W316" s="118" t="str">
        <f>IF(C316="","",VLOOKUP(C316,'Base de dados'!$A$1:$C$39,3,FALSE))</f>
        <v/>
      </c>
      <c r="X316" s="4" t="str">
        <f t="shared" si="12"/>
        <v/>
      </c>
    </row>
    <row r="317" spans="11:24" hidden="1">
      <c r="K317" s="54" t="str">
        <f t="shared" si="13"/>
        <v/>
      </c>
      <c r="T317" s="87" t="s">
        <v>60</v>
      </c>
      <c r="U317" s="51" t="str">
        <f>IF(N317&lt;&gt;"",VLOOKUP(A317,'Base de dados'!$G$1:$H$24,2,FALSE),"")</f>
        <v/>
      </c>
      <c r="W317" s="118" t="str">
        <f>IF(C317="","",VLOOKUP(C317,'Base de dados'!$A$1:$C$39,3,FALSE))</f>
        <v/>
      </c>
      <c r="X317" s="4" t="str">
        <f t="shared" si="12"/>
        <v/>
      </c>
    </row>
    <row r="318" spans="11:24" hidden="1">
      <c r="K318" s="54" t="str">
        <f t="shared" si="13"/>
        <v/>
      </c>
      <c r="T318" s="87" t="s">
        <v>60</v>
      </c>
      <c r="U318" s="51" t="str">
        <f>IF(N318&lt;&gt;"",VLOOKUP(A318,'Base de dados'!$G$1:$H$24,2,FALSE),"")</f>
        <v/>
      </c>
      <c r="W318" s="118" t="str">
        <f>IF(C318="","",VLOOKUP(C318,'Base de dados'!$A$1:$C$39,3,FALSE))</f>
        <v/>
      </c>
      <c r="X318" s="4" t="str">
        <f t="shared" si="12"/>
        <v/>
      </c>
    </row>
    <row r="319" spans="11:24" hidden="1">
      <c r="K319" s="54" t="str">
        <f t="shared" si="13"/>
        <v/>
      </c>
      <c r="T319" s="87" t="s">
        <v>60</v>
      </c>
      <c r="U319" s="51" t="str">
        <f>IF(N319&lt;&gt;"",VLOOKUP(A319,'Base de dados'!$G$1:$H$24,2,FALSE),"")</f>
        <v/>
      </c>
      <c r="W319" s="118" t="str">
        <f>IF(C319="","",VLOOKUP(C319,'Base de dados'!$A$1:$C$39,3,FALSE))</f>
        <v/>
      </c>
      <c r="X319" s="4" t="str">
        <f t="shared" si="12"/>
        <v/>
      </c>
    </row>
    <row r="320" spans="11:24" hidden="1">
      <c r="K320" s="54" t="str">
        <f t="shared" si="13"/>
        <v/>
      </c>
      <c r="T320" s="87" t="s">
        <v>60</v>
      </c>
      <c r="U320" s="51" t="str">
        <f>IF(N320&lt;&gt;"",VLOOKUP(A320,'Base de dados'!$G$1:$H$24,2,FALSE),"")</f>
        <v/>
      </c>
      <c r="W320" s="118" t="str">
        <f>IF(C320="","",VLOOKUP(C320,'Base de dados'!$A$1:$C$39,3,FALSE))</f>
        <v/>
      </c>
      <c r="X320" s="4" t="str">
        <f t="shared" si="12"/>
        <v/>
      </c>
    </row>
    <row r="321" spans="11:24" hidden="1">
      <c r="K321" s="54" t="str">
        <f t="shared" si="13"/>
        <v/>
      </c>
      <c r="T321" s="87" t="s">
        <v>60</v>
      </c>
      <c r="U321" s="51" t="str">
        <f>IF(N321&lt;&gt;"",VLOOKUP(A321,'Base de dados'!$G$1:$H$24,2,FALSE),"")</f>
        <v/>
      </c>
      <c r="W321" s="118" t="str">
        <f>IF(C321="","",VLOOKUP(C321,'Base de dados'!$A$1:$C$39,3,FALSE))</f>
        <v/>
      </c>
      <c r="X321" s="4" t="str">
        <f t="shared" si="12"/>
        <v/>
      </c>
    </row>
    <row r="322" spans="11:24" hidden="1">
      <c r="K322" s="54" t="str">
        <f t="shared" si="13"/>
        <v/>
      </c>
      <c r="T322" s="87" t="s">
        <v>60</v>
      </c>
      <c r="U322" s="51" t="str">
        <f>IF(N322&lt;&gt;"",VLOOKUP(A322,'Base de dados'!$G$1:$H$24,2,FALSE),"")</f>
        <v/>
      </c>
      <c r="W322" s="118" t="str">
        <f>IF(C322="","",VLOOKUP(C322,'Base de dados'!$A$1:$C$39,3,FALSE))</f>
        <v/>
      </c>
      <c r="X322" s="4" t="str">
        <f t="shared" si="12"/>
        <v/>
      </c>
    </row>
    <row r="323" spans="11:24" hidden="1">
      <c r="K323" s="54" t="str">
        <f t="shared" si="13"/>
        <v/>
      </c>
      <c r="T323" s="87" t="s">
        <v>60</v>
      </c>
      <c r="U323" s="51" t="str">
        <f>IF(N323&lt;&gt;"",VLOOKUP(A323,'Base de dados'!$G$1:$H$24,2,FALSE),"")</f>
        <v/>
      </c>
      <c r="W323" s="118" t="str">
        <f>IF(C323="","",VLOOKUP(C323,'Base de dados'!$A$1:$C$39,3,FALSE))</f>
        <v/>
      </c>
      <c r="X323" s="4" t="str">
        <f t="shared" si="12"/>
        <v/>
      </c>
    </row>
    <row r="324" spans="11:24" hidden="1">
      <c r="K324" s="54" t="str">
        <f t="shared" si="13"/>
        <v/>
      </c>
      <c r="T324" s="87" t="s">
        <v>60</v>
      </c>
      <c r="U324" s="51" t="str">
        <f>IF(N324&lt;&gt;"",VLOOKUP(A324,'Base de dados'!$G$1:$H$24,2,FALSE),"")</f>
        <v/>
      </c>
      <c r="W324" s="118" t="str">
        <f>IF(C324="","",VLOOKUP(C324,'Base de dados'!$A$1:$C$39,3,FALSE))</f>
        <v/>
      </c>
      <c r="X324" s="4" t="str">
        <f t="shared" si="12"/>
        <v/>
      </c>
    </row>
    <row r="325" spans="11:24" hidden="1">
      <c r="K325" s="54" t="str">
        <f t="shared" si="13"/>
        <v/>
      </c>
      <c r="T325" s="87" t="s">
        <v>60</v>
      </c>
      <c r="U325" s="51" t="str">
        <f>IF(N325&lt;&gt;"",VLOOKUP(A325,'Base de dados'!$G$1:$H$24,2,FALSE),"")</f>
        <v/>
      </c>
      <c r="W325" s="118" t="str">
        <f>IF(C325="","",VLOOKUP(C325,'Base de dados'!$A$1:$C$39,3,FALSE))</f>
        <v/>
      </c>
      <c r="X325" s="4" t="str">
        <f t="shared" ref="X325:X388" si="14">IF(C325&lt;&gt;"",X324+1,"")</f>
        <v/>
      </c>
    </row>
    <row r="326" spans="11:24" hidden="1">
      <c r="K326" s="54" t="str">
        <f t="shared" si="13"/>
        <v/>
      </c>
      <c r="T326" s="87" t="s">
        <v>60</v>
      </c>
      <c r="U326" s="51" t="str">
        <f>IF(N326&lt;&gt;"",VLOOKUP(A326,'Base de dados'!$G$1:$H$24,2,FALSE),"")</f>
        <v/>
      </c>
      <c r="W326" s="118" t="str">
        <f>IF(C326="","",VLOOKUP(C326,'Base de dados'!$A$1:$C$39,3,FALSE))</f>
        <v/>
      </c>
      <c r="X326" s="4" t="str">
        <f t="shared" si="14"/>
        <v/>
      </c>
    </row>
    <row r="327" spans="11:24" hidden="1">
      <c r="K327" s="54" t="str">
        <f t="shared" si="13"/>
        <v/>
      </c>
      <c r="T327" s="87" t="s">
        <v>60</v>
      </c>
      <c r="U327" s="51" t="str">
        <f>IF(N327&lt;&gt;"",VLOOKUP(A327,'Base de dados'!$G$1:$H$24,2,FALSE),"")</f>
        <v/>
      </c>
      <c r="W327" s="118" t="str">
        <f>IF(C327="","",VLOOKUP(C327,'Base de dados'!$A$1:$C$39,3,FALSE))</f>
        <v/>
      </c>
      <c r="X327" s="4" t="str">
        <f t="shared" si="14"/>
        <v/>
      </c>
    </row>
    <row r="328" spans="11:24" hidden="1">
      <c r="K328" s="54" t="str">
        <f t="shared" si="13"/>
        <v/>
      </c>
      <c r="T328" s="87" t="s">
        <v>60</v>
      </c>
      <c r="U328" s="51" t="str">
        <f>IF(N328&lt;&gt;"",VLOOKUP(A328,'Base de dados'!$G$1:$H$24,2,FALSE),"")</f>
        <v/>
      </c>
      <c r="W328" s="118" t="str">
        <f>IF(C328="","",VLOOKUP(C328,'Base de dados'!$A$1:$C$39,3,FALSE))</f>
        <v/>
      </c>
      <c r="X328" s="4" t="str">
        <f t="shared" si="14"/>
        <v/>
      </c>
    </row>
    <row r="329" spans="11:24" hidden="1">
      <c r="K329" s="54" t="str">
        <f t="shared" si="13"/>
        <v/>
      </c>
      <c r="T329" s="87" t="s">
        <v>60</v>
      </c>
      <c r="U329" s="51" t="str">
        <f>IF(N329&lt;&gt;"",VLOOKUP(A329,'Base de dados'!$G$1:$H$24,2,FALSE),"")</f>
        <v/>
      </c>
      <c r="W329" s="118" t="str">
        <f>IF(C329="","",VLOOKUP(C329,'Base de dados'!$A$1:$C$39,3,FALSE))</f>
        <v/>
      </c>
      <c r="X329" s="4" t="str">
        <f t="shared" si="14"/>
        <v/>
      </c>
    </row>
    <row r="330" spans="11:24" hidden="1">
      <c r="K330" s="54" t="str">
        <f t="shared" si="13"/>
        <v/>
      </c>
      <c r="T330" s="87" t="s">
        <v>60</v>
      </c>
      <c r="U330" s="51" t="str">
        <f>IF(N330&lt;&gt;"",VLOOKUP(A330,'Base de dados'!$G$1:$H$24,2,FALSE),"")</f>
        <v/>
      </c>
      <c r="W330" s="118" t="str">
        <f>IF(C330="","",VLOOKUP(C330,'Base de dados'!$A$1:$C$39,3,FALSE))</f>
        <v/>
      </c>
      <c r="X330" s="4" t="str">
        <f t="shared" si="14"/>
        <v/>
      </c>
    </row>
    <row r="331" spans="11:24" hidden="1">
      <c r="K331" s="54" t="str">
        <f t="shared" si="13"/>
        <v/>
      </c>
      <c r="T331" s="87" t="s">
        <v>60</v>
      </c>
      <c r="U331" s="51" t="str">
        <f>IF(N331&lt;&gt;"",VLOOKUP(A331,'Base de dados'!$G$1:$H$24,2,FALSE),"")</f>
        <v/>
      </c>
      <c r="W331" s="118" t="str">
        <f>IF(C331="","",VLOOKUP(C331,'Base de dados'!$A$1:$C$39,3,FALSE))</f>
        <v/>
      </c>
      <c r="X331" s="4" t="str">
        <f t="shared" si="14"/>
        <v/>
      </c>
    </row>
    <row r="332" spans="11:24" hidden="1">
      <c r="K332" s="54" t="str">
        <f t="shared" si="13"/>
        <v/>
      </c>
      <c r="T332" s="87" t="s">
        <v>60</v>
      </c>
      <c r="U332" s="51" t="str">
        <f>IF(N332&lt;&gt;"",VLOOKUP(A332,'Base de dados'!$G$1:$H$24,2,FALSE),"")</f>
        <v/>
      </c>
      <c r="W332" s="118" t="str">
        <f>IF(C332="","",VLOOKUP(C332,'Base de dados'!$A$1:$C$39,3,FALSE))</f>
        <v/>
      </c>
      <c r="X332" s="4" t="str">
        <f t="shared" si="14"/>
        <v/>
      </c>
    </row>
    <row r="333" spans="11:24" hidden="1">
      <c r="K333" s="54" t="str">
        <f t="shared" si="13"/>
        <v/>
      </c>
      <c r="T333" s="87" t="s">
        <v>60</v>
      </c>
      <c r="U333" s="51" t="str">
        <f>IF(N333&lt;&gt;"",VLOOKUP(A333,'Base de dados'!$G$1:$H$24,2,FALSE),"")</f>
        <v/>
      </c>
      <c r="W333" s="118" t="str">
        <f>IF(C333="","",VLOOKUP(C333,'Base de dados'!$A$1:$C$39,3,FALSE))</f>
        <v/>
      </c>
      <c r="X333" s="4" t="str">
        <f t="shared" si="14"/>
        <v/>
      </c>
    </row>
    <row r="334" spans="11:24" hidden="1">
      <c r="K334" s="54" t="str">
        <f t="shared" si="13"/>
        <v/>
      </c>
      <c r="T334" s="87" t="s">
        <v>60</v>
      </c>
      <c r="U334" s="51" t="str">
        <f>IF(N334&lt;&gt;"",VLOOKUP(A334,'Base de dados'!$G$1:$H$24,2,FALSE),"")</f>
        <v/>
      </c>
      <c r="W334" s="118" t="str">
        <f>IF(C334="","",VLOOKUP(C334,'Base de dados'!$A$1:$C$39,3,FALSE))</f>
        <v/>
      </c>
      <c r="X334" s="4" t="str">
        <f t="shared" si="14"/>
        <v/>
      </c>
    </row>
    <row r="335" spans="11:24" hidden="1">
      <c r="K335" s="54" t="str">
        <f t="shared" si="13"/>
        <v/>
      </c>
      <c r="T335" s="87" t="s">
        <v>60</v>
      </c>
      <c r="U335" s="51" t="str">
        <f>IF(N335&lt;&gt;"",VLOOKUP(A335,'Base de dados'!$G$1:$H$24,2,FALSE),"")</f>
        <v/>
      </c>
      <c r="W335" s="118" t="str">
        <f>IF(C335="","",VLOOKUP(C335,'Base de dados'!$A$1:$C$39,3,FALSE))</f>
        <v/>
      </c>
      <c r="X335" s="4" t="str">
        <f t="shared" si="14"/>
        <v/>
      </c>
    </row>
    <row r="336" spans="11:24" hidden="1">
      <c r="K336" s="54" t="str">
        <f t="shared" si="13"/>
        <v/>
      </c>
      <c r="T336" s="87" t="s">
        <v>60</v>
      </c>
      <c r="U336" s="51" t="str">
        <f>IF(N336&lt;&gt;"",VLOOKUP(A336,'Base de dados'!$G$1:$H$24,2,FALSE),"")</f>
        <v/>
      </c>
      <c r="W336" s="118" t="str">
        <f>IF(C336="","",VLOOKUP(C336,'Base de dados'!$A$1:$C$39,3,FALSE))</f>
        <v/>
      </c>
      <c r="X336" s="4" t="str">
        <f t="shared" si="14"/>
        <v/>
      </c>
    </row>
    <row r="337" spans="11:24" hidden="1">
      <c r="K337" s="54" t="str">
        <f t="shared" si="13"/>
        <v/>
      </c>
      <c r="T337" s="87" t="s">
        <v>60</v>
      </c>
      <c r="U337" s="51" t="str">
        <f>IF(N337&lt;&gt;"",VLOOKUP(A337,'Base de dados'!$G$1:$H$24,2,FALSE),"")</f>
        <v/>
      </c>
      <c r="W337" s="118" t="str">
        <f>IF(C337="","",VLOOKUP(C337,'Base de dados'!$A$1:$C$39,3,FALSE))</f>
        <v/>
      </c>
      <c r="X337" s="4" t="str">
        <f t="shared" si="14"/>
        <v/>
      </c>
    </row>
    <row r="338" spans="11:24" hidden="1">
      <c r="K338" s="54" t="str">
        <f t="shared" si="13"/>
        <v/>
      </c>
      <c r="T338" s="87" t="s">
        <v>60</v>
      </c>
      <c r="U338" s="51" t="str">
        <f>IF(N338&lt;&gt;"",VLOOKUP(A338,'Base de dados'!$G$1:$H$24,2,FALSE),"")</f>
        <v/>
      </c>
      <c r="W338" s="118" t="str">
        <f>IF(C338="","",VLOOKUP(C338,'Base de dados'!$A$1:$C$39,3,FALSE))</f>
        <v/>
      </c>
      <c r="X338" s="4" t="str">
        <f t="shared" si="14"/>
        <v/>
      </c>
    </row>
    <row r="339" spans="11:24" hidden="1">
      <c r="K339" s="54" t="str">
        <f t="shared" si="13"/>
        <v/>
      </c>
      <c r="T339" s="87" t="s">
        <v>60</v>
      </c>
      <c r="U339" s="51" t="str">
        <f>IF(N339&lt;&gt;"",VLOOKUP(A339,'Base de dados'!$G$1:$H$24,2,FALSE),"")</f>
        <v/>
      </c>
      <c r="W339" s="118" t="str">
        <f>IF(C339="","",VLOOKUP(C339,'Base de dados'!$A$1:$C$39,3,FALSE))</f>
        <v/>
      </c>
      <c r="X339" s="4" t="str">
        <f t="shared" si="14"/>
        <v/>
      </c>
    </row>
    <row r="340" spans="11:24" hidden="1">
      <c r="K340" s="54" t="str">
        <f t="shared" si="13"/>
        <v/>
      </c>
      <c r="T340" s="87" t="s">
        <v>60</v>
      </c>
      <c r="U340" s="51" t="str">
        <f>IF(N340&lt;&gt;"",VLOOKUP(A340,'Base de dados'!$G$1:$H$24,2,FALSE),"")</f>
        <v/>
      </c>
      <c r="W340" s="118" t="str">
        <f>IF(C340="","",VLOOKUP(C340,'Base de dados'!$A$1:$C$39,3,FALSE))</f>
        <v/>
      </c>
      <c r="X340" s="4" t="str">
        <f t="shared" si="14"/>
        <v/>
      </c>
    </row>
    <row r="341" spans="11:24" hidden="1">
      <c r="K341" s="54" t="str">
        <f t="shared" si="13"/>
        <v/>
      </c>
      <c r="T341" s="87" t="s">
        <v>60</v>
      </c>
      <c r="U341" s="51" t="str">
        <f>IF(N341&lt;&gt;"",VLOOKUP(A341,'Base de dados'!$G$1:$H$24,2,FALSE),"")</f>
        <v/>
      </c>
      <c r="W341" s="118" t="str">
        <f>IF(C341="","",VLOOKUP(C341,'Base de dados'!$A$1:$C$39,3,FALSE))</f>
        <v/>
      </c>
      <c r="X341" s="4" t="str">
        <f t="shared" si="14"/>
        <v/>
      </c>
    </row>
    <row r="342" spans="11:24" hidden="1">
      <c r="K342" s="54" t="str">
        <f t="shared" si="13"/>
        <v/>
      </c>
      <c r="T342" s="87" t="s">
        <v>60</v>
      </c>
      <c r="U342" s="51" t="str">
        <f>IF(N342&lt;&gt;"",VLOOKUP(A342,'Base de dados'!$G$1:$H$24,2,FALSE),"")</f>
        <v/>
      </c>
      <c r="W342" s="118" t="str">
        <f>IF(C342="","",VLOOKUP(C342,'Base de dados'!$A$1:$C$39,3,FALSE))</f>
        <v/>
      </c>
      <c r="X342" s="4" t="str">
        <f t="shared" si="14"/>
        <v/>
      </c>
    </row>
    <row r="343" spans="11:24" hidden="1">
      <c r="K343" s="54" t="str">
        <f t="shared" si="13"/>
        <v/>
      </c>
      <c r="T343" s="87" t="s">
        <v>60</v>
      </c>
      <c r="U343" s="51" t="str">
        <f>IF(N343&lt;&gt;"",VLOOKUP(A343,'Base de dados'!$G$1:$H$24,2,FALSE),"")</f>
        <v/>
      </c>
      <c r="W343" s="118" t="str">
        <f>IF(C343="","",VLOOKUP(C343,'Base de dados'!$A$1:$C$39,3,FALSE))</f>
        <v/>
      </c>
      <c r="X343" s="4" t="str">
        <f t="shared" si="14"/>
        <v/>
      </c>
    </row>
    <row r="344" spans="11:24" hidden="1">
      <c r="K344" s="54" t="str">
        <f t="shared" si="13"/>
        <v/>
      </c>
      <c r="T344" s="87" t="s">
        <v>60</v>
      </c>
      <c r="U344" s="51" t="str">
        <f>IF(N344&lt;&gt;"",VLOOKUP(A344,'Base de dados'!$G$1:$H$24,2,FALSE),"")</f>
        <v/>
      </c>
      <c r="W344" s="118" t="str">
        <f>IF(C344="","",VLOOKUP(C344,'Base de dados'!$A$1:$C$39,3,FALSE))</f>
        <v/>
      </c>
      <c r="X344" s="4" t="str">
        <f t="shared" si="14"/>
        <v/>
      </c>
    </row>
    <row r="345" spans="11:24" hidden="1">
      <c r="K345" s="54" t="str">
        <f t="shared" si="13"/>
        <v/>
      </c>
      <c r="T345" s="87" t="s">
        <v>60</v>
      </c>
      <c r="U345" s="51" t="str">
        <f>IF(N345&lt;&gt;"",VLOOKUP(A345,'Base de dados'!$G$1:$H$24,2,FALSE),"")</f>
        <v/>
      </c>
      <c r="W345" s="118" t="str">
        <f>IF(C345="","",VLOOKUP(C345,'Base de dados'!$A$1:$C$39,3,FALSE))</f>
        <v/>
      </c>
      <c r="X345" s="4" t="str">
        <f t="shared" si="14"/>
        <v/>
      </c>
    </row>
    <row r="346" spans="11:24" hidden="1">
      <c r="K346" s="54" t="str">
        <f t="shared" si="13"/>
        <v/>
      </c>
      <c r="T346" s="87" t="s">
        <v>60</v>
      </c>
      <c r="U346" s="51" t="str">
        <f>IF(N346&lt;&gt;"",VLOOKUP(A346,'Base de dados'!$G$1:$H$24,2,FALSE),"")</f>
        <v/>
      </c>
      <c r="W346" s="118" t="str">
        <f>IF(C346="","",VLOOKUP(C346,'Base de dados'!$A$1:$C$39,3,FALSE))</f>
        <v/>
      </c>
      <c r="X346" s="4" t="str">
        <f t="shared" si="14"/>
        <v/>
      </c>
    </row>
    <row r="347" spans="11:24" hidden="1">
      <c r="K347" s="54" t="str">
        <f t="shared" si="13"/>
        <v/>
      </c>
      <c r="T347" s="87" t="s">
        <v>60</v>
      </c>
      <c r="U347" s="51" t="str">
        <f>IF(N347&lt;&gt;"",VLOOKUP(A347,'Base de dados'!$G$1:$H$24,2,FALSE),"")</f>
        <v/>
      </c>
      <c r="W347" s="118" t="str">
        <f>IF(C347="","",VLOOKUP(C347,'Base de dados'!$A$1:$C$39,3,FALSE))</f>
        <v/>
      </c>
      <c r="X347" s="4" t="str">
        <f t="shared" si="14"/>
        <v/>
      </c>
    </row>
    <row r="348" spans="11:24" hidden="1">
      <c r="K348" s="54" t="str">
        <f t="shared" si="13"/>
        <v/>
      </c>
      <c r="T348" s="87" t="s">
        <v>60</v>
      </c>
      <c r="U348" s="51" t="str">
        <f>IF(N348&lt;&gt;"",VLOOKUP(A348,'Base de dados'!$G$1:$H$24,2,FALSE),"")</f>
        <v/>
      </c>
      <c r="W348" s="118" t="str">
        <f>IF(C348="","",VLOOKUP(C348,'Base de dados'!$A$1:$C$39,3,FALSE))</f>
        <v/>
      </c>
      <c r="X348" s="4" t="str">
        <f t="shared" si="14"/>
        <v/>
      </c>
    </row>
    <row r="349" spans="11:24" hidden="1">
      <c r="K349" s="54" t="str">
        <f t="shared" si="13"/>
        <v/>
      </c>
      <c r="T349" s="87" t="s">
        <v>60</v>
      </c>
      <c r="U349" s="51" t="str">
        <f>IF(N349&lt;&gt;"",VLOOKUP(A349,'Base de dados'!$G$1:$H$24,2,FALSE),"")</f>
        <v/>
      </c>
      <c r="W349" s="118" t="str">
        <f>IF(C349="","",VLOOKUP(C349,'Base de dados'!$A$1:$C$39,3,FALSE))</f>
        <v/>
      </c>
      <c r="X349" s="4" t="str">
        <f t="shared" si="14"/>
        <v/>
      </c>
    </row>
    <row r="350" spans="11:24" hidden="1">
      <c r="K350" s="54" t="str">
        <f t="shared" si="13"/>
        <v/>
      </c>
      <c r="T350" s="87" t="s">
        <v>60</v>
      </c>
      <c r="U350" s="51" t="str">
        <f>IF(N350&lt;&gt;"",VLOOKUP(A350,'Base de dados'!$G$1:$H$24,2,FALSE),"")</f>
        <v/>
      </c>
      <c r="W350" s="118" t="str">
        <f>IF(C350="","",VLOOKUP(C350,'Base de dados'!$A$1:$C$39,3,FALSE))</f>
        <v/>
      </c>
      <c r="X350" s="4" t="str">
        <f t="shared" si="14"/>
        <v/>
      </c>
    </row>
    <row r="351" spans="11:24" hidden="1">
      <c r="K351" s="54" t="str">
        <f t="shared" si="13"/>
        <v/>
      </c>
      <c r="T351" s="87" t="s">
        <v>60</v>
      </c>
      <c r="U351" s="51" t="str">
        <f>IF(N351&lt;&gt;"",VLOOKUP(A351,'Base de dados'!$G$1:$H$24,2,FALSE),"")</f>
        <v/>
      </c>
      <c r="W351" s="118" t="str">
        <f>IF(C351="","",VLOOKUP(C351,'Base de dados'!$A$1:$C$39,3,FALSE))</f>
        <v/>
      </c>
      <c r="X351" s="4" t="str">
        <f t="shared" si="14"/>
        <v/>
      </c>
    </row>
    <row r="352" spans="11:24" hidden="1">
      <c r="K352" s="54" t="str">
        <f t="shared" si="13"/>
        <v/>
      </c>
      <c r="T352" s="87" t="s">
        <v>60</v>
      </c>
      <c r="U352" s="51" t="str">
        <f>IF(N352&lt;&gt;"",VLOOKUP(A352,'Base de dados'!$G$1:$H$24,2,FALSE),"")</f>
        <v/>
      </c>
      <c r="W352" s="118" t="str">
        <f>IF(C352="","",VLOOKUP(C352,'Base de dados'!$A$1:$C$39,3,FALSE))</f>
        <v/>
      </c>
      <c r="X352" s="4" t="str">
        <f t="shared" si="14"/>
        <v/>
      </c>
    </row>
    <row r="353" spans="11:24" hidden="1">
      <c r="K353" s="54" t="str">
        <f t="shared" si="13"/>
        <v/>
      </c>
      <c r="T353" s="87" t="s">
        <v>60</v>
      </c>
      <c r="U353" s="51" t="str">
        <f>IF(N353&lt;&gt;"",VLOOKUP(A353,'Base de dados'!$G$1:$H$24,2,FALSE),"")</f>
        <v/>
      </c>
      <c r="W353" s="118" t="str">
        <f>IF(C353="","",VLOOKUP(C353,'Base de dados'!$A$1:$C$39,3,FALSE))</f>
        <v/>
      </c>
      <c r="X353" s="4" t="str">
        <f t="shared" si="14"/>
        <v/>
      </c>
    </row>
    <row r="354" spans="11:24" hidden="1">
      <c r="K354" s="54" t="str">
        <f t="shared" si="13"/>
        <v/>
      </c>
      <c r="T354" s="87" t="s">
        <v>60</v>
      </c>
      <c r="U354" s="51" t="str">
        <f>IF(N354&lt;&gt;"",VLOOKUP(A354,'Base de dados'!$G$1:$H$24,2,FALSE),"")</f>
        <v/>
      </c>
      <c r="W354" s="118" t="str">
        <f>IF(C354="","",VLOOKUP(C354,'Base de dados'!$A$1:$C$39,3,FALSE))</f>
        <v/>
      </c>
      <c r="X354" s="4" t="str">
        <f t="shared" si="14"/>
        <v/>
      </c>
    </row>
    <row r="355" spans="11:24" hidden="1">
      <c r="K355" s="54" t="str">
        <f t="shared" si="13"/>
        <v/>
      </c>
      <c r="T355" s="87" t="s">
        <v>60</v>
      </c>
      <c r="U355" s="51" t="str">
        <f>IF(N355&lt;&gt;"",VLOOKUP(A355,'Base de dados'!$G$1:$H$24,2,FALSE),"")</f>
        <v/>
      </c>
      <c r="W355" s="118" t="str">
        <f>IF(C355="","",VLOOKUP(C355,'Base de dados'!$A$1:$C$39,3,FALSE))</f>
        <v/>
      </c>
      <c r="X355" s="4" t="str">
        <f t="shared" si="14"/>
        <v/>
      </c>
    </row>
    <row r="356" spans="11:24" hidden="1">
      <c r="K356" s="54" t="str">
        <f t="shared" si="13"/>
        <v/>
      </c>
      <c r="T356" s="87" t="s">
        <v>60</v>
      </c>
      <c r="U356" s="51" t="str">
        <f>IF(N356&lt;&gt;"",VLOOKUP(A356,'Base de dados'!$G$1:$H$24,2,FALSE),"")</f>
        <v/>
      </c>
      <c r="W356" s="118" t="str">
        <f>IF(C356="","",VLOOKUP(C356,'Base de dados'!$A$1:$C$39,3,FALSE))</f>
        <v/>
      </c>
      <c r="X356" s="4" t="str">
        <f t="shared" si="14"/>
        <v/>
      </c>
    </row>
    <row r="357" spans="11:24" hidden="1">
      <c r="K357" s="54" t="str">
        <f t="shared" si="13"/>
        <v/>
      </c>
      <c r="T357" s="87" t="s">
        <v>60</v>
      </c>
      <c r="U357" s="51" t="str">
        <f>IF(N357&lt;&gt;"",VLOOKUP(A357,'Base de dados'!$G$1:$H$24,2,FALSE),"")</f>
        <v/>
      </c>
      <c r="W357" s="118" t="str">
        <f>IF(C357="","",VLOOKUP(C357,'Base de dados'!$A$1:$C$39,3,FALSE))</f>
        <v/>
      </c>
      <c r="X357" s="4" t="str">
        <f t="shared" si="14"/>
        <v/>
      </c>
    </row>
    <row r="358" spans="11:24" hidden="1">
      <c r="K358" s="54" t="str">
        <f t="shared" si="13"/>
        <v/>
      </c>
      <c r="T358" s="87" t="s">
        <v>60</v>
      </c>
      <c r="U358" s="51" t="str">
        <f>IF(N358&lt;&gt;"",VLOOKUP(A358,'Base de dados'!$G$1:$H$24,2,FALSE),"")</f>
        <v/>
      </c>
      <c r="W358" s="118" t="str">
        <f>IF(C358="","",VLOOKUP(C358,'Base de dados'!$A$1:$C$39,3,FALSE))</f>
        <v/>
      </c>
      <c r="X358" s="4" t="str">
        <f t="shared" si="14"/>
        <v/>
      </c>
    </row>
    <row r="359" spans="11:24" hidden="1">
      <c r="K359" s="54" t="str">
        <f t="shared" si="13"/>
        <v/>
      </c>
      <c r="T359" s="87" t="s">
        <v>60</v>
      </c>
      <c r="U359" s="51" t="str">
        <f>IF(N359&lt;&gt;"",VLOOKUP(A359,'Base de dados'!$G$1:$H$24,2,FALSE),"")</f>
        <v/>
      </c>
      <c r="W359" s="118" t="str">
        <f>IF(C359="","",VLOOKUP(C359,'Base de dados'!$A$1:$C$39,3,FALSE))</f>
        <v/>
      </c>
      <c r="X359" s="4" t="str">
        <f t="shared" si="14"/>
        <v/>
      </c>
    </row>
    <row r="360" spans="11:24" hidden="1">
      <c r="K360" s="54" t="str">
        <f t="shared" si="13"/>
        <v/>
      </c>
      <c r="T360" s="87" t="s">
        <v>60</v>
      </c>
      <c r="U360" s="51" t="str">
        <f>IF(N360&lt;&gt;"",VLOOKUP(A360,'Base de dados'!$G$1:$H$24,2,FALSE),"")</f>
        <v/>
      </c>
      <c r="W360" s="118" t="str">
        <f>IF(C360="","",VLOOKUP(C360,'Base de dados'!$A$1:$C$39,3,FALSE))</f>
        <v/>
      </c>
      <c r="X360" s="4" t="str">
        <f t="shared" si="14"/>
        <v/>
      </c>
    </row>
    <row r="361" spans="11:24" hidden="1">
      <c r="K361" s="54" t="str">
        <f t="shared" si="13"/>
        <v/>
      </c>
      <c r="T361" s="87" t="s">
        <v>60</v>
      </c>
      <c r="U361" s="51" t="str">
        <f>IF(N361&lt;&gt;"",VLOOKUP(A361,'Base de dados'!$G$1:$H$24,2,FALSE),"")</f>
        <v/>
      </c>
      <c r="W361" s="118" t="str">
        <f>IF(C361="","",VLOOKUP(C361,'Base de dados'!$A$1:$C$39,3,FALSE))</f>
        <v/>
      </c>
      <c r="X361" s="4" t="str">
        <f t="shared" si="14"/>
        <v/>
      </c>
    </row>
    <row r="362" spans="11:24" hidden="1">
      <c r="K362" s="54" t="str">
        <f t="shared" si="13"/>
        <v/>
      </c>
      <c r="T362" s="87" t="s">
        <v>60</v>
      </c>
      <c r="U362" s="51" t="str">
        <f>IF(N362&lt;&gt;"",VLOOKUP(A362,'Base de dados'!$G$1:$H$24,2,FALSE),"")</f>
        <v/>
      </c>
      <c r="W362" s="118" t="str">
        <f>IF(C362="","",VLOOKUP(C362,'Base de dados'!$A$1:$C$39,3,FALSE))</f>
        <v/>
      </c>
      <c r="X362" s="4" t="str">
        <f t="shared" si="14"/>
        <v/>
      </c>
    </row>
    <row r="363" spans="11:24" hidden="1">
      <c r="K363" s="54" t="str">
        <f t="shared" si="13"/>
        <v/>
      </c>
      <c r="T363" s="87" t="s">
        <v>60</v>
      </c>
      <c r="U363" s="51" t="str">
        <f>IF(N363&lt;&gt;"",VLOOKUP(A363,'Base de dados'!$G$1:$H$24,2,FALSE),"")</f>
        <v/>
      </c>
      <c r="W363" s="118" t="str">
        <f>IF(C363="","",VLOOKUP(C363,'Base de dados'!$A$1:$C$39,3,FALSE))</f>
        <v/>
      </c>
      <c r="X363" s="4" t="str">
        <f t="shared" si="14"/>
        <v/>
      </c>
    </row>
    <row r="364" spans="11:24" hidden="1">
      <c r="K364" s="54" t="str">
        <f t="shared" si="13"/>
        <v/>
      </c>
      <c r="T364" s="87" t="s">
        <v>60</v>
      </c>
      <c r="U364" s="51" t="str">
        <f>IF(N364&lt;&gt;"",VLOOKUP(A364,'Base de dados'!$G$1:$H$24,2,FALSE),"")</f>
        <v/>
      </c>
      <c r="W364" s="118" t="str">
        <f>IF(C364="","",VLOOKUP(C364,'Base de dados'!$A$1:$C$39,3,FALSE))</f>
        <v/>
      </c>
      <c r="X364" s="4" t="str">
        <f t="shared" si="14"/>
        <v/>
      </c>
    </row>
    <row r="365" spans="11:24" hidden="1">
      <c r="K365" s="54" t="str">
        <f t="shared" si="13"/>
        <v/>
      </c>
      <c r="T365" s="87" t="s">
        <v>60</v>
      </c>
      <c r="U365" s="51" t="str">
        <f>IF(N365&lt;&gt;"",VLOOKUP(A365,'Base de dados'!$G$1:$H$24,2,FALSE),"")</f>
        <v/>
      </c>
      <c r="W365" s="118" t="str">
        <f>IF(C365="","",VLOOKUP(C365,'Base de dados'!$A$1:$C$39,3,FALSE))</f>
        <v/>
      </c>
      <c r="X365" s="4" t="str">
        <f t="shared" si="14"/>
        <v/>
      </c>
    </row>
    <row r="366" spans="11:24" hidden="1">
      <c r="T366" s="87" t="s">
        <v>60</v>
      </c>
      <c r="U366" s="51" t="str">
        <f>IF(N366&lt;&gt;"",VLOOKUP(A366,'Base de dados'!$G$1:$H$24,2,FALSE),"")</f>
        <v/>
      </c>
      <c r="W366" s="118" t="str">
        <f>IF(C366="","",VLOOKUP(C366,'Base de dados'!$A$1:$C$39,3,FALSE))</f>
        <v/>
      </c>
      <c r="X366" s="4" t="str">
        <f t="shared" si="14"/>
        <v/>
      </c>
    </row>
    <row r="367" spans="11:24" hidden="1">
      <c r="T367" s="87" t="s">
        <v>60</v>
      </c>
      <c r="U367" s="51" t="str">
        <f>IF(N367&lt;&gt;"",VLOOKUP(A367,'Base de dados'!$G$1:$H$24,2,FALSE),"")</f>
        <v/>
      </c>
      <c r="W367" s="118" t="str">
        <f>IF(C367="","",VLOOKUP(C367,'Base de dados'!$A$1:$C$39,3,FALSE))</f>
        <v/>
      </c>
      <c r="X367" s="4" t="str">
        <f t="shared" si="14"/>
        <v/>
      </c>
    </row>
    <row r="368" spans="11:24" hidden="1">
      <c r="T368" s="87" t="s">
        <v>60</v>
      </c>
      <c r="U368" s="51" t="str">
        <f>IF(N368&lt;&gt;"",VLOOKUP(A368,'Base de dados'!$G$1:$H$24,2,FALSE),"")</f>
        <v/>
      </c>
      <c r="W368" s="118" t="str">
        <f>IF(C368="","",VLOOKUP(C368,'Base de dados'!$A$1:$C$39,3,FALSE))</f>
        <v/>
      </c>
      <c r="X368" s="4" t="str">
        <f t="shared" si="14"/>
        <v/>
      </c>
    </row>
    <row r="369" spans="20:24" hidden="1">
      <c r="T369" s="87" t="s">
        <v>60</v>
      </c>
      <c r="U369" s="51" t="str">
        <f>IF(N369&lt;&gt;"",VLOOKUP(A369,'Base de dados'!$G$1:$H$24,2,FALSE),"")</f>
        <v/>
      </c>
      <c r="W369" s="118" t="str">
        <f>IF(C369="","",VLOOKUP(C369,'Base de dados'!$A$1:$C$39,3,FALSE))</f>
        <v/>
      </c>
      <c r="X369" s="4" t="str">
        <f t="shared" si="14"/>
        <v/>
      </c>
    </row>
    <row r="370" spans="20:24" hidden="1">
      <c r="T370" s="87" t="s">
        <v>60</v>
      </c>
      <c r="U370" s="51" t="str">
        <f>IF(N370&lt;&gt;"",VLOOKUP(A370,'Base de dados'!$G$1:$H$24,2,FALSE),"")</f>
        <v/>
      </c>
      <c r="W370" s="118" t="str">
        <f>IF(C370="","",VLOOKUP(C370,'Base de dados'!$A$1:$C$39,3,FALSE))</f>
        <v/>
      </c>
      <c r="X370" s="4" t="str">
        <f t="shared" si="14"/>
        <v/>
      </c>
    </row>
    <row r="371" spans="20:24" hidden="1">
      <c r="T371" s="87" t="s">
        <v>60</v>
      </c>
      <c r="U371" s="51" t="str">
        <f>IF(N371&lt;&gt;"",VLOOKUP(A371,'Base de dados'!$G$1:$H$24,2,FALSE),"")</f>
        <v/>
      </c>
      <c r="W371" s="118" t="str">
        <f>IF(C371="","",VLOOKUP(C371,'Base de dados'!$A$1:$C$39,3,FALSE))</f>
        <v/>
      </c>
      <c r="X371" s="4" t="str">
        <f t="shared" si="14"/>
        <v/>
      </c>
    </row>
    <row r="372" spans="20:24" hidden="1">
      <c r="T372" s="87" t="s">
        <v>60</v>
      </c>
      <c r="U372" s="51" t="str">
        <f>IF(N372&lt;&gt;"",VLOOKUP(A372,'Base de dados'!$G$1:$H$24,2,FALSE),"")</f>
        <v/>
      </c>
      <c r="W372" s="118" t="str">
        <f>IF(C372="","",VLOOKUP(C372,'Base de dados'!$A$1:$C$39,3,FALSE))</f>
        <v/>
      </c>
      <c r="X372" s="4" t="str">
        <f t="shared" si="14"/>
        <v/>
      </c>
    </row>
    <row r="373" spans="20:24" hidden="1">
      <c r="T373" s="87" t="s">
        <v>60</v>
      </c>
      <c r="U373" s="51" t="str">
        <f>IF(N373&lt;&gt;"",VLOOKUP(A373,'Base de dados'!$G$1:$H$24,2,FALSE),"")</f>
        <v/>
      </c>
      <c r="W373" s="118" t="str">
        <f>IF(C373="","",VLOOKUP(C373,'Base de dados'!$A$1:$C$39,3,FALSE))</f>
        <v/>
      </c>
      <c r="X373" s="4" t="str">
        <f t="shared" si="14"/>
        <v/>
      </c>
    </row>
    <row r="374" spans="20:24" hidden="1">
      <c r="T374" s="87" t="s">
        <v>60</v>
      </c>
      <c r="U374" s="51" t="str">
        <f>IF(N374&lt;&gt;"",VLOOKUP(A374,'Base de dados'!$G$1:$H$24,2,FALSE),"")</f>
        <v/>
      </c>
      <c r="W374" s="118" t="str">
        <f>IF(C374="","",VLOOKUP(C374,'Base de dados'!$A$1:$C$39,3,FALSE))</f>
        <v/>
      </c>
      <c r="X374" s="4" t="str">
        <f t="shared" si="14"/>
        <v/>
      </c>
    </row>
    <row r="375" spans="20:24" hidden="1">
      <c r="T375" s="87" t="s">
        <v>60</v>
      </c>
      <c r="U375" s="51" t="str">
        <f>IF(N375&lt;&gt;"",VLOOKUP(A375,'Base de dados'!$G$1:$H$24,2,FALSE),"")</f>
        <v/>
      </c>
      <c r="W375" s="118" t="str">
        <f>IF(C375="","",VLOOKUP(C375,'Base de dados'!$A$1:$C$39,3,FALSE))</f>
        <v/>
      </c>
      <c r="X375" s="4" t="str">
        <f t="shared" si="14"/>
        <v/>
      </c>
    </row>
    <row r="376" spans="20:24" hidden="1">
      <c r="T376" s="87" t="s">
        <v>60</v>
      </c>
      <c r="U376" s="51" t="str">
        <f>IF(N376&lt;&gt;"",VLOOKUP(A376,'Base de dados'!$G$1:$H$24,2,FALSE),"")</f>
        <v/>
      </c>
      <c r="W376" s="118" t="str">
        <f>IF(C376="","",VLOOKUP(C376,'Base de dados'!$A$1:$C$39,3,FALSE))</f>
        <v/>
      </c>
      <c r="X376" s="4" t="str">
        <f t="shared" si="14"/>
        <v/>
      </c>
    </row>
    <row r="377" spans="20:24" hidden="1">
      <c r="T377" s="87" t="s">
        <v>60</v>
      </c>
      <c r="U377" s="51" t="str">
        <f>IF(N377&lt;&gt;"",VLOOKUP(A377,'Base de dados'!$G$1:$H$24,2,FALSE),"")</f>
        <v/>
      </c>
      <c r="W377" s="118" t="str">
        <f>IF(C377="","",VLOOKUP(C377,'Base de dados'!$A$1:$C$39,3,FALSE))</f>
        <v/>
      </c>
      <c r="X377" s="4" t="str">
        <f t="shared" si="14"/>
        <v/>
      </c>
    </row>
    <row r="378" spans="20:24" hidden="1">
      <c r="T378" s="87" t="s">
        <v>60</v>
      </c>
      <c r="U378" s="51" t="str">
        <f>IF(N378&lt;&gt;"",VLOOKUP(A378,'Base de dados'!$G$1:$H$24,2,FALSE),"")</f>
        <v/>
      </c>
      <c r="W378" s="118" t="str">
        <f>IF(C378="","",VLOOKUP(C378,'Base de dados'!$A$1:$C$39,3,FALSE))</f>
        <v/>
      </c>
      <c r="X378" s="4" t="str">
        <f t="shared" si="14"/>
        <v/>
      </c>
    </row>
    <row r="379" spans="20:24" hidden="1">
      <c r="T379" s="87" t="s">
        <v>60</v>
      </c>
      <c r="U379" s="51" t="str">
        <f>IF(N379&lt;&gt;"",VLOOKUP(A379,'Base de dados'!$G$1:$H$24,2,FALSE),"")</f>
        <v/>
      </c>
      <c r="W379" s="118" t="str">
        <f>IF(C379="","",VLOOKUP(C379,'Base de dados'!$A$1:$C$39,3,FALSE))</f>
        <v/>
      </c>
      <c r="X379" s="4" t="str">
        <f t="shared" si="14"/>
        <v/>
      </c>
    </row>
    <row r="380" spans="20:24" hidden="1">
      <c r="T380" s="87" t="s">
        <v>60</v>
      </c>
      <c r="U380" s="51" t="str">
        <f>IF(N380&lt;&gt;"",VLOOKUP(A380,'Base de dados'!$G$1:$H$24,2,FALSE),"")</f>
        <v/>
      </c>
      <c r="W380" s="118" t="str">
        <f>IF(C380="","",VLOOKUP(C380,'Base de dados'!$A$1:$C$39,3,FALSE))</f>
        <v/>
      </c>
      <c r="X380" s="4" t="str">
        <f t="shared" si="14"/>
        <v/>
      </c>
    </row>
    <row r="381" spans="20:24" hidden="1">
      <c r="T381" s="87" t="s">
        <v>60</v>
      </c>
      <c r="U381" s="51" t="str">
        <f>IF(N381&lt;&gt;"",VLOOKUP(A381,'Base de dados'!$G$1:$H$24,2,FALSE),"")</f>
        <v/>
      </c>
      <c r="W381" s="118" t="str">
        <f>IF(C381="","",VLOOKUP(C381,'Base de dados'!$A$1:$C$39,3,FALSE))</f>
        <v/>
      </c>
      <c r="X381" s="4" t="str">
        <f t="shared" si="14"/>
        <v/>
      </c>
    </row>
    <row r="382" spans="20:24" hidden="1">
      <c r="T382" s="87" t="s">
        <v>60</v>
      </c>
      <c r="U382" s="51" t="str">
        <f>IF(N382&lt;&gt;"",VLOOKUP(A382,'Base de dados'!$G$1:$H$24,2,FALSE),"")</f>
        <v/>
      </c>
      <c r="W382" s="118" t="str">
        <f>IF(C382="","",VLOOKUP(C382,'Base de dados'!$A$1:$C$39,3,FALSE))</f>
        <v/>
      </c>
      <c r="X382" s="4" t="str">
        <f t="shared" si="14"/>
        <v/>
      </c>
    </row>
    <row r="383" spans="20:24" hidden="1">
      <c r="T383" s="87" t="s">
        <v>60</v>
      </c>
      <c r="U383" s="51" t="str">
        <f>IF(N383&lt;&gt;"",VLOOKUP(A383,'Base de dados'!$G$1:$H$24,2,FALSE),"")</f>
        <v/>
      </c>
      <c r="W383" s="118" t="str">
        <f>IF(C383="","",VLOOKUP(C383,'Base de dados'!$A$1:$C$39,3,FALSE))</f>
        <v/>
      </c>
      <c r="X383" s="4" t="str">
        <f t="shared" si="14"/>
        <v/>
      </c>
    </row>
    <row r="384" spans="20:24" hidden="1">
      <c r="T384" s="87" t="s">
        <v>60</v>
      </c>
      <c r="U384" s="51" t="str">
        <f>IF(N384&lt;&gt;"",VLOOKUP(A384,'Base de dados'!$G$1:$H$24,2,FALSE),"")</f>
        <v/>
      </c>
      <c r="W384" s="118" t="str">
        <f>IF(C384="","",VLOOKUP(C384,'Base de dados'!$A$1:$C$39,3,FALSE))</f>
        <v/>
      </c>
      <c r="X384" s="4" t="str">
        <f t="shared" si="14"/>
        <v/>
      </c>
    </row>
    <row r="385" spans="20:24" hidden="1">
      <c r="T385" s="87" t="s">
        <v>60</v>
      </c>
      <c r="U385" s="51" t="str">
        <f>IF(N385&lt;&gt;"",VLOOKUP(A385,'Base de dados'!$G$1:$H$24,2,FALSE),"")</f>
        <v/>
      </c>
      <c r="W385" s="118" t="str">
        <f>IF(C385="","",VLOOKUP(C385,'Base de dados'!$A$1:$C$39,3,FALSE))</f>
        <v/>
      </c>
      <c r="X385" s="4" t="str">
        <f t="shared" si="14"/>
        <v/>
      </c>
    </row>
    <row r="386" spans="20:24" hidden="1">
      <c r="T386" s="87" t="s">
        <v>60</v>
      </c>
      <c r="U386" s="51" t="str">
        <f>IF(N386&lt;&gt;"",VLOOKUP(A386,'Base de dados'!$G$1:$H$24,2,FALSE),"")</f>
        <v/>
      </c>
      <c r="W386" s="118" t="str">
        <f>IF(C386="","",VLOOKUP(C386,'Base de dados'!$A$1:$C$39,3,FALSE))</f>
        <v/>
      </c>
      <c r="X386" s="4" t="str">
        <f t="shared" si="14"/>
        <v/>
      </c>
    </row>
    <row r="387" spans="20:24" hidden="1">
      <c r="T387" s="87" t="s">
        <v>60</v>
      </c>
      <c r="U387" s="51" t="str">
        <f>IF(N387&lt;&gt;"",VLOOKUP(A387,'Base de dados'!$G$1:$H$24,2,FALSE),"")</f>
        <v/>
      </c>
      <c r="W387" s="118" t="str">
        <f>IF(C387="","",VLOOKUP(C387,'Base de dados'!$A$1:$C$39,3,FALSE))</f>
        <v/>
      </c>
      <c r="X387" s="4" t="str">
        <f t="shared" si="14"/>
        <v/>
      </c>
    </row>
    <row r="388" spans="20:24" hidden="1">
      <c r="T388" s="87" t="s">
        <v>60</v>
      </c>
      <c r="U388" s="51" t="str">
        <f>IF(N388&lt;&gt;"",VLOOKUP(A388,'Base de dados'!$G$1:$H$24,2,FALSE),"")</f>
        <v/>
      </c>
      <c r="W388" s="118" t="str">
        <f>IF(C388="","",VLOOKUP(C388,'Base de dados'!$A$1:$C$39,3,FALSE))</f>
        <v/>
      </c>
      <c r="X388" s="4" t="str">
        <f t="shared" si="14"/>
        <v/>
      </c>
    </row>
    <row r="389" spans="20:24" hidden="1">
      <c r="T389" s="87" t="s">
        <v>60</v>
      </c>
      <c r="U389" s="51" t="str">
        <f>IF(N389&lt;&gt;"",VLOOKUP(A389,'Base de dados'!$G$1:$H$24,2,FALSE),"")</f>
        <v/>
      </c>
      <c r="W389" s="118" t="str">
        <f>IF(C389="","",VLOOKUP(C389,'Base de dados'!$A$1:$C$39,3,FALSE))</f>
        <v/>
      </c>
      <c r="X389" s="4" t="str">
        <f t="shared" ref="X389:X452" si="15">IF(C389&lt;&gt;"",X388+1,"")</f>
        <v/>
      </c>
    </row>
    <row r="390" spans="20:24" hidden="1">
      <c r="T390" s="87" t="s">
        <v>60</v>
      </c>
      <c r="U390" s="51" t="str">
        <f>IF(N390&lt;&gt;"",VLOOKUP(A390,'Base de dados'!$G$1:$H$24,2,FALSE),"")</f>
        <v/>
      </c>
      <c r="W390" s="118" t="str">
        <f>IF(C390="","",VLOOKUP(C390,'Base de dados'!$A$1:$C$39,3,FALSE))</f>
        <v/>
      </c>
      <c r="X390" s="4" t="str">
        <f t="shared" si="15"/>
        <v/>
      </c>
    </row>
    <row r="391" spans="20:24" hidden="1">
      <c r="T391" s="87" t="s">
        <v>60</v>
      </c>
      <c r="U391" s="51" t="str">
        <f>IF(N391&lt;&gt;"",VLOOKUP(A391,'Base de dados'!$G$1:$H$24,2,FALSE),"")</f>
        <v/>
      </c>
      <c r="W391" s="118" t="str">
        <f>IF(C391="","",VLOOKUP(C391,'Base de dados'!$A$1:$C$39,3,FALSE))</f>
        <v/>
      </c>
      <c r="X391" s="4" t="str">
        <f t="shared" si="15"/>
        <v/>
      </c>
    </row>
    <row r="392" spans="20:24" hidden="1">
      <c r="T392" s="87" t="s">
        <v>60</v>
      </c>
      <c r="U392" s="51" t="str">
        <f>IF(N392&lt;&gt;"",VLOOKUP(A392,'Base de dados'!$G$1:$H$24,2,FALSE),"")</f>
        <v/>
      </c>
      <c r="W392" s="118" t="str">
        <f>IF(C392="","",VLOOKUP(C392,'Base de dados'!$A$1:$C$39,3,FALSE))</f>
        <v/>
      </c>
      <c r="X392" s="4" t="str">
        <f t="shared" si="15"/>
        <v/>
      </c>
    </row>
    <row r="393" spans="20:24" hidden="1">
      <c r="T393" s="87" t="s">
        <v>60</v>
      </c>
      <c r="U393" s="51" t="str">
        <f>IF(N393&lt;&gt;"",VLOOKUP(A393,'Base de dados'!$G$1:$H$24,2,FALSE),"")</f>
        <v/>
      </c>
      <c r="W393" s="118" t="str">
        <f>IF(C393="","",VLOOKUP(C393,'Base de dados'!$A$1:$C$39,3,FALSE))</f>
        <v/>
      </c>
      <c r="X393" s="4" t="str">
        <f t="shared" si="15"/>
        <v/>
      </c>
    </row>
    <row r="394" spans="20:24" hidden="1">
      <c r="T394" s="87" t="s">
        <v>60</v>
      </c>
      <c r="U394" s="51" t="str">
        <f>IF(N394&lt;&gt;"",VLOOKUP(A394,'Base de dados'!$G$1:$H$24,2,FALSE),"")</f>
        <v/>
      </c>
      <c r="W394" s="118" t="str">
        <f>IF(C394="","",VLOOKUP(C394,'Base de dados'!$A$1:$C$39,3,FALSE))</f>
        <v/>
      </c>
      <c r="X394" s="4" t="str">
        <f t="shared" si="15"/>
        <v/>
      </c>
    </row>
    <row r="395" spans="20:24" hidden="1">
      <c r="T395" s="87" t="s">
        <v>60</v>
      </c>
      <c r="U395" s="51" t="str">
        <f>IF(N395&lt;&gt;"",VLOOKUP(A395,'Base de dados'!$G$1:$H$24,2,FALSE),"")</f>
        <v/>
      </c>
      <c r="W395" s="118" t="str">
        <f>IF(C395="","",VLOOKUP(C395,'Base de dados'!$A$1:$C$39,3,FALSE))</f>
        <v/>
      </c>
      <c r="X395" s="4" t="str">
        <f t="shared" si="15"/>
        <v/>
      </c>
    </row>
    <row r="396" spans="20:24" hidden="1">
      <c r="T396" s="87" t="s">
        <v>60</v>
      </c>
      <c r="U396" s="51" t="str">
        <f>IF(N396&lt;&gt;"",VLOOKUP(A396,'Base de dados'!$G$1:$H$24,2,FALSE),"")</f>
        <v/>
      </c>
      <c r="W396" s="118" t="str">
        <f>IF(C396="","",VLOOKUP(C396,'Base de dados'!$A$1:$C$39,3,FALSE))</f>
        <v/>
      </c>
      <c r="X396" s="4" t="str">
        <f t="shared" si="15"/>
        <v/>
      </c>
    </row>
    <row r="397" spans="20:24" hidden="1">
      <c r="T397" s="87" t="s">
        <v>60</v>
      </c>
      <c r="U397" s="51" t="str">
        <f>IF(N397&lt;&gt;"",VLOOKUP(A397,'Base de dados'!$G$1:$H$24,2,FALSE),"")</f>
        <v/>
      </c>
      <c r="W397" s="118" t="str">
        <f>IF(C397="","",VLOOKUP(C397,'Base de dados'!$A$1:$C$39,3,FALSE))</f>
        <v/>
      </c>
      <c r="X397" s="4" t="str">
        <f t="shared" si="15"/>
        <v/>
      </c>
    </row>
    <row r="398" spans="20:24" hidden="1">
      <c r="T398" s="87" t="s">
        <v>60</v>
      </c>
      <c r="U398" s="51" t="str">
        <f>IF(N398&lt;&gt;"",VLOOKUP(A398,'Base de dados'!$G$1:$H$24,2,FALSE),"")</f>
        <v/>
      </c>
      <c r="W398" s="118" t="str">
        <f>IF(C398="","",VLOOKUP(C398,'Base de dados'!$A$1:$C$39,3,FALSE))</f>
        <v/>
      </c>
      <c r="X398" s="4" t="str">
        <f t="shared" si="15"/>
        <v/>
      </c>
    </row>
    <row r="399" spans="20:24" hidden="1">
      <c r="T399" s="87" t="s">
        <v>60</v>
      </c>
      <c r="U399" s="51" t="str">
        <f>IF(N399&lt;&gt;"",VLOOKUP(A399,'Base de dados'!$G$1:$H$24,2,FALSE),"")</f>
        <v/>
      </c>
      <c r="W399" s="118" t="str">
        <f>IF(C399="","",VLOOKUP(C399,'Base de dados'!$A$1:$C$39,3,FALSE))</f>
        <v/>
      </c>
      <c r="X399" s="4" t="str">
        <f t="shared" si="15"/>
        <v/>
      </c>
    </row>
    <row r="400" spans="20:24" hidden="1">
      <c r="T400" s="87" t="s">
        <v>60</v>
      </c>
      <c r="U400" s="51" t="str">
        <f>IF(N400&lt;&gt;"",VLOOKUP(A400,'Base de dados'!$G$1:$H$24,2,FALSE),"")</f>
        <v/>
      </c>
      <c r="W400" s="118" t="str">
        <f>IF(C400="","",VLOOKUP(C400,'Base de dados'!$A$1:$C$39,3,FALSE))</f>
        <v/>
      </c>
      <c r="X400" s="4" t="str">
        <f t="shared" si="15"/>
        <v/>
      </c>
    </row>
    <row r="401" spans="20:24" hidden="1">
      <c r="T401" s="87" t="s">
        <v>60</v>
      </c>
      <c r="U401" s="51" t="str">
        <f>IF(N401&lt;&gt;"",VLOOKUP(A401,'Base de dados'!$G$1:$H$24,2,FALSE),"")</f>
        <v/>
      </c>
      <c r="W401" s="118" t="str">
        <f>IF(C401="","",VLOOKUP(C401,'Base de dados'!$A$1:$C$39,3,FALSE))</f>
        <v/>
      </c>
      <c r="X401" s="4" t="str">
        <f t="shared" si="15"/>
        <v/>
      </c>
    </row>
    <row r="402" spans="20:24" hidden="1">
      <c r="T402" s="87" t="s">
        <v>60</v>
      </c>
      <c r="U402" s="51" t="str">
        <f>IF(N402&lt;&gt;"",VLOOKUP(A402,'Base de dados'!$G$1:$H$24,2,FALSE),"")</f>
        <v/>
      </c>
      <c r="W402" s="118" t="str">
        <f>IF(C402="","",VLOOKUP(C402,'Base de dados'!$A$1:$C$39,3,FALSE))</f>
        <v/>
      </c>
      <c r="X402" s="4" t="str">
        <f t="shared" si="15"/>
        <v/>
      </c>
    </row>
    <row r="403" spans="20:24" hidden="1">
      <c r="T403" s="87" t="s">
        <v>60</v>
      </c>
      <c r="U403" s="51" t="str">
        <f>IF(N403&lt;&gt;"",VLOOKUP(A403,'Base de dados'!$G$1:$H$24,2,FALSE),"")</f>
        <v/>
      </c>
      <c r="W403" s="118" t="str">
        <f>IF(C403="","",VLOOKUP(C403,'Base de dados'!$A$1:$C$39,3,FALSE))</f>
        <v/>
      </c>
      <c r="X403" s="4" t="str">
        <f t="shared" si="15"/>
        <v/>
      </c>
    </row>
    <row r="404" spans="20:24" hidden="1">
      <c r="T404" s="87" t="s">
        <v>60</v>
      </c>
      <c r="U404" s="51" t="str">
        <f>IF(N404&lt;&gt;"",VLOOKUP(A404,'Base de dados'!$G$1:$H$24,2,FALSE),"")</f>
        <v/>
      </c>
      <c r="W404" s="118" t="str">
        <f>IF(C404="","",VLOOKUP(C404,'Base de dados'!$A$1:$C$39,3,FALSE))</f>
        <v/>
      </c>
      <c r="X404" s="4" t="str">
        <f t="shared" si="15"/>
        <v/>
      </c>
    </row>
    <row r="405" spans="20:24" hidden="1">
      <c r="T405" s="87" t="s">
        <v>60</v>
      </c>
      <c r="U405" s="51" t="str">
        <f>IF(N405&lt;&gt;"",VLOOKUP(A405,'Base de dados'!$G$1:$H$24,2,FALSE),"")</f>
        <v/>
      </c>
      <c r="W405" s="118" t="str">
        <f>IF(C405="","",VLOOKUP(C405,'Base de dados'!$A$1:$C$39,3,FALSE))</f>
        <v/>
      </c>
      <c r="X405" s="4" t="str">
        <f t="shared" si="15"/>
        <v/>
      </c>
    </row>
    <row r="406" spans="20:24" hidden="1">
      <c r="T406" s="87" t="s">
        <v>60</v>
      </c>
      <c r="U406" s="51" t="str">
        <f>IF(N406&lt;&gt;"",VLOOKUP(A406,'Base de dados'!$G$1:$H$24,2,FALSE),"")</f>
        <v/>
      </c>
      <c r="W406" s="118" t="str">
        <f>IF(C406="","",VLOOKUP(C406,'Base de dados'!$A$1:$C$39,3,FALSE))</f>
        <v/>
      </c>
      <c r="X406" s="4" t="str">
        <f t="shared" si="15"/>
        <v/>
      </c>
    </row>
    <row r="407" spans="20:24" hidden="1">
      <c r="T407" s="87" t="s">
        <v>60</v>
      </c>
      <c r="U407" s="51" t="str">
        <f>IF(N407&lt;&gt;"",VLOOKUP(A407,'Base de dados'!$G$1:$H$24,2,FALSE),"")</f>
        <v/>
      </c>
      <c r="W407" s="118" t="str">
        <f>IF(C407="","",VLOOKUP(C407,'Base de dados'!$A$1:$C$39,3,FALSE))</f>
        <v/>
      </c>
      <c r="X407" s="4" t="str">
        <f t="shared" si="15"/>
        <v/>
      </c>
    </row>
    <row r="408" spans="20:24" hidden="1">
      <c r="T408" s="87" t="s">
        <v>60</v>
      </c>
      <c r="U408" s="51" t="str">
        <f>IF(N408&lt;&gt;"",VLOOKUP(A408,'Base de dados'!$G$1:$H$24,2,FALSE),"")</f>
        <v/>
      </c>
      <c r="W408" s="118" t="str">
        <f>IF(C408="","",VLOOKUP(C408,'Base de dados'!$A$1:$C$39,3,FALSE))</f>
        <v/>
      </c>
      <c r="X408" s="4" t="str">
        <f t="shared" si="15"/>
        <v/>
      </c>
    </row>
    <row r="409" spans="20:24" hidden="1">
      <c r="T409" s="87" t="s">
        <v>60</v>
      </c>
      <c r="U409" s="51" t="str">
        <f>IF(N409&lt;&gt;"",VLOOKUP(A409,'Base de dados'!$G$1:$H$24,2,FALSE),"")</f>
        <v/>
      </c>
      <c r="W409" s="118" t="str">
        <f>IF(C409="","",VLOOKUP(C409,'Base de dados'!$A$1:$C$39,3,FALSE))</f>
        <v/>
      </c>
      <c r="X409" s="4" t="str">
        <f t="shared" si="15"/>
        <v/>
      </c>
    </row>
    <row r="410" spans="20:24" hidden="1">
      <c r="T410" s="87" t="s">
        <v>60</v>
      </c>
      <c r="U410" s="51" t="str">
        <f>IF(N410&lt;&gt;"",VLOOKUP(A410,'Base de dados'!$G$1:$H$24,2,FALSE),"")</f>
        <v/>
      </c>
      <c r="W410" s="118" t="str">
        <f>IF(C410="","",VLOOKUP(C410,'Base de dados'!$A$1:$C$39,3,FALSE))</f>
        <v/>
      </c>
      <c r="X410" s="4" t="str">
        <f t="shared" si="15"/>
        <v/>
      </c>
    </row>
    <row r="411" spans="20:24" hidden="1">
      <c r="T411" s="87" t="s">
        <v>60</v>
      </c>
      <c r="U411" s="51" t="str">
        <f>IF(N411&lt;&gt;"",VLOOKUP(A411,'Base de dados'!$G$1:$H$24,2,FALSE),"")</f>
        <v/>
      </c>
      <c r="W411" s="118" t="str">
        <f>IF(C411="","",VLOOKUP(C411,'Base de dados'!$A$1:$C$39,3,FALSE))</f>
        <v/>
      </c>
      <c r="X411" s="4" t="str">
        <f t="shared" si="15"/>
        <v/>
      </c>
    </row>
    <row r="412" spans="20:24" hidden="1">
      <c r="T412" s="87" t="s">
        <v>60</v>
      </c>
      <c r="U412" s="51" t="str">
        <f>IF(N412&lt;&gt;"",VLOOKUP(A412,'Base de dados'!$G$1:$H$24,2,FALSE),"")</f>
        <v/>
      </c>
      <c r="W412" s="118" t="str">
        <f>IF(C412="","",VLOOKUP(C412,'Base de dados'!$A$1:$C$39,3,FALSE))</f>
        <v/>
      </c>
      <c r="X412" s="4" t="str">
        <f t="shared" si="15"/>
        <v/>
      </c>
    </row>
    <row r="413" spans="20:24" hidden="1">
      <c r="T413" s="87" t="s">
        <v>60</v>
      </c>
      <c r="U413" s="51" t="str">
        <f>IF(N413&lt;&gt;"",VLOOKUP(A413,'Base de dados'!$G$1:$H$24,2,FALSE),"")</f>
        <v/>
      </c>
      <c r="W413" s="118" t="str">
        <f>IF(C413="","",VLOOKUP(C413,'Base de dados'!$A$1:$C$39,3,FALSE))</f>
        <v/>
      </c>
      <c r="X413" s="4" t="str">
        <f t="shared" si="15"/>
        <v/>
      </c>
    </row>
    <row r="414" spans="20:24" hidden="1">
      <c r="T414" s="87" t="s">
        <v>60</v>
      </c>
      <c r="U414" s="51" t="str">
        <f>IF(N414&lt;&gt;"",VLOOKUP(A414,'Base de dados'!$G$1:$H$24,2,FALSE),"")</f>
        <v/>
      </c>
      <c r="W414" s="118" t="str">
        <f>IF(C414="","",VLOOKUP(C414,'Base de dados'!$A$1:$C$39,3,FALSE))</f>
        <v/>
      </c>
      <c r="X414" s="4" t="str">
        <f t="shared" si="15"/>
        <v/>
      </c>
    </row>
    <row r="415" spans="20:24" hidden="1">
      <c r="T415" s="87" t="s">
        <v>60</v>
      </c>
      <c r="U415" s="51" t="str">
        <f>IF(N415&lt;&gt;"",VLOOKUP(A415,'Base de dados'!$G$1:$H$24,2,FALSE),"")</f>
        <v/>
      </c>
      <c r="W415" s="118" t="str">
        <f>IF(C415="","",VLOOKUP(C415,'Base de dados'!$A$1:$C$39,3,FALSE))</f>
        <v/>
      </c>
      <c r="X415" s="4" t="str">
        <f t="shared" si="15"/>
        <v/>
      </c>
    </row>
    <row r="416" spans="20:24" hidden="1">
      <c r="T416" s="87" t="s">
        <v>60</v>
      </c>
      <c r="U416" s="51" t="str">
        <f>IF(N416&lt;&gt;"",VLOOKUP(A416,'Base de dados'!$G$1:$H$24,2,FALSE),"")</f>
        <v/>
      </c>
      <c r="W416" s="118" t="str">
        <f>IF(C416="","",VLOOKUP(C416,'Base de dados'!$A$1:$C$39,3,FALSE))</f>
        <v/>
      </c>
      <c r="X416" s="4" t="str">
        <f t="shared" si="15"/>
        <v/>
      </c>
    </row>
    <row r="417" spans="20:24" hidden="1">
      <c r="T417" s="87" t="s">
        <v>60</v>
      </c>
      <c r="U417" s="51" t="str">
        <f>IF(N417&lt;&gt;"",VLOOKUP(A417,'Base de dados'!$G$1:$H$24,2,FALSE),"")</f>
        <v/>
      </c>
      <c r="W417" s="118" t="str">
        <f>IF(C417="","",VLOOKUP(C417,'Base de dados'!$A$1:$C$39,3,FALSE))</f>
        <v/>
      </c>
      <c r="X417" s="4" t="str">
        <f t="shared" si="15"/>
        <v/>
      </c>
    </row>
    <row r="418" spans="20:24" hidden="1">
      <c r="T418" s="87" t="s">
        <v>60</v>
      </c>
      <c r="U418" s="51" t="str">
        <f>IF(N418&lt;&gt;"",VLOOKUP(A418,'Base de dados'!$G$1:$H$24,2,FALSE),"")</f>
        <v/>
      </c>
      <c r="W418" s="118" t="str">
        <f>IF(C418="","",VLOOKUP(C418,'Base de dados'!$A$1:$C$39,3,FALSE))</f>
        <v/>
      </c>
      <c r="X418" s="4" t="str">
        <f t="shared" si="15"/>
        <v/>
      </c>
    </row>
    <row r="419" spans="20:24" hidden="1">
      <c r="T419" s="87" t="s">
        <v>60</v>
      </c>
      <c r="U419" s="51" t="str">
        <f>IF(N419&lt;&gt;"",VLOOKUP(A419,'Base de dados'!$G$1:$H$24,2,FALSE),"")</f>
        <v/>
      </c>
      <c r="W419" s="118" t="str">
        <f>IF(C419="","",VLOOKUP(C419,'Base de dados'!$A$1:$C$39,3,FALSE))</f>
        <v/>
      </c>
      <c r="X419" s="4" t="str">
        <f t="shared" si="15"/>
        <v/>
      </c>
    </row>
    <row r="420" spans="20:24" hidden="1">
      <c r="T420" s="87" t="s">
        <v>60</v>
      </c>
      <c r="U420" s="51" t="str">
        <f>IF(N420&lt;&gt;"",VLOOKUP(A420,'Base de dados'!$G$1:$H$24,2,FALSE),"")</f>
        <v/>
      </c>
      <c r="W420" s="118" t="str">
        <f>IF(C420="","",VLOOKUP(C420,'Base de dados'!$A$1:$C$39,3,FALSE))</f>
        <v/>
      </c>
      <c r="X420" s="4" t="str">
        <f t="shared" si="15"/>
        <v/>
      </c>
    </row>
    <row r="421" spans="20:24" hidden="1">
      <c r="T421" s="87" t="s">
        <v>60</v>
      </c>
      <c r="U421" s="51" t="str">
        <f>IF(N421&lt;&gt;"",VLOOKUP(A421,'Base de dados'!$G$1:$H$24,2,FALSE),"")</f>
        <v/>
      </c>
      <c r="W421" s="118" t="str">
        <f>IF(C421="","",VLOOKUP(C421,'Base de dados'!$A$1:$C$39,3,FALSE))</f>
        <v/>
      </c>
      <c r="X421" s="4" t="str">
        <f t="shared" si="15"/>
        <v/>
      </c>
    </row>
    <row r="422" spans="20:24" hidden="1">
      <c r="T422" s="87" t="s">
        <v>60</v>
      </c>
      <c r="U422" s="51" t="str">
        <f>IF(N422&lt;&gt;"",VLOOKUP(A422,'Base de dados'!$G$1:$H$24,2,FALSE),"")</f>
        <v/>
      </c>
      <c r="W422" s="118" t="str">
        <f>IF(C422="","",VLOOKUP(C422,'Base de dados'!$A$1:$C$39,3,FALSE))</f>
        <v/>
      </c>
      <c r="X422" s="4" t="str">
        <f t="shared" si="15"/>
        <v/>
      </c>
    </row>
    <row r="423" spans="20:24" hidden="1">
      <c r="T423" s="87" t="s">
        <v>60</v>
      </c>
      <c r="U423" s="51" t="str">
        <f>IF(N423&lt;&gt;"",VLOOKUP(A423,'Base de dados'!$G$1:$H$24,2,FALSE),"")</f>
        <v/>
      </c>
      <c r="W423" s="118" t="str">
        <f>IF(C423="","",VLOOKUP(C423,'Base de dados'!$A$1:$C$39,3,FALSE))</f>
        <v/>
      </c>
      <c r="X423" s="4" t="str">
        <f t="shared" si="15"/>
        <v/>
      </c>
    </row>
    <row r="424" spans="20:24" hidden="1">
      <c r="T424" s="87" t="s">
        <v>60</v>
      </c>
      <c r="U424" s="51" t="str">
        <f>IF(N424&lt;&gt;"",VLOOKUP(A424,'Base de dados'!$G$1:$H$24,2,FALSE),"")</f>
        <v/>
      </c>
      <c r="W424" s="118" t="str">
        <f>IF(C424="","",VLOOKUP(C424,'Base de dados'!$A$1:$C$39,3,FALSE))</f>
        <v/>
      </c>
      <c r="X424" s="4" t="str">
        <f t="shared" si="15"/>
        <v/>
      </c>
    </row>
    <row r="425" spans="20:24" hidden="1">
      <c r="T425" s="87" t="s">
        <v>60</v>
      </c>
      <c r="U425" s="51" t="str">
        <f>IF(N425&lt;&gt;"",VLOOKUP(A425,'Base de dados'!$G$1:$H$24,2,FALSE),"")</f>
        <v/>
      </c>
      <c r="W425" s="118" t="str">
        <f>IF(C425="","",VLOOKUP(C425,'Base de dados'!$A$1:$C$39,3,FALSE))</f>
        <v/>
      </c>
      <c r="X425" s="4" t="str">
        <f t="shared" si="15"/>
        <v/>
      </c>
    </row>
    <row r="426" spans="20:24" hidden="1">
      <c r="T426" s="87" t="s">
        <v>60</v>
      </c>
      <c r="U426" s="51" t="str">
        <f>IF(N426&lt;&gt;"",VLOOKUP(A426,'Base de dados'!$G$1:$H$24,2,FALSE),"")</f>
        <v/>
      </c>
      <c r="W426" s="118" t="str">
        <f>IF(C426="","",VLOOKUP(C426,'Base de dados'!$A$1:$C$39,3,FALSE))</f>
        <v/>
      </c>
      <c r="X426" s="4" t="str">
        <f t="shared" si="15"/>
        <v/>
      </c>
    </row>
    <row r="427" spans="20:24" hidden="1">
      <c r="T427" s="87" t="s">
        <v>60</v>
      </c>
      <c r="U427" s="51" t="str">
        <f>IF(N427&lt;&gt;"",VLOOKUP(A427,'Base de dados'!$G$1:$H$24,2,FALSE),"")</f>
        <v/>
      </c>
      <c r="W427" s="118" t="str">
        <f>IF(C427="","",VLOOKUP(C427,'Base de dados'!$A$1:$C$39,3,FALSE))</f>
        <v/>
      </c>
      <c r="X427" s="4" t="str">
        <f t="shared" si="15"/>
        <v/>
      </c>
    </row>
    <row r="428" spans="20:24" hidden="1">
      <c r="T428" s="87" t="s">
        <v>60</v>
      </c>
      <c r="U428" s="51" t="str">
        <f>IF(N428&lt;&gt;"",VLOOKUP(A428,'Base de dados'!$G$1:$H$24,2,FALSE),"")</f>
        <v/>
      </c>
      <c r="W428" s="118" t="str">
        <f>IF(C428="","",VLOOKUP(C428,'Base de dados'!$A$1:$C$39,3,FALSE))</f>
        <v/>
      </c>
      <c r="X428" s="4" t="str">
        <f t="shared" si="15"/>
        <v/>
      </c>
    </row>
    <row r="429" spans="20:24" hidden="1">
      <c r="T429" s="87" t="s">
        <v>60</v>
      </c>
      <c r="U429" s="51" t="str">
        <f>IF(N429&lt;&gt;"",VLOOKUP(A429,'Base de dados'!$G$1:$H$24,2,FALSE),"")</f>
        <v/>
      </c>
      <c r="W429" s="118" t="str">
        <f>IF(C429="","",VLOOKUP(C429,'Base de dados'!$A$1:$C$39,3,FALSE))</f>
        <v/>
      </c>
      <c r="X429" s="4" t="str">
        <f t="shared" si="15"/>
        <v/>
      </c>
    </row>
    <row r="430" spans="20:24" hidden="1">
      <c r="T430" s="87" t="s">
        <v>60</v>
      </c>
      <c r="U430" s="51" t="str">
        <f>IF(N430&lt;&gt;"",VLOOKUP(A430,'Base de dados'!$G$1:$H$24,2,FALSE),"")</f>
        <v/>
      </c>
      <c r="W430" s="118" t="str">
        <f>IF(C430="","",VLOOKUP(C430,'Base de dados'!$A$1:$C$39,3,FALSE))</f>
        <v/>
      </c>
      <c r="X430" s="4" t="str">
        <f t="shared" si="15"/>
        <v/>
      </c>
    </row>
    <row r="431" spans="20:24" hidden="1">
      <c r="T431" s="87" t="s">
        <v>60</v>
      </c>
      <c r="U431" s="51" t="str">
        <f>IF(N431&lt;&gt;"",VLOOKUP(A431,'Base de dados'!$G$1:$H$24,2,FALSE),"")</f>
        <v/>
      </c>
      <c r="W431" s="118" t="str">
        <f>IF(C431="","",VLOOKUP(C431,'Base de dados'!$A$1:$C$39,3,FALSE))</f>
        <v/>
      </c>
      <c r="X431" s="4" t="str">
        <f t="shared" si="15"/>
        <v/>
      </c>
    </row>
    <row r="432" spans="20:24" hidden="1">
      <c r="T432" s="87" t="s">
        <v>60</v>
      </c>
      <c r="U432" s="51" t="str">
        <f>IF(N432&lt;&gt;"",VLOOKUP(A432,'Base de dados'!$G$1:$H$24,2,FALSE),"")</f>
        <v/>
      </c>
      <c r="W432" s="118" t="str">
        <f>IF(C432="","",VLOOKUP(C432,'Base de dados'!$A$1:$C$39,3,FALSE))</f>
        <v/>
      </c>
      <c r="X432" s="4" t="str">
        <f t="shared" si="15"/>
        <v/>
      </c>
    </row>
    <row r="433" spans="20:24" hidden="1">
      <c r="T433" s="87" t="s">
        <v>60</v>
      </c>
      <c r="U433" s="51" t="str">
        <f>IF(N433&lt;&gt;"",VLOOKUP(A433,'Base de dados'!$G$1:$H$24,2,FALSE),"")</f>
        <v/>
      </c>
      <c r="W433" s="118" t="str">
        <f>IF(C433="","",VLOOKUP(C433,'Base de dados'!$A$1:$C$39,3,FALSE))</f>
        <v/>
      </c>
      <c r="X433" s="4" t="str">
        <f t="shared" si="15"/>
        <v/>
      </c>
    </row>
    <row r="434" spans="20:24" hidden="1">
      <c r="T434" s="87" t="s">
        <v>60</v>
      </c>
      <c r="U434" s="51" t="str">
        <f>IF(N434&lt;&gt;"",VLOOKUP(A434,'Base de dados'!$G$1:$H$24,2,FALSE),"")</f>
        <v/>
      </c>
      <c r="W434" s="118" t="str">
        <f>IF(C434="","",VLOOKUP(C434,'Base de dados'!$A$1:$C$39,3,FALSE))</f>
        <v/>
      </c>
      <c r="X434" s="4" t="str">
        <f t="shared" si="15"/>
        <v/>
      </c>
    </row>
    <row r="435" spans="20:24" hidden="1">
      <c r="T435" s="87" t="s">
        <v>60</v>
      </c>
      <c r="U435" s="51" t="str">
        <f>IF(N435&lt;&gt;"",VLOOKUP(A435,'Base de dados'!$G$1:$H$24,2,FALSE),"")</f>
        <v/>
      </c>
      <c r="W435" s="118" t="str">
        <f>IF(C435="","",VLOOKUP(C435,'Base de dados'!$A$1:$C$39,3,FALSE))</f>
        <v/>
      </c>
      <c r="X435" s="4" t="str">
        <f t="shared" si="15"/>
        <v/>
      </c>
    </row>
    <row r="436" spans="20:24" hidden="1">
      <c r="T436" s="87" t="s">
        <v>60</v>
      </c>
      <c r="U436" s="51" t="str">
        <f>IF(N436&lt;&gt;"",VLOOKUP(A436,'Base de dados'!$G$1:$H$24,2,FALSE),"")</f>
        <v/>
      </c>
      <c r="W436" s="118" t="str">
        <f>IF(C436="","",VLOOKUP(C436,'Base de dados'!$A$1:$C$39,3,FALSE))</f>
        <v/>
      </c>
      <c r="X436" s="4" t="str">
        <f t="shared" si="15"/>
        <v/>
      </c>
    </row>
    <row r="437" spans="20:24" hidden="1">
      <c r="T437" s="87" t="s">
        <v>60</v>
      </c>
      <c r="U437" s="51" t="str">
        <f>IF(N437&lt;&gt;"",VLOOKUP(A437,'Base de dados'!$G$1:$H$24,2,FALSE),"")</f>
        <v/>
      </c>
      <c r="W437" s="118" t="str">
        <f>IF(C437="","",VLOOKUP(C437,'Base de dados'!$A$1:$C$39,3,FALSE))</f>
        <v/>
      </c>
      <c r="X437" s="4" t="str">
        <f t="shared" si="15"/>
        <v/>
      </c>
    </row>
    <row r="438" spans="20:24" hidden="1">
      <c r="T438" s="87" t="s">
        <v>60</v>
      </c>
      <c r="U438" s="51" t="str">
        <f>IF(N438&lt;&gt;"",VLOOKUP(A438,'Base de dados'!$G$1:$H$24,2,FALSE),"")</f>
        <v/>
      </c>
      <c r="W438" s="118" t="str">
        <f>IF(C438="","",VLOOKUP(C438,'Base de dados'!$A$1:$C$39,3,FALSE))</f>
        <v/>
      </c>
      <c r="X438" s="4" t="str">
        <f t="shared" si="15"/>
        <v/>
      </c>
    </row>
    <row r="439" spans="20:24" hidden="1">
      <c r="T439" s="87" t="s">
        <v>60</v>
      </c>
      <c r="U439" s="51" t="str">
        <f>IF(N439&lt;&gt;"",VLOOKUP(A439,'Base de dados'!$G$1:$H$24,2,FALSE),"")</f>
        <v/>
      </c>
      <c r="W439" s="118" t="str">
        <f>IF(C439="","",VLOOKUP(C439,'Base de dados'!$A$1:$C$39,3,FALSE))</f>
        <v/>
      </c>
      <c r="X439" s="4" t="str">
        <f t="shared" si="15"/>
        <v/>
      </c>
    </row>
    <row r="440" spans="20:24" hidden="1">
      <c r="T440" s="87" t="s">
        <v>60</v>
      </c>
      <c r="U440" s="51" t="str">
        <f>IF(N440&lt;&gt;"",VLOOKUP(A440,'Base de dados'!$G$1:$H$24,2,FALSE),"")</f>
        <v/>
      </c>
      <c r="W440" s="118" t="str">
        <f>IF(C440="","",VLOOKUP(C440,'Base de dados'!$A$1:$C$39,3,FALSE))</f>
        <v/>
      </c>
      <c r="X440" s="4" t="str">
        <f t="shared" si="15"/>
        <v/>
      </c>
    </row>
    <row r="441" spans="20:24" hidden="1">
      <c r="T441" s="87" t="s">
        <v>60</v>
      </c>
      <c r="U441" s="51" t="str">
        <f>IF(N441&lt;&gt;"",VLOOKUP(A441,'Base de dados'!$G$1:$H$24,2,FALSE),"")</f>
        <v/>
      </c>
      <c r="W441" s="118" t="str">
        <f>IF(C441="","",VLOOKUP(C441,'Base de dados'!$A$1:$C$39,3,FALSE))</f>
        <v/>
      </c>
      <c r="X441" s="4" t="str">
        <f t="shared" si="15"/>
        <v/>
      </c>
    </row>
    <row r="442" spans="20:24" hidden="1">
      <c r="T442" s="87" t="s">
        <v>60</v>
      </c>
      <c r="U442" s="51" t="str">
        <f>IF(N442&lt;&gt;"",VLOOKUP(A442,'Base de dados'!$G$1:$H$24,2,FALSE),"")</f>
        <v/>
      </c>
      <c r="W442" s="118" t="str">
        <f>IF(C442="","",VLOOKUP(C442,'Base de dados'!$A$1:$C$39,3,FALSE))</f>
        <v/>
      </c>
      <c r="X442" s="4" t="str">
        <f t="shared" si="15"/>
        <v/>
      </c>
    </row>
    <row r="443" spans="20:24" hidden="1">
      <c r="T443" s="87" t="s">
        <v>60</v>
      </c>
      <c r="U443" s="51" t="str">
        <f>IF(N443&lt;&gt;"",VLOOKUP(A443,'Base de dados'!$G$1:$H$24,2,FALSE),"")</f>
        <v/>
      </c>
      <c r="W443" s="118" t="str">
        <f>IF(C443="","",VLOOKUP(C443,'Base de dados'!$A$1:$C$39,3,FALSE))</f>
        <v/>
      </c>
      <c r="X443" s="4" t="str">
        <f t="shared" si="15"/>
        <v/>
      </c>
    </row>
    <row r="444" spans="20:24" hidden="1">
      <c r="T444" s="87" t="s">
        <v>60</v>
      </c>
      <c r="U444" s="51" t="str">
        <f>IF(N444&lt;&gt;"",VLOOKUP(A444,'Base de dados'!$G$1:$H$24,2,FALSE),"")</f>
        <v/>
      </c>
      <c r="W444" s="118" t="str">
        <f>IF(C444="","",VLOOKUP(C444,'Base de dados'!$A$1:$C$39,3,FALSE))</f>
        <v/>
      </c>
      <c r="X444" s="4" t="str">
        <f t="shared" si="15"/>
        <v/>
      </c>
    </row>
    <row r="445" spans="20:24" hidden="1">
      <c r="T445" s="87" t="s">
        <v>60</v>
      </c>
      <c r="U445" s="51" t="str">
        <f>IF(N445&lt;&gt;"",VLOOKUP(A445,'Base de dados'!$G$1:$H$24,2,FALSE),"")</f>
        <v/>
      </c>
      <c r="W445" s="118" t="str">
        <f>IF(C445="","",VLOOKUP(C445,'Base de dados'!$A$1:$C$39,3,FALSE))</f>
        <v/>
      </c>
      <c r="X445" s="4" t="str">
        <f t="shared" si="15"/>
        <v/>
      </c>
    </row>
    <row r="446" spans="20:24" hidden="1">
      <c r="T446" s="87" t="s">
        <v>60</v>
      </c>
      <c r="U446" s="51" t="str">
        <f>IF(N446&lt;&gt;"",VLOOKUP(A446,'Base de dados'!$G$1:$H$24,2,FALSE),"")</f>
        <v/>
      </c>
      <c r="W446" s="118" t="str">
        <f>IF(C446="","",VLOOKUP(C446,'Base de dados'!$A$1:$C$39,3,FALSE))</f>
        <v/>
      </c>
      <c r="X446" s="4" t="str">
        <f t="shared" si="15"/>
        <v/>
      </c>
    </row>
    <row r="447" spans="20:24" hidden="1">
      <c r="T447" s="87" t="s">
        <v>60</v>
      </c>
      <c r="U447" s="51" t="str">
        <f>IF(N447&lt;&gt;"",VLOOKUP(A447,'Base de dados'!$G$1:$H$24,2,FALSE),"")</f>
        <v/>
      </c>
      <c r="W447" s="118" t="str">
        <f>IF(C447="","",VLOOKUP(C447,'Base de dados'!$A$1:$C$39,3,FALSE))</f>
        <v/>
      </c>
      <c r="X447" s="4" t="str">
        <f t="shared" si="15"/>
        <v/>
      </c>
    </row>
    <row r="448" spans="20:24" hidden="1">
      <c r="T448" s="87" t="s">
        <v>60</v>
      </c>
      <c r="U448" s="51" t="str">
        <f>IF(N448&lt;&gt;"",VLOOKUP(A448,'Base de dados'!$G$1:$H$24,2,FALSE),"")</f>
        <v/>
      </c>
      <c r="W448" s="118" t="str">
        <f>IF(C448="","",VLOOKUP(C448,'Base de dados'!$A$1:$C$39,3,FALSE))</f>
        <v/>
      </c>
      <c r="X448" s="4" t="str">
        <f t="shared" si="15"/>
        <v/>
      </c>
    </row>
    <row r="449" spans="20:24" hidden="1">
      <c r="T449" s="87" t="s">
        <v>60</v>
      </c>
      <c r="U449" s="51" t="str">
        <f>IF(N449&lt;&gt;"",VLOOKUP(A449,'Base de dados'!$G$1:$H$24,2,FALSE),"")</f>
        <v/>
      </c>
      <c r="W449" s="118" t="str">
        <f>IF(C449="","",VLOOKUP(C449,'Base de dados'!$A$1:$C$39,3,FALSE))</f>
        <v/>
      </c>
      <c r="X449" s="4" t="str">
        <f t="shared" si="15"/>
        <v/>
      </c>
    </row>
    <row r="450" spans="20:24" hidden="1">
      <c r="T450" s="87" t="s">
        <v>60</v>
      </c>
      <c r="U450" s="51" t="str">
        <f>IF(N450&lt;&gt;"",VLOOKUP(A450,'Base de dados'!$G$1:$H$24,2,FALSE),"")</f>
        <v/>
      </c>
      <c r="W450" s="118" t="str">
        <f>IF(C450="","",VLOOKUP(C450,'Base de dados'!$A$1:$C$39,3,FALSE))</f>
        <v/>
      </c>
      <c r="X450" s="4" t="str">
        <f t="shared" si="15"/>
        <v/>
      </c>
    </row>
    <row r="451" spans="20:24" hidden="1">
      <c r="T451" s="87" t="s">
        <v>60</v>
      </c>
      <c r="U451" s="51" t="str">
        <f>IF(N451&lt;&gt;"",VLOOKUP(A451,'Base de dados'!$G$1:$H$24,2,FALSE),"")</f>
        <v/>
      </c>
      <c r="W451" s="118" t="str">
        <f>IF(C451="","",VLOOKUP(C451,'Base de dados'!$A$1:$C$39,3,FALSE))</f>
        <v/>
      </c>
      <c r="X451" s="4" t="str">
        <f t="shared" si="15"/>
        <v/>
      </c>
    </row>
    <row r="452" spans="20:24" hidden="1">
      <c r="T452" s="87" t="s">
        <v>60</v>
      </c>
      <c r="U452" s="51" t="str">
        <f>IF(N452&lt;&gt;"",VLOOKUP(A452,'Base de dados'!$G$1:$H$24,2,FALSE),"")</f>
        <v/>
      </c>
      <c r="W452" s="118" t="str">
        <f>IF(C452="","",VLOOKUP(C452,'Base de dados'!$A$1:$C$39,3,FALSE))</f>
        <v/>
      </c>
      <c r="X452" s="4" t="str">
        <f t="shared" si="15"/>
        <v/>
      </c>
    </row>
    <row r="453" spans="20:24" hidden="1">
      <c r="T453" s="87" t="s">
        <v>60</v>
      </c>
      <c r="U453" s="51" t="str">
        <f>IF(N453&lt;&gt;"",VLOOKUP(A453,'Base de dados'!$G$1:$H$24,2,FALSE),"")</f>
        <v/>
      </c>
      <c r="W453" s="118" t="str">
        <f>IF(C453="","",VLOOKUP(C453,'Base de dados'!$A$1:$C$39,3,FALSE))</f>
        <v/>
      </c>
      <c r="X453" s="4" t="str">
        <f t="shared" ref="X453:X469" si="16">IF(C453&lt;&gt;"",X452+1,"")</f>
        <v/>
      </c>
    </row>
    <row r="454" spans="20:24" hidden="1">
      <c r="T454" s="87" t="s">
        <v>60</v>
      </c>
      <c r="U454" s="51" t="str">
        <f>IF(N454&lt;&gt;"",VLOOKUP(A454,'Base de dados'!$G$1:$H$24,2,FALSE),"")</f>
        <v/>
      </c>
      <c r="W454" s="118" t="str">
        <f>IF(C454="","",VLOOKUP(C454,'Base de dados'!$A$1:$C$39,3,FALSE))</f>
        <v/>
      </c>
      <c r="X454" s="4" t="str">
        <f t="shared" si="16"/>
        <v/>
      </c>
    </row>
    <row r="455" spans="20:24" hidden="1">
      <c r="T455" s="87" t="s">
        <v>60</v>
      </c>
      <c r="U455" s="51" t="str">
        <f>IF(N455&lt;&gt;"",VLOOKUP(A455,'Base de dados'!$G$1:$H$24,2,FALSE),"")</f>
        <v/>
      </c>
      <c r="W455" s="118" t="str">
        <f>IF(C455="","",VLOOKUP(C455,'Base de dados'!$A$1:$C$39,3,FALSE))</f>
        <v/>
      </c>
      <c r="X455" s="4" t="str">
        <f t="shared" si="16"/>
        <v/>
      </c>
    </row>
    <row r="456" spans="20:24" hidden="1">
      <c r="T456" s="87" t="s">
        <v>60</v>
      </c>
      <c r="U456" s="51" t="str">
        <f>IF(N456&lt;&gt;"",VLOOKUP(A456,'Base de dados'!$G$1:$H$24,2,FALSE),"")</f>
        <v/>
      </c>
      <c r="W456" s="118" t="str">
        <f>IF(C456="","",VLOOKUP(C456,'Base de dados'!$A$1:$C$39,3,FALSE))</f>
        <v/>
      </c>
      <c r="X456" s="4" t="str">
        <f t="shared" si="16"/>
        <v/>
      </c>
    </row>
    <row r="457" spans="20:24" hidden="1">
      <c r="T457" s="87" t="s">
        <v>60</v>
      </c>
      <c r="U457" s="51" t="str">
        <f>IF(N457&lt;&gt;"",VLOOKUP(A457,'Base de dados'!$G$1:$H$24,2,FALSE),"")</f>
        <v/>
      </c>
      <c r="W457" s="118" t="str">
        <f>IF(C457="","",VLOOKUP(C457,'Base de dados'!$A$1:$C$39,3,FALSE))</f>
        <v/>
      </c>
      <c r="X457" s="4" t="str">
        <f t="shared" si="16"/>
        <v/>
      </c>
    </row>
    <row r="458" spans="20:24" hidden="1">
      <c r="T458" s="87" t="s">
        <v>60</v>
      </c>
      <c r="U458" s="51" t="str">
        <f>IF(N458&lt;&gt;"",VLOOKUP(A458,'Base de dados'!$G$1:$H$24,2,FALSE),"")</f>
        <v/>
      </c>
      <c r="W458" s="118" t="str">
        <f>IF(C458="","",VLOOKUP(C458,'Base de dados'!$A$1:$C$39,3,FALSE))</f>
        <v/>
      </c>
      <c r="X458" s="4" t="str">
        <f t="shared" si="16"/>
        <v/>
      </c>
    </row>
    <row r="459" spans="20:24" hidden="1">
      <c r="T459" s="87" t="s">
        <v>60</v>
      </c>
      <c r="U459" s="51" t="str">
        <f>IF(N459&lt;&gt;"",VLOOKUP(A459,'Base de dados'!$G$1:$H$24,2,FALSE),"")</f>
        <v/>
      </c>
      <c r="W459" s="118" t="str">
        <f>IF(C459="","",VLOOKUP(C459,'Base de dados'!$A$1:$C$39,3,FALSE))</f>
        <v/>
      </c>
      <c r="X459" s="4" t="str">
        <f t="shared" si="16"/>
        <v/>
      </c>
    </row>
    <row r="460" spans="20:24" hidden="1">
      <c r="T460" s="87" t="s">
        <v>60</v>
      </c>
      <c r="U460" s="51" t="str">
        <f>IF(N460&lt;&gt;"",VLOOKUP(A460,'Base de dados'!$G$1:$H$24,2,FALSE),"")</f>
        <v/>
      </c>
      <c r="W460" s="118" t="str">
        <f>IF(C460="","",VLOOKUP(C460,'Base de dados'!$A$1:$C$39,3,FALSE))</f>
        <v/>
      </c>
      <c r="X460" s="4" t="str">
        <f t="shared" si="16"/>
        <v/>
      </c>
    </row>
    <row r="461" spans="20:24" hidden="1">
      <c r="T461" s="87" t="s">
        <v>60</v>
      </c>
      <c r="U461" s="51" t="str">
        <f>IF(N461&lt;&gt;"",VLOOKUP(A461,'Base de dados'!$G$1:$H$24,2,FALSE),"")</f>
        <v/>
      </c>
      <c r="W461" s="118" t="str">
        <f>IF(C461="","",VLOOKUP(C461,'Base de dados'!$A$1:$C$39,3,FALSE))</f>
        <v/>
      </c>
      <c r="X461" s="4" t="str">
        <f t="shared" si="16"/>
        <v/>
      </c>
    </row>
    <row r="462" spans="20:24" hidden="1">
      <c r="T462" s="87" t="s">
        <v>60</v>
      </c>
      <c r="U462" s="51" t="str">
        <f>IF(N462&lt;&gt;"",VLOOKUP(A462,'Base de dados'!$G$1:$H$24,2,FALSE),"")</f>
        <v/>
      </c>
      <c r="W462" s="118" t="str">
        <f>IF(C462="","",VLOOKUP(C462,'Base de dados'!$A$1:$C$39,3,FALSE))</f>
        <v/>
      </c>
      <c r="X462" s="4" t="str">
        <f t="shared" si="16"/>
        <v/>
      </c>
    </row>
    <row r="463" spans="20:24" hidden="1">
      <c r="T463" s="87" t="s">
        <v>60</v>
      </c>
      <c r="U463" s="51" t="str">
        <f>IF(N463&lt;&gt;"",VLOOKUP(A463,'Base de dados'!$G$1:$H$24,2,FALSE),"")</f>
        <v/>
      </c>
      <c r="W463" s="118" t="str">
        <f>IF(C463="","",VLOOKUP(C463,'Base de dados'!$A$1:$C$39,3,FALSE))</f>
        <v/>
      </c>
      <c r="X463" s="4" t="str">
        <f t="shared" si="16"/>
        <v/>
      </c>
    </row>
    <row r="464" spans="20:24" hidden="1">
      <c r="T464" s="87" t="s">
        <v>60</v>
      </c>
      <c r="U464" s="51" t="str">
        <f>IF(N464&lt;&gt;"",VLOOKUP(A464,'Base de dados'!$G$1:$H$24,2,FALSE),"")</f>
        <v/>
      </c>
      <c r="W464" s="118" t="str">
        <f>IF(C464="","",VLOOKUP(C464,'Base de dados'!$A$1:$C$39,3,FALSE))</f>
        <v/>
      </c>
      <c r="X464" s="4" t="str">
        <f t="shared" si="16"/>
        <v/>
      </c>
    </row>
    <row r="465" spans="20:24" hidden="1">
      <c r="T465" s="87" t="s">
        <v>60</v>
      </c>
      <c r="U465" s="51" t="str">
        <f>IF(N465&lt;&gt;"",VLOOKUP(A465,'Base de dados'!$G$1:$H$24,2,FALSE),"")</f>
        <v/>
      </c>
      <c r="W465" s="118" t="str">
        <f>IF(C465="","",VLOOKUP(C465,'Base de dados'!$A$1:$C$39,3,FALSE))</f>
        <v/>
      </c>
      <c r="X465" s="4" t="str">
        <f t="shared" si="16"/>
        <v/>
      </c>
    </row>
    <row r="466" spans="20:24" hidden="1">
      <c r="T466" s="87" t="s">
        <v>60</v>
      </c>
      <c r="U466" s="51" t="str">
        <f>IF(N466&lt;&gt;"",VLOOKUP(A466,'Base de dados'!$G$1:$H$24,2,FALSE),"")</f>
        <v/>
      </c>
      <c r="W466" s="118" t="str">
        <f>IF(C466="","",VLOOKUP(C466,'Base de dados'!$A$1:$C$39,3,FALSE))</f>
        <v/>
      </c>
      <c r="X466" s="4" t="str">
        <f t="shared" si="16"/>
        <v/>
      </c>
    </row>
    <row r="467" spans="20:24" hidden="1">
      <c r="T467" s="87" t="s">
        <v>60</v>
      </c>
      <c r="U467" s="51" t="str">
        <f>IF(N467&lt;&gt;"",VLOOKUP(A467,'Base de dados'!$G$1:$H$24,2,FALSE),"")</f>
        <v/>
      </c>
      <c r="W467" s="118" t="str">
        <f>IF(C467="","",VLOOKUP(C467,'Base de dados'!$A$1:$C$39,3,FALSE))</f>
        <v/>
      </c>
      <c r="X467" s="4" t="str">
        <f t="shared" si="16"/>
        <v/>
      </c>
    </row>
    <row r="468" spans="20:24" hidden="1">
      <c r="T468" s="87" t="s">
        <v>60</v>
      </c>
      <c r="U468" s="51" t="str">
        <f>IF(N468&lt;&gt;"",VLOOKUP(A468,'Base de dados'!$G$1:$H$24,2,FALSE),"")</f>
        <v/>
      </c>
      <c r="W468" s="118" t="str">
        <f>IF(C468="","",VLOOKUP(C468,'Base de dados'!$A$1:$C$39,3,FALSE))</f>
        <v/>
      </c>
      <c r="X468" s="4" t="str">
        <f t="shared" si="16"/>
        <v/>
      </c>
    </row>
    <row r="469" spans="20:24" hidden="1">
      <c r="T469" s="87" t="s">
        <v>60</v>
      </c>
      <c r="U469" s="51" t="str">
        <f>IF(N469&lt;&gt;"",VLOOKUP(A469,'Base de dados'!$G$1:$H$24,2,FALSE),"")</f>
        <v/>
      </c>
      <c r="W469" s="118" t="str">
        <f>IF(C469="","",VLOOKUP(C469,'Base de dados'!$A$1:$C$39,3,FALSE))</f>
        <v/>
      </c>
      <c r="X469" s="4" t="str">
        <f t="shared" si="16"/>
        <v/>
      </c>
    </row>
    <row r="470" spans="20:24" hidden="1">
      <c r="T470" s="87" t="s">
        <v>60</v>
      </c>
      <c r="U470" s="51" t="str">
        <f>IF(N470&lt;&gt;"",VLOOKUP(A470,'Base de dados'!$G$1:$H$24,2,FALSE),"")</f>
        <v/>
      </c>
      <c r="W470" s="118" t="str">
        <f>IF(C470="","",VLOOKUP(C470,'Base de dados'!$A$1:$C$39,3,FALSE))</f>
        <v/>
      </c>
    </row>
    <row r="471" spans="20:24" hidden="1">
      <c r="T471" s="87" t="s">
        <v>60</v>
      </c>
      <c r="U471" s="51" t="str">
        <f>IF(N471&lt;&gt;"",VLOOKUP(A471,'Base de dados'!$G$1:$H$24,2,FALSE),"")</f>
        <v/>
      </c>
      <c r="W471" s="118" t="str">
        <f>IF(C471="","",VLOOKUP(C471,'Base de dados'!$A$1:$C$39,3,FALSE))</f>
        <v/>
      </c>
    </row>
    <row r="472" spans="20:24" hidden="1">
      <c r="T472" s="87" t="s">
        <v>60</v>
      </c>
      <c r="U472" s="51" t="str">
        <f>IF(N472&lt;&gt;"",VLOOKUP(A472,'Base de dados'!$G$1:$H$24,2,FALSE),"")</f>
        <v/>
      </c>
      <c r="W472" s="118" t="str">
        <f>IF(C472="","",VLOOKUP(C472,'Base de dados'!$A$1:$C$39,3,FALSE))</f>
        <v/>
      </c>
    </row>
    <row r="473" spans="20:24" hidden="1">
      <c r="T473" s="87" t="s">
        <v>60</v>
      </c>
      <c r="U473" s="51" t="str">
        <f>IF(N473&lt;&gt;"",VLOOKUP(A473,'Base de dados'!$G$1:$H$24,2,FALSE),"")</f>
        <v/>
      </c>
      <c r="W473" s="118" t="str">
        <f>IF(C473="","",VLOOKUP(C473,'Base de dados'!$A$1:$C$39,3,FALSE))</f>
        <v/>
      </c>
    </row>
    <row r="474" spans="20:24" hidden="1">
      <c r="T474" s="87" t="s">
        <v>60</v>
      </c>
      <c r="U474" s="51" t="str">
        <f>IF(N474&lt;&gt;"",VLOOKUP(A474,'Base de dados'!$G$1:$H$24,2,FALSE),"")</f>
        <v/>
      </c>
      <c r="W474" s="118" t="str">
        <f>IF(C474="","",VLOOKUP(C474,'Base de dados'!$A$1:$C$39,3,FALSE))</f>
        <v/>
      </c>
    </row>
    <row r="475" spans="20:24" hidden="1">
      <c r="T475" s="87" t="s">
        <v>60</v>
      </c>
      <c r="U475" s="51" t="str">
        <f>IF(N475&lt;&gt;"",VLOOKUP(A475,'Base de dados'!$G$1:$H$24,2,FALSE),"")</f>
        <v/>
      </c>
      <c r="W475" s="118" t="str">
        <f>IF(C475="","",VLOOKUP(C475,'Base de dados'!$A$1:$C$39,3,FALSE))</f>
        <v/>
      </c>
    </row>
    <row r="476" spans="20:24" hidden="1">
      <c r="T476" s="87" t="s">
        <v>60</v>
      </c>
      <c r="U476" s="51" t="str">
        <f>IF(N476&lt;&gt;"",VLOOKUP(A476,'Base de dados'!$G$1:$H$24,2,FALSE),"")</f>
        <v/>
      </c>
      <c r="W476" s="118" t="str">
        <f>IF(C476="","",VLOOKUP(C476,'Base de dados'!$A$1:$C$39,3,FALSE))</f>
        <v/>
      </c>
    </row>
    <row r="477" spans="20:24" hidden="1">
      <c r="T477" s="87" t="s">
        <v>60</v>
      </c>
      <c r="U477" s="51" t="str">
        <f>IF(N477&lt;&gt;"",VLOOKUP(A477,'Base de dados'!$G$1:$H$24,2,FALSE),"")</f>
        <v/>
      </c>
      <c r="W477" s="118" t="str">
        <f>IF(C477="","",VLOOKUP(C477,'Base de dados'!$A$1:$C$39,3,FALSE))</f>
        <v/>
      </c>
    </row>
    <row r="478" spans="20:24" hidden="1">
      <c r="T478" s="87" t="s">
        <v>60</v>
      </c>
      <c r="U478" s="51" t="str">
        <f>IF(N478&lt;&gt;"",VLOOKUP(A478,'Base de dados'!$G$1:$H$24,2,FALSE),"")</f>
        <v/>
      </c>
      <c r="W478" s="118" t="str">
        <f>IF(C478="","",VLOOKUP(C478,'Base de dados'!$A$1:$C$39,3,FALSE))</f>
        <v/>
      </c>
    </row>
    <row r="479" spans="20:24" hidden="1">
      <c r="T479" s="87" t="s">
        <v>60</v>
      </c>
      <c r="U479" s="51" t="str">
        <f>IF(N479&lt;&gt;"",VLOOKUP(A479,'Base de dados'!$G$1:$H$24,2,FALSE),"")</f>
        <v/>
      </c>
      <c r="W479" s="118" t="str">
        <f>IF(C479="","",VLOOKUP(C479,'Base de dados'!$A$1:$C$39,3,FALSE))</f>
        <v/>
      </c>
    </row>
    <row r="480" spans="20:24" hidden="1">
      <c r="T480" s="87" t="s">
        <v>60</v>
      </c>
      <c r="U480" s="51" t="str">
        <f>IF(N480&lt;&gt;"",VLOOKUP(A480,'Base de dados'!$G$1:$H$24,2,FALSE),"")</f>
        <v/>
      </c>
      <c r="W480" s="118" t="str">
        <f>IF(C480="","",VLOOKUP(C480,'Base de dados'!$A$1:$C$39,3,FALSE))</f>
        <v/>
      </c>
    </row>
    <row r="481" spans="20:23" hidden="1">
      <c r="T481" s="87" t="s">
        <v>60</v>
      </c>
      <c r="U481" s="51" t="str">
        <f>IF(N481&lt;&gt;"",VLOOKUP(A481,'Base de dados'!$G$1:$H$24,2,FALSE),"")</f>
        <v/>
      </c>
      <c r="W481" s="118" t="str">
        <f>IF(C481="","",VLOOKUP(C481,'Base de dados'!$A$1:$C$39,3,FALSE))</f>
        <v/>
      </c>
    </row>
    <row r="482" spans="20:23" hidden="1">
      <c r="T482" s="87" t="s">
        <v>60</v>
      </c>
      <c r="U482" s="51" t="str">
        <f>IF(N482&lt;&gt;"",VLOOKUP(A482,'Base de dados'!$G$1:$H$24,2,FALSE),"")</f>
        <v/>
      </c>
      <c r="W482" s="118" t="str">
        <f>IF(C482="","",VLOOKUP(C482,'Base de dados'!$A$1:$C$39,3,FALSE))</f>
        <v/>
      </c>
    </row>
    <row r="483" spans="20:23" hidden="1">
      <c r="T483" s="87" t="s">
        <v>60</v>
      </c>
      <c r="U483" s="51" t="str">
        <f>IF(N483&lt;&gt;"",VLOOKUP(A483,'Base de dados'!$G$1:$H$24,2,FALSE),"")</f>
        <v/>
      </c>
      <c r="W483" s="118" t="str">
        <f>IF(C483="","",VLOOKUP(C483,'Base de dados'!$A$1:$C$39,3,FALSE))</f>
        <v/>
      </c>
    </row>
    <row r="484" spans="20:23" hidden="1">
      <c r="T484" s="87" t="s">
        <v>60</v>
      </c>
      <c r="U484" s="51" t="str">
        <f>IF(N484&lt;&gt;"",VLOOKUP(A484,'Base de dados'!$G$1:$H$24,2,FALSE),"")</f>
        <v/>
      </c>
      <c r="W484" s="118" t="str">
        <f>IF(C484="","",VLOOKUP(C484,'Base de dados'!$A$1:$C$39,3,FALSE))</f>
        <v/>
      </c>
    </row>
    <row r="485" spans="20:23" hidden="1">
      <c r="T485" s="87" t="s">
        <v>60</v>
      </c>
      <c r="U485" s="51" t="str">
        <f>IF(N485&lt;&gt;"",VLOOKUP(A485,'Base de dados'!$G$1:$H$24,2,FALSE),"")</f>
        <v/>
      </c>
      <c r="W485" s="118" t="str">
        <f>IF(C485="","",VLOOKUP(C485,'Base de dados'!$A$1:$C$39,3,FALSE))</f>
        <v/>
      </c>
    </row>
    <row r="486" spans="20:23" hidden="1">
      <c r="T486" s="87" t="s">
        <v>60</v>
      </c>
      <c r="U486" s="51" t="str">
        <f>IF(N486&lt;&gt;"",VLOOKUP(A486,'Base de dados'!$G$1:$H$24,2,FALSE),"")</f>
        <v/>
      </c>
      <c r="W486" s="118" t="str">
        <f>IF(C486="","",VLOOKUP(C486,'Base de dados'!$A$1:$C$39,3,FALSE))</f>
        <v/>
      </c>
    </row>
    <row r="487" spans="20:23" hidden="1">
      <c r="T487" s="87" t="s">
        <v>60</v>
      </c>
      <c r="U487" s="51" t="str">
        <f>IF(N487&lt;&gt;"",VLOOKUP(A487,'Base de dados'!$G$1:$H$24,2,FALSE),"")</f>
        <v/>
      </c>
      <c r="W487" s="118" t="str">
        <f>IF(C487="","",VLOOKUP(C487,'Base de dados'!$A$1:$C$39,3,FALSE))</f>
        <v/>
      </c>
    </row>
    <row r="488" spans="20:23" hidden="1">
      <c r="T488" s="87" t="s">
        <v>60</v>
      </c>
      <c r="U488" s="51" t="str">
        <f>IF(N488&lt;&gt;"",VLOOKUP(A488,'Base de dados'!$G$1:$H$24,2,FALSE),"")</f>
        <v/>
      </c>
      <c r="W488" s="118" t="str">
        <f>IF(C488="","",VLOOKUP(C488,'Base de dados'!$A$1:$C$39,3,FALSE))</f>
        <v/>
      </c>
    </row>
    <row r="489" spans="20:23" hidden="1">
      <c r="T489" s="87" t="s">
        <v>60</v>
      </c>
      <c r="U489" s="51" t="str">
        <f>IF(N489&lt;&gt;"",VLOOKUP(A489,'Base de dados'!$G$1:$H$24,2,FALSE),"")</f>
        <v/>
      </c>
      <c r="W489" s="118" t="str">
        <f>IF(C489="","",VLOOKUP(C489,'Base de dados'!$A$1:$C$39,3,FALSE))</f>
        <v/>
      </c>
    </row>
    <row r="490" spans="20:23" hidden="1">
      <c r="T490" s="87" t="s">
        <v>60</v>
      </c>
      <c r="U490" s="51" t="str">
        <f>IF(N490&lt;&gt;"",VLOOKUP(A490,'Base de dados'!$G$1:$H$24,2,FALSE),"")</f>
        <v/>
      </c>
      <c r="W490" s="118" t="str">
        <f>IF(C490="","",VLOOKUP(C490,'Base de dados'!$A$1:$C$39,3,FALSE))</f>
        <v/>
      </c>
    </row>
    <row r="491" spans="20:23" hidden="1">
      <c r="T491" s="87" t="s">
        <v>60</v>
      </c>
      <c r="U491" s="51" t="str">
        <f>IF(N491&lt;&gt;"",VLOOKUP(A491,'Base de dados'!$G$1:$H$24,2,FALSE),"")</f>
        <v/>
      </c>
      <c r="W491" s="118" t="str">
        <f>IF(C491="","",VLOOKUP(C491,'Base de dados'!$A$1:$C$39,3,FALSE))</f>
        <v/>
      </c>
    </row>
    <row r="492" spans="20:23" hidden="1">
      <c r="T492" s="87" t="s">
        <v>60</v>
      </c>
      <c r="U492" s="51" t="str">
        <f>IF(N492&lt;&gt;"",VLOOKUP(A492,'Base de dados'!$G$1:$H$24,2,FALSE),"")</f>
        <v/>
      </c>
      <c r="W492" s="118" t="str">
        <f>IF(C492="","",VLOOKUP(C492,'Base de dados'!$A$1:$C$39,3,FALSE))</f>
        <v/>
      </c>
    </row>
    <row r="493" spans="20:23" hidden="1">
      <c r="T493" s="87" t="s">
        <v>60</v>
      </c>
      <c r="U493" s="51" t="str">
        <f>IF(N493&lt;&gt;"",VLOOKUP(A493,'Base de dados'!$G$1:$H$24,2,FALSE),"")</f>
        <v/>
      </c>
      <c r="W493" s="118" t="str">
        <f>IF(C493="","",VLOOKUP(C493,'Base de dados'!$A$1:$C$39,3,FALSE))</f>
        <v/>
      </c>
    </row>
    <row r="494" spans="20:23" hidden="1">
      <c r="T494" s="87" t="s">
        <v>60</v>
      </c>
      <c r="U494" s="51" t="str">
        <f>IF(N494&lt;&gt;"",VLOOKUP(A494,'Base de dados'!$G$1:$H$24,2,FALSE),"")</f>
        <v/>
      </c>
      <c r="W494" s="118" t="str">
        <f>IF(C494="","",VLOOKUP(C494,'Base de dados'!$A$1:$C$39,3,FALSE))</f>
        <v/>
      </c>
    </row>
    <row r="495" spans="20:23" hidden="1">
      <c r="T495" s="87" t="s">
        <v>60</v>
      </c>
      <c r="U495" s="51" t="str">
        <f>IF(N495&lt;&gt;"",VLOOKUP(A495,'Base de dados'!$G$1:$H$24,2,FALSE),"")</f>
        <v/>
      </c>
      <c r="W495" s="118" t="str">
        <f>IF(C495="","",VLOOKUP(C495,'Base de dados'!$A$1:$C$39,3,FALSE))</f>
        <v/>
      </c>
    </row>
    <row r="496" spans="20:23" hidden="1">
      <c r="T496" s="87" t="s">
        <v>60</v>
      </c>
      <c r="U496" s="51" t="str">
        <f>IF(N496&lt;&gt;"",VLOOKUP(A496,'Base de dados'!$G$1:$H$24,2,FALSE),"")</f>
        <v/>
      </c>
      <c r="W496" s="118" t="str">
        <f>IF(C496="","",VLOOKUP(C496,'Base de dados'!$A$1:$C$39,3,FALSE))</f>
        <v/>
      </c>
    </row>
    <row r="497" spans="20:23" hidden="1">
      <c r="T497" s="87" t="s">
        <v>60</v>
      </c>
      <c r="U497" s="51" t="str">
        <f>IF(N497&lt;&gt;"",VLOOKUP(A497,'Base de dados'!$G$1:$H$24,2,FALSE),"")</f>
        <v/>
      </c>
      <c r="W497" s="118" t="str">
        <f>IF(C497="","",VLOOKUP(C497,'Base de dados'!$A$1:$C$39,3,FALSE))</f>
        <v/>
      </c>
    </row>
    <row r="498" spans="20:23" hidden="1">
      <c r="T498" s="87" t="s">
        <v>60</v>
      </c>
      <c r="U498" s="51" t="str">
        <f>IF(N498&lt;&gt;"",VLOOKUP(A498,'Base de dados'!$G$1:$H$24,2,FALSE),"")</f>
        <v/>
      </c>
      <c r="W498" s="118" t="str">
        <f>IF(C498="","",VLOOKUP(C498,'Base de dados'!$A$1:$C$39,3,FALSE))</f>
        <v/>
      </c>
    </row>
    <row r="499" spans="20:23" hidden="1">
      <c r="T499" s="87" t="s">
        <v>60</v>
      </c>
      <c r="U499" s="51" t="str">
        <f>IF(N499&lt;&gt;"",VLOOKUP(A499,'Base de dados'!$G$1:$H$24,2,FALSE),"")</f>
        <v/>
      </c>
      <c r="W499" s="118" t="str">
        <f>IF(C499="","",VLOOKUP(C499,'Base de dados'!$A$1:$C$39,3,FALSE))</f>
        <v/>
      </c>
    </row>
    <row r="500" spans="20:23" hidden="1">
      <c r="T500" s="87" t="s">
        <v>60</v>
      </c>
      <c r="U500" s="51" t="str">
        <f>IF(N500&lt;&gt;"",VLOOKUP(A500,'Base de dados'!$G$1:$H$24,2,FALSE),"")</f>
        <v/>
      </c>
      <c r="W500" s="118" t="str">
        <f>IF(C500="","",VLOOKUP(C500,'Base de dados'!$A$1:$C$39,3,FALSE))</f>
        <v/>
      </c>
    </row>
    <row r="501" spans="20:23" hidden="1">
      <c r="T501" s="87" t="s">
        <v>60</v>
      </c>
      <c r="U501" s="51" t="str">
        <f>IF(N501&lt;&gt;"",VLOOKUP(A501,'Base de dados'!$G$1:$H$24,2,FALSE),"")</f>
        <v/>
      </c>
      <c r="W501" s="118" t="str">
        <f>IF(C501="","",VLOOKUP(C501,'Base de dados'!$A$1:$C$39,3,FALSE))</f>
        <v/>
      </c>
    </row>
    <row r="502" spans="20:23" hidden="1">
      <c r="T502" s="87" t="s">
        <v>60</v>
      </c>
      <c r="U502" s="51" t="str">
        <f>IF(N502&lt;&gt;"",VLOOKUP(A502,'Base de dados'!$G$1:$H$24,2,FALSE),"")</f>
        <v/>
      </c>
      <c r="W502" s="118" t="str">
        <f>IF(C502="","",VLOOKUP(C502,'Base de dados'!$A$1:$C$39,3,FALSE))</f>
        <v/>
      </c>
    </row>
    <row r="503" spans="20:23" hidden="1">
      <c r="T503" s="87" t="s">
        <v>60</v>
      </c>
      <c r="U503" s="51" t="str">
        <f>IF(N503&lt;&gt;"",VLOOKUP(A503,'Base de dados'!$G$1:$H$24,2,FALSE),"")</f>
        <v/>
      </c>
      <c r="W503" s="118" t="str">
        <f>IF(C503="","",VLOOKUP(C503,'Base de dados'!$A$1:$C$39,3,FALSE))</f>
        <v/>
      </c>
    </row>
    <row r="504" spans="20:23" hidden="1">
      <c r="T504" s="87" t="s">
        <v>60</v>
      </c>
      <c r="U504" s="51" t="str">
        <f>IF(N504&lt;&gt;"",VLOOKUP(A504,'Base de dados'!$G$1:$H$24,2,FALSE),"")</f>
        <v/>
      </c>
      <c r="W504" s="118" t="str">
        <f>IF(C504="","",VLOOKUP(C504,'Base de dados'!$A$1:$C$39,3,FALSE))</f>
        <v/>
      </c>
    </row>
    <row r="505" spans="20:23" hidden="1">
      <c r="T505" s="87" t="s">
        <v>60</v>
      </c>
      <c r="U505" s="51" t="str">
        <f>IF(N505&lt;&gt;"",VLOOKUP(A505,'Base de dados'!$G$1:$H$24,2,FALSE),"")</f>
        <v/>
      </c>
      <c r="W505" s="118" t="str">
        <f>IF(C505="","",VLOOKUP(C505,'Base de dados'!$A$1:$C$39,3,FALSE))</f>
        <v/>
      </c>
    </row>
    <row r="506" spans="20:23" hidden="1">
      <c r="T506" s="87" t="s">
        <v>60</v>
      </c>
      <c r="U506" s="51" t="str">
        <f>IF(N506&lt;&gt;"",VLOOKUP(A506,'Base de dados'!$G$1:$H$24,2,FALSE),"")</f>
        <v/>
      </c>
      <c r="W506" s="118" t="str">
        <f>IF(C506="","",VLOOKUP(C506,'Base de dados'!$A$1:$C$39,3,FALSE))</f>
        <v/>
      </c>
    </row>
    <row r="507" spans="20:23" hidden="1">
      <c r="T507" s="87" t="s">
        <v>60</v>
      </c>
      <c r="U507" s="51" t="str">
        <f>IF(N507&lt;&gt;"",VLOOKUP(A507,'Base de dados'!$G$1:$H$24,2,FALSE),"")</f>
        <v/>
      </c>
      <c r="W507" s="118" t="str">
        <f>IF(C507="","",VLOOKUP(C507,'Base de dados'!$A$1:$C$39,3,FALSE))</f>
        <v/>
      </c>
    </row>
    <row r="508" spans="20:23" hidden="1">
      <c r="T508" s="87" t="s">
        <v>60</v>
      </c>
      <c r="U508" s="51" t="str">
        <f>IF(N508&lt;&gt;"",VLOOKUP(A508,'Base de dados'!$G$1:$H$24,2,FALSE),"")</f>
        <v/>
      </c>
      <c r="W508" s="118" t="str">
        <f>IF(C508="","",VLOOKUP(C508,'Base de dados'!$A$1:$C$39,3,FALSE))</f>
        <v/>
      </c>
    </row>
    <row r="509" spans="20:23" hidden="1">
      <c r="T509" s="87" t="s">
        <v>60</v>
      </c>
      <c r="U509" s="51" t="str">
        <f>IF(N509&lt;&gt;"",VLOOKUP(A509,'Base de dados'!$G$1:$H$24,2,FALSE),"")</f>
        <v/>
      </c>
      <c r="W509" s="118" t="str">
        <f>IF(C509="","",VLOOKUP(C509,'Base de dados'!$A$1:$C$39,3,FALSE))</f>
        <v/>
      </c>
    </row>
    <row r="510" spans="20:23" hidden="1">
      <c r="T510" s="87" t="s">
        <v>60</v>
      </c>
      <c r="U510" s="51" t="str">
        <f>IF(N510&lt;&gt;"",VLOOKUP(A510,'Base de dados'!$G$1:$H$24,2,FALSE),"")</f>
        <v/>
      </c>
      <c r="W510" s="118" t="str">
        <f>IF(C510="","",VLOOKUP(C510,'Base de dados'!$A$1:$C$39,3,FALSE))</f>
        <v/>
      </c>
    </row>
    <row r="511" spans="20:23" hidden="1">
      <c r="T511" s="87" t="s">
        <v>60</v>
      </c>
      <c r="U511" s="51" t="str">
        <f>IF(N511&lt;&gt;"",VLOOKUP(A511,'Base de dados'!$G$1:$H$24,2,FALSE),"")</f>
        <v/>
      </c>
      <c r="W511" s="118" t="str">
        <f>IF(C511="","",VLOOKUP(C511,'Base de dados'!$A$1:$C$39,3,FALSE))</f>
        <v/>
      </c>
    </row>
    <row r="512" spans="20:23" hidden="1">
      <c r="T512" s="87" t="s">
        <v>60</v>
      </c>
      <c r="U512" s="51" t="str">
        <f>IF(N512&lt;&gt;"",VLOOKUP(A512,'Base de dados'!$G$1:$H$24,2,FALSE),"")</f>
        <v/>
      </c>
      <c r="W512" s="118" t="str">
        <f>IF(C512="","",VLOOKUP(C512,'Base de dados'!$A$1:$C$39,3,FALSE))</f>
        <v/>
      </c>
    </row>
    <row r="513" spans="20:23" hidden="1">
      <c r="T513" s="87" t="s">
        <v>60</v>
      </c>
      <c r="U513" s="51" t="str">
        <f>IF(N513&lt;&gt;"",VLOOKUP(A513,'Base de dados'!$G$1:$H$24,2,FALSE),"")</f>
        <v/>
      </c>
      <c r="W513" s="118" t="str">
        <f>IF(C513="","",VLOOKUP(C513,'Base de dados'!$A$1:$C$39,3,FALSE))</f>
        <v/>
      </c>
    </row>
    <row r="514" spans="20:23" hidden="1">
      <c r="T514" s="87" t="s">
        <v>60</v>
      </c>
      <c r="U514" s="51" t="str">
        <f>IF(N514&lt;&gt;"",VLOOKUP(A514,'Base de dados'!$G$1:$H$24,2,FALSE),"")</f>
        <v/>
      </c>
      <c r="W514" s="118" t="str">
        <f>IF(C514="","",VLOOKUP(C514,'Base de dados'!$A$1:$C$39,3,FALSE))</f>
        <v/>
      </c>
    </row>
    <row r="515" spans="20:23" hidden="1">
      <c r="T515" s="87" t="s">
        <v>60</v>
      </c>
      <c r="U515" s="51" t="str">
        <f>IF(N515&lt;&gt;"",VLOOKUP(A515,'Base de dados'!$G$1:$H$24,2,FALSE),"")</f>
        <v/>
      </c>
      <c r="W515" s="118" t="str">
        <f>IF(C515="","",VLOOKUP(C515,'Base de dados'!$A$1:$C$39,3,FALSE))</f>
        <v/>
      </c>
    </row>
    <row r="516" spans="20:23" hidden="1">
      <c r="T516" s="87" t="s">
        <v>60</v>
      </c>
      <c r="U516" s="51" t="str">
        <f>IF(N516&lt;&gt;"",VLOOKUP(A516,'Base de dados'!$G$1:$H$24,2,FALSE),"")</f>
        <v/>
      </c>
    </row>
    <row r="517" spans="20:23" hidden="1">
      <c r="T517" s="87" t="s">
        <v>60</v>
      </c>
      <c r="U517" s="51" t="str">
        <f>IF(N517&lt;&gt;"",VLOOKUP(A517,'Base de dados'!$G$1:$H$24,2,FALSE),"")</f>
        <v/>
      </c>
    </row>
    <row r="518" spans="20:23" hidden="1">
      <c r="T518" s="87" t="s">
        <v>60</v>
      </c>
      <c r="U518" s="51" t="str">
        <f>IF(N518&lt;&gt;"",VLOOKUP(A518,'Base de dados'!$G$1:$H$24,2,FALSE),"")</f>
        <v/>
      </c>
    </row>
    <row r="519" spans="20:23" hidden="1">
      <c r="T519" s="87" t="s">
        <v>60</v>
      </c>
      <c r="U519" s="51" t="str">
        <f>IF(N519&lt;&gt;"",VLOOKUP(A519,'Base de dados'!$G$1:$H$24,2,FALSE),"")</f>
        <v/>
      </c>
    </row>
    <row r="520" spans="20:23" hidden="1">
      <c r="T520" s="87" t="s">
        <v>60</v>
      </c>
      <c r="U520" s="51" t="str">
        <f>IF(N520&lt;&gt;"",VLOOKUP(A520,'Base de dados'!$G$1:$H$24,2,FALSE),"")</f>
        <v/>
      </c>
    </row>
    <row r="521" spans="20:23" hidden="1">
      <c r="T521" s="87" t="s">
        <v>60</v>
      </c>
      <c r="U521" s="51" t="str">
        <f>IF(N521&lt;&gt;"",VLOOKUP(A521,'Base de dados'!$G$1:$H$24,2,FALSE),"")</f>
        <v/>
      </c>
    </row>
    <row r="522" spans="20:23" hidden="1">
      <c r="T522" s="87" t="s">
        <v>60</v>
      </c>
      <c r="U522" s="51" t="str">
        <f>IF(N522&lt;&gt;"",VLOOKUP(A522,'Base de dados'!$G$1:$H$24,2,FALSE),"")</f>
        <v/>
      </c>
    </row>
    <row r="523" spans="20:23" hidden="1">
      <c r="T523" s="87" t="s">
        <v>60</v>
      </c>
      <c r="U523" s="51" t="str">
        <f>IF(N523&lt;&gt;"",VLOOKUP(A523,'Base de dados'!$G$1:$H$24,2,FALSE),"")</f>
        <v/>
      </c>
    </row>
    <row r="524" spans="20:23" hidden="1">
      <c r="T524" s="87" t="s">
        <v>60</v>
      </c>
      <c r="U524" s="51" t="str">
        <f>IF(N524&lt;&gt;"",VLOOKUP(A524,'Base de dados'!$G$1:$H$24,2,FALSE),"")</f>
        <v/>
      </c>
    </row>
    <row r="525" spans="20:23" hidden="1">
      <c r="T525" s="87" t="s">
        <v>60</v>
      </c>
      <c r="U525" s="51" t="str">
        <f>IF(N525&lt;&gt;"",VLOOKUP(A525,'Base de dados'!$G$1:$H$24,2,FALSE),"")</f>
        <v/>
      </c>
    </row>
    <row r="526" spans="20:23" hidden="1">
      <c r="T526" s="87" t="s">
        <v>60</v>
      </c>
      <c r="U526" s="51" t="str">
        <f>IF(N526&lt;&gt;"",VLOOKUP(A526,'Base de dados'!$G$1:$H$24,2,FALSE),"")</f>
        <v/>
      </c>
    </row>
    <row r="527" spans="20:23" hidden="1">
      <c r="T527" s="87" t="s">
        <v>60</v>
      </c>
      <c r="U527" s="51" t="str">
        <f>IF(N527&lt;&gt;"",VLOOKUP(A527,'Base de dados'!$G$1:$H$24,2,FALSE),"")</f>
        <v/>
      </c>
    </row>
    <row r="528" spans="20:23" hidden="1">
      <c r="T528" s="87" t="s">
        <v>60</v>
      </c>
      <c r="U528" s="51" t="str">
        <f>IF(N528&lt;&gt;"",VLOOKUP(A528,'Base de dados'!$G$1:$H$24,2,FALSE),"")</f>
        <v/>
      </c>
    </row>
    <row r="529" spans="20:21" hidden="1">
      <c r="T529" s="87" t="s">
        <v>60</v>
      </c>
      <c r="U529" s="51" t="str">
        <f>IF(N529&lt;&gt;"",VLOOKUP(A529,'Base de dados'!$G$1:$H$24,2,FALSE),"")</f>
        <v/>
      </c>
    </row>
    <row r="530" spans="20:21" hidden="1">
      <c r="T530" s="87" t="s">
        <v>60</v>
      </c>
      <c r="U530" s="51" t="str">
        <f>IF(N530&lt;&gt;"",VLOOKUP(A530,'Base de dados'!$G$1:$H$24,2,FALSE),"")</f>
        <v/>
      </c>
    </row>
    <row r="531" spans="20:21" hidden="1">
      <c r="T531" s="87" t="s">
        <v>60</v>
      </c>
      <c r="U531" s="51" t="str">
        <f>IF(N531&lt;&gt;"",VLOOKUP(A531,'Base de dados'!$G$1:$H$24,2,FALSE),"")</f>
        <v/>
      </c>
    </row>
    <row r="532" spans="20:21" hidden="1">
      <c r="T532" s="87" t="s">
        <v>60</v>
      </c>
      <c r="U532" s="51" t="str">
        <f>IF(N532&lt;&gt;"",VLOOKUP(A532,'Base de dados'!$G$1:$H$24,2,FALSE),"")</f>
        <v/>
      </c>
    </row>
    <row r="533" spans="20:21" hidden="1">
      <c r="T533" s="87" t="s">
        <v>60</v>
      </c>
      <c r="U533" s="51" t="str">
        <f>IF(N533&lt;&gt;"",VLOOKUP(A533,'Base de dados'!$G$1:$H$24,2,FALSE),"")</f>
        <v/>
      </c>
    </row>
    <row r="534" spans="20:21" hidden="1">
      <c r="T534" s="87" t="s">
        <v>60</v>
      </c>
      <c r="U534" s="51" t="str">
        <f>IF(N534&lt;&gt;"",VLOOKUP(A534,'Base de dados'!$G$1:$H$24,2,FALSE),"")</f>
        <v/>
      </c>
    </row>
    <row r="535" spans="20:21" hidden="1">
      <c r="T535" s="87" t="s">
        <v>60</v>
      </c>
      <c r="U535" s="51" t="str">
        <f>IF(N535&lt;&gt;"",VLOOKUP(A535,'Base de dados'!$G$1:$H$24,2,FALSE),"")</f>
        <v/>
      </c>
    </row>
    <row r="536" spans="20:21" hidden="1">
      <c r="T536" s="87" t="s">
        <v>60</v>
      </c>
      <c r="U536" s="51" t="str">
        <f>IF(N536&lt;&gt;"",VLOOKUP(A536,'Base de dados'!$G$1:$H$24,2,FALSE),"")</f>
        <v/>
      </c>
    </row>
    <row r="537" spans="20:21" hidden="1">
      <c r="T537" s="87" t="s">
        <v>60</v>
      </c>
      <c r="U537" s="51" t="str">
        <f>IF(N537&lt;&gt;"",VLOOKUP(A537,'Base de dados'!$G$1:$H$24,2,FALSE),"")</f>
        <v/>
      </c>
    </row>
    <row r="538" spans="20:21" hidden="1">
      <c r="T538" s="87" t="s">
        <v>60</v>
      </c>
      <c r="U538" s="51" t="str">
        <f>IF(N538&lt;&gt;"",VLOOKUP(A538,'Base de dados'!$G$1:$H$24,2,FALSE),"")</f>
        <v/>
      </c>
    </row>
    <row r="539" spans="20:21" hidden="1">
      <c r="T539" s="87" t="s">
        <v>60</v>
      </c>
      <c r="U539" s="51" t="str">
        <f>IF(N539&lt;&gt;"",VLOOKUP(A539,'Base de dados'!$G$1:$H$24,2,FALSE),"")</f>
        <v/>
      </c>
    </row>
    <row r="540" spans="20:21" hidden="1">
      <c r="T540" s="87" t="s">
        <v>60</v>
      </c>
      <c r="U540" s="51" t="str">
        <f>IF(N540&lt;&gt;"",VLOOKUP(A540,'Base de dados'!$G$1:$H$24,2,FALSE),"")</f>
        <v/>
      </c>
    </row>
    <row r="541" spans="20:21" hidden="1">
      <c r="T541" s="87" t="s">
        <v>60</v>
      </c>
      <c r="U541" s="51" t="str">
        <f>IF(N541&lt;&gt;"",VLOOKUP(A541,'Base de dados'!$G$1:$H$24,2,FALSE),"")</f>
        <v/>
      </c>
    </row>
    <row r="542" spans="20:21" hidden="1">
      <c r="T542" s="87" t="s">
        <v>60</v>
      </c>
      <c r="U542" s="51" t="str">
        <f>IF(N542&lt;&gt;"",VLOOKUP(A542,'Base de dados'!$G$1:$H$24,2,FALSE),"")</f>
        <v/>
      </c>
    </row>
    <row r="543" spans="20:21" hidden="1">
      <c r="T543" s="87" t="s">
        <v>60</v>
      </c>
      <c r="U543" s="51" t="str">
        <f>IF(N543&lt;&gt;"",VLOOKUP(A543,'Base de dados'!$G$1:$H$24,2,FALSE),"")</f>
        <v/>
      </c>
    </row>
    <row r="544" spans="20:21" hidden="1">
      <c r="T544" s="87" t="s">
        <v>60</v>
      </c>
      <c r="U544" s="51" t="str">
        <f>IF(N544&lt;&gt;"",VLOOKUP(A544,'Base de dados'!$G$1:$H$24,2,FALSE),"")</f>
        <v/>
      </c>
    </row>
    <row r="545" spans="20:21" hidden="1">
      <c r="T545" s="87" t="s">
        <v>60</v>
      </c>
      <c r="U545" s="51" t="str">
        <f>IF(N545&lt;&gt;"",VLOOKUP(A545,'Base de dados'!$G$1:$H$24,2,FALSE),"")</f>
        <v/>
      </c>
    </row>
    <row r="546" spans="20:21" hidden="1">
      <c r="T546" s="87" t="s">
        <v>60</v>
      </c>
      <c r="U546" s="51" t="str">
        <f>IF(N546&lt;&gt;"",VLOOKUP(A546,'Base de dados'!$G$1:$H$24,2,FALSE),"")</f>
        <v/>
      </c>
    </row>
    <row r="547" spans="20:21" hidden="1">
      <c r="T547" s="87" t="s">
        <v>60</v>
      </c>
      <c r="U547" s="51" t="str">
        <f>IF(N547&lt;&gt;"",VLOOKUP(A547,'Base de dados'!$G$1:$H$24,2,FALSE),"")</f>
        <v/>
      </c>
    </row>
    <row r="548" spans="20:21" hidden="1">
      <c r="T548" s="87" t="s">
        <v>60</v>
      </c>
      <c r="U548" s="51" t="str">
        <f>IF(N548&lt;&gt;"",VLOOKUP(A548,'Base de dados'!$G$1:$H$24,2,FALSE),"")</f>
        <v/>
      </c>
    </row>
    <row r="549" spans="20:21" hidden="1">
      <c r="T549" s="87" t="s">
        <v>60</v>
      </c>
      <c r="U549" s="51" t="str">
        <f>IF(N549&lt;&gt;"",VLOOKUP(A549,'Base de dados'!$G$1:$H$24,2,FALSE),"")</f>
        <v/>
      </c>
    </row>
    <row r="550" spans="20:21" hidden="1">
      <c r="T550" s="87" t="s">
        <v>60</v>
      </c>
      <c r="U550" s="51" t="str">
        <f>IF(N550&lt;&gt;"",VLOOKUP(A550,'Base de dados'!$G$1:$H$24,2,FALSE),"")</f>
        <v/>
      </c>
    </row>
    <row r="551" spans="20:21" hidden="1">
      <c r="T551" s="87" t="s">
        <v>60</v>
      </c>
      <c r="U551" s="51" t="str">
        <f>IF(N551&lt;&gt;"",VLOOKUP(A551,'Base de dados'!$G$1:$H$24,2,FALSE),"")</f>
        <v/>
      </c>
    </row>
    <row r="552" spans="20:21" hidden="1">
      <c r="T552" s="87" t="s">
        <v>60</v>
      </c>
      <c r="U552" s="51" t="str">
        <f>IF(N552&lt;&gt;"",VLOOKUP(A552,'Base de dados'!$G$1:$H$24,2,FALSE),"")</f>
        <v/>
      </c>
    </row>
    <row r="553" spans="20:21" hidden="1">
      <c r="T553" s="87" t="s">
        <v>60</v>
      </c>
      <c r="U553" s="51" t="str">
        <f>IF(N553&lt;&gt;"",VLOOKUP(A553,'Base de dados'!$G$1:$H$24,2,FALSE),"")</f>
        <v/>
      </c>
    </row>
    <row r="554" spans="20:21" hidden="1">
      <c r="T554" s="87" t="s">
        <v>60</v>
      </c>
      <c r="U554" s="51" t="str">
        <f>IF(N554&lt;&gt;"",VLOOKUP(A554,'Base de dados'!$G$1:$H$24,2,FALSE),"")</f>
        <v/>
      </c>
    </row>
    <row r="555" spans="20:21" hidden="1">
      <c r="T555" s="87" t="s">
        <v>60</v>
      </c>
      <c r="U555" s="51" t="str">
        <f>IF(N555&lt;&gt;"",VLOOKUP(A555,'Base de dados'!$G$1:$H$24,2,FALSE),"")</f>
        <v/>
      </c>
    </row>
    <row r="556" spans="20:21" hidden="1">
      <c r="T556" s="87" t="s">
        <v>60</v>
      </c>
      <c r="U556" s="51" t="str">
        <f>IF(N556&lt;&gt;"",VLOOKUP(A556,'Base de dados'!$G$1:$H$24,2,FALSE),"")</f>
        <v/>
      </c>
    </row>
    <row r="557" spans="20:21" hidden="1">
      <c r="T557" s="87" t="s">
        <v>60</v>
      </c>
      <c r="U557" s="51" t="str">
        <f>IF(N557&lt;&gt;"",VLOOKUP(A557,'Base de dados'!$G$1:$H$24,2,FALSE),"")</f>
        <v/>
      </c>
    </row>
    <row r="558" spans="20:21" hidden="1">
      <c r="T558" s="87" t="s">
        <v>60</v>
      </c>
      <c r="U558" s="51" t="str">
        <f>IF(N558&lt;&gt;"",VLOOKUP(A558,'Base de dados'!$G$1:$H$24,2,FALSE),"")</f>
        <v/>
      </c>
    </row>
    <row r="559" spans="20:21" hidden="1">
      <c r="T559" s="87" t="s">
        <v>60</v>
      </c>
      <c r="U559" s="51" t="str">
        <f>IF(N559&lt;&gt;"",VLOOKUP(A559,'Base de dados'!$G$1:$H$24,2,FALSE),"")</f>
        <v/>
      </c>
    </row>
    <row r="560" spans="20:21" hidden="1">
      <c r="T560" s="87" t="s">
        <v>60</v>
      </c>
      <c r="U560" s="51" t="str">
        <f>IF(N560&lt;&gt;"",VLOOKUP(A560,'Base de dados'!$G$1:$H$24,2,FALSE),"")</f>
        <v/>
      </c>
    </row>
    <row r="561" spans="20:21" hidden="1">
      <c r="T561" s="87" t="s">
        <v>60</v>
      </c>
      <c r="U561" s="51" t="str">
        <f>IF(N561&lt;&gt;"",VLOOKUP(A561,'Base de dados'!$G$1:$H$24,2,FALSE),"")</f>
        <v/>
      </c>
    </row>
    <row r="562" spans="20:21" hidden="1">
      <c r="T562" s="87" t="s">
        <v>60</v>
      </c>
      <c r="U562" s="51" t="str">
        <f>IF(N562&lt;&gt;"",VLOOKUP(A562,'Base de dados'!$G$1:$H$24,2,FALSE),"")</f>
        <v/>
      </c>
    </row>
    <row r="563" spans="20:21" hidden="1">
      <c r="T563" s="87" t="s">
        <v>60</v>
      </c>
      <c r="U563" s="51" t="str">
        <f>IF(N563&lt;&gt;"",VLOOKUP(A563,'Base de dados'!$G$1:$H$24,2,FALSE),"")</f>
        <v/>
      </c>
    </row>
    <row r="564" spans="20:21" hidden="1">
      <c r="T564" s="87" t="s">
        <v>60</v>
      </c>
      <c r="U564" s="51" t="str">
        <f>IF(N564&lt;&gt;"",VLOOKUP(A564,'Base de dados'!$G$1:$H$24,2,FALSE),"")</f>
        <v/>
      </c>
    </row>
    <row r="565" spans="20:21" hidden="1">
      <c r="T565" s="87" t="s">
        <v>60</v>
      </c>
      <c r="U565" s="51" t="str">
        <f>IF(N565&lt;&gt;"",VLOOKUP(A565,'Base de dados'!$G$1:$H$24,2,FALSE),"")</f>
        <v/>
      </c>
    </row>
    <row r="566" spans="20:21" hidden="1">
      <c r="T566" s="87" t="s">
        <v>60</v>
      </c>
      <c r="U566" s="51" t="str">
        <f>IF(N566&lt;&gt;"",VLOOKUP(A566,'Base de dados'!$G$1:$H$24,2,FALSE),"")</f>
        <v/>
      </c>
    </row>
    <row r="567" spans="20:21" hidden="1">
      <c r="T567" s="87" t="s">
        <v>60</v>
      </c>
      <c r="U567" s="51" t="str">
        <f>IF(N567&lt;&gt;"",VLOOKUP(A567,'Base de dados'!$G$1:$H$24,2,FALSE),"")</f>
        <v/>
      </c>
    </row>
    <row r="568" spans="20:21" hidden="1">
      <c r="T568" s="87" t="s">
        <v>60</v>
      </c>
      <c r="U568" s="51" t="str">
        <f>IF(N568&lt;&gt;"",VLOOKUP(A568,'Base de dados'!$G$1:$H$24,2,FALSE),"")</f>
        <v/>
      </c>
    </row>
    <row r="569" spans="20:21" hidden="1">
      <c r="T569" s="87" t="s">
        <v>60</v>
      </c>
      <c r="U569" s="51" t="str">
        <f>IF(N569&lt;&gt;"",VLOOKUP(A569,'Base de dados'!$G$1:$H$24,2,FALSE),"")</f>
        <v/>
      </c>
    </row>
    <row r="570" spans="20:21" hidden="1">
      <c r="T570" s="87" t="s">
        <v>60</v>
      </c>
      <c r="U570" s="51" t="str">
        <f>IF(N570&lt;&gt;"",VLOOKUP(A570,'Base de dados'!$G$1:$H$24,2,FALSE),"")</f>
        <v/>
      </c>
    </row>
    <row r="571" spans="20:21" hidden="1">
      <c r="T571" s="87" t="s">
        <v>60</v>
      </c>
      <c r="U571" s="51" t="str">
        <f>IF(N571&lt;&gt;"",VLOOKUP(A571,'Base de dados'!$G$1:$H$24,2,FALSE),"")</f>
        <v/>
      </c>
    </row>
    <row r="572" spans="20:21" hidden="1">
      <c r="T572" s="87" t="s">
        <v>60</v>
      </c>
      <c r="U572" s="51" t="str">
        <f>IF(N572&lt;&gt;"",VLOOKUP(A572,'Base de dados'!$G$1:$H$24,2,FALSE),"")</f>
        <v/>
      </c>
    </row>
    <row r="573" spans="20:21" hidden="1">
      <c r="T573" s="87" t="s">
        <v>60</v>
      </c>
      <c r="U573" s="51" t="str">
        <f>IF(N573&lt;&gt;"",VLOOKUP(A573,'Base de dados'!$G$1:$H$24,2,FALSE),"")</f>
        <v/>
      </c>
    </row>
    <row r="574" spans="20:21" hidden="1">
      <c r="T574" s="87" t="s">
        <v>60</v>
      </c>
      <c r="U574" s="51" t="str">
        <f>IF(N574&lt;&gt;"",VLOOKUP(A574,'Base de dados'!$G$1:$H$24,2,FALSE),"")</f>
        <v/>
      </c>
    </row>
    <row r="575" spans="20:21" hidden="1">
      <c r="T575" s="87" t="s">
        <v>60</v>
      </c>
      <c r="U575" s="51" t="str">
        <f>IF(N575&lt;&gt;"",VLOOKUP(A575,'Base de dados'!$G$1:$H$24,2,FALSE),"")</f>
        <v/>
      </c>
    </row>
    <row r="576" spans="20:21" hidden="1">
      <c r="T576" s="87" t="s">
        <v>60</v>
      </c>
      <c r="U576" s="51" t="str">
        <f>IF(N576&lt;&gt;"",VLOOKUP(A576,'Base de dados'!$G$1:$H$24,2,FALSE),"")</f>
        <v/>
      </c>
    </row>
    <row r="577" spans="20:21" hidden="1">
      <c r="T577" s="87" t="s">
        <v>60</v>
      </c>
      <c r="U577" s="51" t="str">
        <f>IF(N577&lt;&gt;"",VLOOKUP(A577,'Base de dados'!$G$1:$H$24,2,FALSE),"")</f>
        <v/>
      </c>
    </row>
    <row r="578" spans="20:21" hidden="1">
      <c r="T578" s="87" t="s">
        <v>60</v>
      </c>
      <c r="U578" s="51" t="str">
        <f>IF(N578&lt;&gt;"",VLOOKUP(A578,'Base de dados'!$G$1:$H$24,2,FALSE),"")</f>
        <v/>
      </c>
    </row>
    <row r="579" spans="20:21" hidden="1">
      <c r="T579" s="87" t="s">
        <v>60</v>
      </c>
      <c r="U579" s="51" t="str">
        <f>IF(N579&lt;&gt;"",VLOOKUP(A579,'Base de dados'!$G$1:$H$24,2,FALSE),"")</f>
        <v/>
      </c>
    </row>
    <row r="580" spans="20:21" hidden="1">
      <c r="T580" s="87" t="s">
        <v>60</v>
      </c>
      <c r="U580" s="51" t="str">
        <f>IF(N580&lt;&gt;"",VLOOKUP(A580,'Base de dados'!$G$1:$H$24,2,FALSE),"")</f>
        <v/>
      </c>
    </row>
    <row r="581" spans="20:21" hidden="1">
      <c r="T581" s="87" t="s">
        <v>60</v>
      </c>
      <c r="U581" s="51" t="str">
        <f>IF(N581&lt;&gt;"",VLOOKUP(A581,'Base de dados'!$G$1:$H$24,2,FALSE),"")</f>
        <v/>
      </c>
    </row>
    <row r="582" spans="20:21" hidden="1">
      <c r="T582" s="87" t="s">
        <v>60</v>
      </c>
      <c r="U582" s="51" t="str">
        <f>IF(N582&lt;&gt;"",VLOOKUP(A582,'Base de dados'!$G$1:$H$24,2,FALSE),"")</f>
        <v/>
      </c>
    </row>
    <row r="583" spans="20:21" hidden="1">
      <c r="T583" s="87" t="s">
        <v>60</v>
      </c>
      <c r="U583" s="51" t="str">
        <f>IF(N583&lt;&gt;"",VLOOKUP(A583,'Base de dados'!$G$1:$H$24,2,FALSE),"")</f>
        <v/>
      </c>
    </row>
    <row r="584" spans="20:21" hidden="1">
      <c r="T584" s="87" t="s">
        <v>60</v>
      </c>
      <c r="U584" s="51" t="str">
        <f>IF(N584&lt;&gt;"",VLOOKUP(A584,'Base de dados'!$G$1:$H$24,2,FALSE),"")</f>
        <v/>
      </c>
    </row>
    <row r="585" spans="20:21" hidden="1">
      <c r="T585" s="87" t="s">
        <v>60</v>
      </c>
      <c r="U585" s="51" t="str">
        <f>IF(N585&lt;&gt;"",VLOOKUP(A585,'Base de dados'!$G$1:$H$24,2,FALSE),"")</f>
        <v/>
      </c>
    </row>
    <row r="586" spans="20:21" hidden="1">
      <c r="T586" s="87" t="s">
        <v>60</v>
      </c>
      <c r="U586" s="51" t="str">
        <f>IF(N586&lt;&gt;"",VLOOKUP(A586,'Base de dados'!$G$1:$H$24,2,FALSE),"")</f>
        <v/>
      </c>
    </row>
    <row r="587" spans="20:21" hidden="1">
      <c r="T587" s="87" t="s">
        <v>60</v>
      </c>
      <c r="U587" s="51" t="str">
        <f>IF(N587&lt;&gt;"",VLOOKUP(A587,'Base de dados'!$G$1:$H$24,2,FALSE),"")</f>
        <v/>
      </c>
    </row>
    <row r="588" spans="20:21" hidden="1">
      <c r="T588" s="87" t="s">
        <v>60</v>
      </c>
      <c r="U588" s="51" t="str">
        <f>IF(N588&lt;&gt;"",VLOOKUP(A588,'Base de dados'!$G$1:$H$24,2,FALSE),"")</f>
        <v/>
      </c>
    </row>
    <row r="589" spans="20:21" hidden="1">
      <c r="T589" s="87" t="s">
        <v>60</v>
      </c>
      <c r="U589" s="51" t="str">
        <f>IF(N589&lt;&gt;"",VLOOKUP(A589,'Base de dados'!$G$1:$H$24,2,FALSE),"")</f>
        <v/>
      </c>
    </row>
    <row r="590" spans="20:21" hidden="1">
      <c r="T590" s="87" t="s">
        <v>60</v>
      </c>
      <c r="U590" s="51" t="str">
        <f>IF(N590&lt;&gt;"",VLOOKUP(A590,'Base de dados'!$G$1:$H$24,2,FALSE),"")</f>
        <v/>
      </c>
    </row>
    <row r="591" spans="20:21" hidden="1">
      <c r="T591" s="87" t="s">
        <v>60</v>
      </c>
      <c r="U591" s="51" t="str">
        <f>IF(N591&lt;&gt;"",VLOOKUP(A591,'Base de dados'!$G$1:$H$24,2,FALSE),"")</f>
        <v/>
      </c>
    </row>
    <row r="592" spans="20:21" hidden="1">
      <c r="T592" s="87" t="s">
        <v>60</v>
      </c>
      <c r="U592" s="51" t="str">
        <f>IF(N592&lt;&gt;"",VLOOKUP(A592,'Base de dados'!$G$1:$H$24,2,FALSE),"")</f>
        <v/>
      </c>
    </row>
    <row r="593" spans="20:21" hidden="1">
      <c r="T593" s="87" t="s">
        <v>60</v>
      </c>
      <c r="U593" s="51" t="str">
        <f>IF(N593&lt;&gt;"",VLOOKUP(A593,'Base de dados'!$G$1:$H$24,2,FALSE),"")</f>
        <v/>
      </c>
    </row>
    <row r="594" spans="20:21" hidden="1">
      <c r="T594" s="87" t="s">
        <v>60</v>
      </c>
      <c r="U594" s="51" t="str">
        <f>IF(N594&lt;&gt;"",VLOOKUP(A594,'Base de dados'!$G$1:$H$24,2,FALSE),"")</f>
        <v/>
      </c>
    </row>
    <row r="595" spans="20:21" hidden="1">
      <c r="T595" s="87" t="s">
        <v>60</v>
      </c>
      <c r="U595" s="51" t="str">
        <f>IF(N595&lt;&gt;"",VLOOKUP(A595,'Base de dados'!$G$1:$H$24,2,FALSE),"")</f>
        <v/>
      </c>
    </row>
    <row r="596" spans="20:21" hidden="1">
      <c r="T596" s="87" t="s">
        <v>60</v>
      </c>
      <c r="U596" s="51" t="str">
        <f>IF(N596&lt;&gt;"",VLOOKUP(A596,'Base de dados'!$G$1:$H$24,2,FALSE),"")</f>
        <v/>
      </c>
    </row>
    <row r="597" spans="20:21" hidden="1">
      <c r="T597" s="87" t="s">
        <v>60</v>
      </c>
      <c r="U597" s="51" t="str">
        <f>IF(N597&lt;&gt;"",VLOOKUP(A597,'Base de dados'!$G$1:$H$24,2,FALSE),"")</f>
        <v/>
      </c>
    </row>
    <row r="598" spans="20:21" hidden="1">
      <c r="T598" s="87" t="s">
        <v>60</v>
      </c>
      <c r="U598" s="51" t="str">
        <f>IF(N598&lt;&gt;"",VLOOKUP(A598,'Base de dados'!$G$1:$H$24,2,FALSE),"")</f>
        <v/>
      </c>
    </row>
    <row r="599" spans="20:21" hidden="1">
      <c r="T599" s="87" t="s">
        <v>60</v>
      </c>
      <c r="U599" s="51" t="str">
        <f>IF(N599&lt;&gt;"",VLOOKUP(A599,'Base de dados'!$G$1:$H$24,2,FALSE),"")</f>
        <v/>
      </c>
    </row>
    <row r="600" spans="20:21" hidden="1">
      <c r="T600" s="87" t="s">
        <v>60</v>
      </c>
      <c r="U600" s="51" t="str">
        <f>IF(N600&lt;&gt;"",VLOOKUP(A600,'Base de dados'!$G$1:$H$24,2,FALSE),"")</f>
        <v/>
      </c>
    </row>
    <row r="601" spans="20:21" hidden="1">
      <c r="T601" s="87" t="s">
        <v>60</v>
      </c>
      <c r="U601" s="51" t="str">
        <f>IF(N601&lt;&gt;"",VLOOKUP(A601,'Base de dados'!$G$1:$H$24,2,FALSE),"")</f>
        <v/>
      </c>
    </row>
    <row r="602" spans="20:21" hidden="1">
      <c r="T602" s="87" t="s">
        <v>60</v>
      </c>
      <c r="U602" s="51" t="str">
        <f>IF(N602&lt;&gt;"",VLOOKUP(A602,'Base de dados'!$G$1:$H$24,2,FALSE),"")</f>
        <v/>
      </c>
    </row>
    <row r="603" spans="20:21" hidden="1">
      <c r="T603" s="87" t="s">
        <v>60</v>
      </c>
      <c r="U603" s="51" t="str">
        <f>IF(N603&lt;&gt;"",VLOOKUP(A603,'Base de dados'!$G$1:$H$24,2,FALSE),"")</f>
        <v/>
      </c>
    </row>
    <row r="604" spans="20:21" hidden="1">
      <c r="T604" s="87" t="s">
        <v>60</v>
      </c>
      <c r="U604" s="51" t="str">
        <f>IF(N604&lt;&gt;"",VLOOKUP(A604,'Base de dados'!$G$1:$H$24,2,FALSE),"")</f>
        <v/>
      </c>
    </row>
    <row r="605" spans="20:21" hidden="1">
      <c r="T605" s="87" t="s">
        <v>60</v>
      </c>
      <c r="U605" s="51" t="str">
        <f>IF(N605&lt;&gt;"",VLOOKUP(A605,'Base de dados'!$G$1:$H$24,2,FALSE),"")</f>
        <v/>
      </c>
    </row>
    <row r="606" spans="20:21" hidden="1">
      <c r="T606" s="87" t="s">
        <v>60</v>
      </c>
      <c r="U606" s="51" t="str">
        <f>IF(N606&lt;&gt;"",VLOOKUP(A606,'Base de dados'!$G$1:$H$24,2,FALSE),"")</f>
        <v/>
      </c>
    </row>
    <row r="607" spans="20:21" hidden="1">
      <c r="T607" s="87" t="s">
        <v>60</v>
      </c>
      <c r="U607" s="51" t="str">
        <f>IF(N607&lt;&gt;"",VLOOKUP(A607,'Base de dados'!$G$1:$H$24,2,FALSE),"")</f>
        <v/>
      </c>
    </row>
    <row r="608" spans="20:21" hidden="1">
      <c r="T608" s="87" t="s">
        <v>60</v>
      </c>
      <c r="U608" s="51" t="str">
        <f>IF(N608&lt;&gt;"",VLOOKUP(A608,'Base de dados'!$G$1:$H$24,2,FALSE),"")</f>
        <v/>
      </c>
    </row>
    <row r="609" spans="20:21" hidden="1">
      <c r="T609" s="87" t="s">
        <v>60</v>
      </c>
      <c r="U609" s="51" t="str">
        <f>IF(N609&lt;&gt;"",VLOOKUP(A609,'Base de dados'!$G$1:$H$24,2,FALSE),"")</f>
        <v/>
      </c>
    </row>
    <row r="610" spans="20:21" hidden="1">
      <c r="T610" s="87" t="s">
        <v>60</v>
      </c>
      <c r="U610" s="51" t="str">
        <f>IF(N610&lt;&gt;"",VLOOKUP(A610,'Base de dados'!$G$1:$H$24,2,FALSE),"")</f>
        <v/>
      </c>
    </row>
    <row r="611" spans="20:21" hidden="1">
      <c r="T611" s="87" t="s">
        <v>60</v>
      </c>
      <c r="U611" s="51" t="str">
        <f>IF(N611&lt;&gt;"",VLOOKUP(A611,'Base de dados'!$G$1:$H$24,2,FALSE),"")</f>
        <v/>
      </c>
    </row>
    <row r="612" spans="20:21" hidden="1">
      <c r="T612" s="87" t="s">
        <v>60</v>
      </c>
      <c r="U612" s="51" t="str">
        <f>IF(N612&lt;&gt;"",VLOOKUP(A612,'Base de dados'!$G$1:$H$24,2,FALSE),"")</f>
        <v/>
      </c>
    </row>
    <row r="613" spans="20:21" hidden="1">
      <c r="T613" s="87" t="s">
        <v>60</v>
      </c>
      <c r="U613" s="51" t="str">
        <f>IF(N613&lt;&gt;"",VLOOKUP(A613,'Base de dados'!$G$1:$H$24,2,FALSE),"")</f>
        <v/>
      </c>
    </row>
    <row r="614" spans="20:21" hidden="1">
      <c r="T614" s="87" t="s">
        <v>60</v>
      </c>
      <c r="U614" s="51" t="str">
        <f>IF(N614&lt;&gt;"",VLOOKUP(A614,'Base de dados'!$G$1:$H$24,2,FALSE),"")</f>
        <v/>
      </c>
    </row>
    <row r="615" spans="20:21" hidden="1">
      <c r="T615" s="87" t="s">
        <v>60</v>
      </c>
      <c r="U615" s="51" t="str">
        <f>IF(N615&lt;&gt;"",VLOOKUP(A615,'Base de dados'!$G$1:$H$24,2,FALSE),"")</f>
        <v/>
      </c>
    </row>
    <row r="616" spans="20:21" hidden="1">
      <c r="T616" s="87" t="s">
        <v>60</v>
      </c>
      <c r="U616" s="51" t="str">
        <f>IF(N616&lt;&gt;"",VLOOKUP(A616,'Base de dados'!$G$1:$H$24,2,FALSE),"")</f>
        <v/>
      </c>
    </row>
    <row r="617" spans="20:21" hidden="1">
      <c r="T617" s="87" t="s">
        <v>60</v>
      </c>
      <c r="U617" s="51" t="str">
        <f>IF(N617&lt;&gt;"",VLOOKUP(A617,'Base de dados'!$G$1:$H$24,2,FALSE),"")</f>
        <v/>
      </c>
    </row>
    <row r="618" spans="20:21" hidden="1">
      <c r="T618" s="87" t="s">
        <v>60</v>
      </c>
      <c r="U618" s="51" t="str">
        <f>IF(N618&lt;&gt;"",VLOOKUP(A618,'Base de dados'!$G$1:$H$24,2,FALSE),"")</f>
        <v/>
      </c>
    </row>
    <row r="619" spans="20:21" hidden="1">
      <c r="T619" s="87" t="s">
        <v>60</v>
      </c>
      <c r="U619" s="51" t="str">
        <f>IF(N619&lt;&gt;"",VLOOKUP(A619,'Base de dados'!$G$1:$H$24,2,FALSE),"")</f>
        <v/>
      </c>
    </row>
    <row r="620" spans="20:21" hidden="1">
      <c r="T620" s="87" t="s">
        <v>60</v>
      </c>
      <c r="U620" s="51" t="str">
        <f>IF(N620&lt;&gt;"",VLOOKUP(A620,'Base de dados'!$G$1:$H$24,2,FALSE),"")</f>
        <v/>
      </c>
    </row>
    <row r="621" spans="20:21" hidden="1">
      <c r="T621" s="87" t="s">
        <v>60</v>
      </c>
      <c r="U621" s="51" t="str">
        <f>IF(N621&lt;&gt;"",VLOOKUP(A621,'Base de dados'!$G$1:$H$24,2,FALSE),"")</f>
        <v/>
      </c>
    </row>
    <row r="622" spans="20:21" hidden="1">
      <c r="T622" s="87" t="s">
        <v>60</v>
      </c>
      <c r="U622" s="51" t="str">
        <f>IF(N622&lt;&gt;"",VLOOKUP(A622,'Base de dados'!$G$1:$H$24,2,FALSE),"")</f>
        <v/>
      </c>
    </row>
    <row r="623" spans="20:21" hidden="1">
      <c r="T623" s="87" t="s">
        <v>60</v>
      </c>
      <c r="U623" s="51" t="str">
        <f>IF(N623&lt;&gt;"",VLOOKUP(A623,'Base de dados'!$G$1:$H$24,2,FALSE),"")</f>
        <v/>
      </c>
    </row>
    <row r="624" spans="20:21" hidden="1">
      <c r="T624" s="87" t="s">
        <v>60</v>
      </c>
      <c r="U624" s="51" t="str">
        <f>IF(N624&lt;&gt;"",VLOOKUP(A624,'Base de dados'!$G$1:$H$24,2,FALSE),"")</f>
        <v/>
      </c>
    </row>
    <row r="625" spans="20:21" hidden="1">
      <c r="T625" s="87" t="s">
        <v>60</v>
      </c>
      <c r="U625" s="51" t="str">
        <f>IF(N625&lt;&gt;"",VLOOKUP(A625,'Base de dados'!$G$1:$H$24,2,FALSE),"")</f>
        <v/>
      </c>
    </row>
    <row r="626" spans="20:21" hidden="1">
      <c r="T626" s="87" t="s">
        <v>60</v>
      </c>
      <c r="U626" s="51" t="str">
        <f>IF(N626&lt;&gt;"",VLOOKUP(A626,'Base de dados'!$G$1:$H$24,2,FALSE),"")</f>
        <v/>
      </c>
    </row>
    <row r="627" spans="20:21" hidden="1">
      <c r="T627" s="87" t="s">
        <v>60</v>
      </c>
      <c r="U627" s="51" t="str">
        <f>IF(N627&lt;&gt;"",VLOOKUP(A627,'Base de dados'!$G$1:$H$24,2,FALSE),"")</f>
        <v/>
      </c>
    </row>
    <row r="628" spans="20:21" hidden="1">
      <c r="T628" s="87" t="s">
        <v>60</v>
      </c>
      <c r="U628" s="51" t="str">
        <f>IF(N628&lt;&gt;"",VLOOKUP(A628,'Base de dados'!$G$1:$H$24,2,FALSE),"")</f>
        <v/>
      </c>
    </row>
    <row r="629" spans="20:21" hidden="1">
      <c r="T629" s="87" t="s">
        <v>60</v>
      </c>
      <c r="U629" s="51" t="str">
        <f>IF(N629&lt;&gt;"",VLOOKUP(A629,'Base de dados'!$G$1:$H$24,2,FALSE),"")</f>
        <v/>
      </c>
    </row>
    <row r="630" spans="20:21" hidden="1">
      <c r="T630" s="87" t="s">
        <v>60</v>
      </c>
      <c r="U630" s="51" t="str">
        <f>IF(N630&lt;&gt;"",VLOOKUP(A630,'Base de dados'!$G$1:$H$24,2,FALSE),"")</f>
        <v/>
      </c>
    </row>
    <row r="631" spans="20:21" hidden="1">
      <c r="T631" s="87" t="s">
        <v>60</v>
      </c>
      <c r="U631" s="51" t="str">
        <f>IF(N631&lt;&gt;"",VLOOKUP(A631,'Base de dados'!$G$1:$H$24,2,FALSE),"")</f>
        <v/>
      </c>
    </row>
    <row r="632" spans="20:21" hidden="1">
      <c r="T632" s="87" t="s">
        <v>60</v>
      </c>
      <c r="U632" s="51" t="str">
        <f>IF(N632&lt;&gt;"",VLOOKUP(A632,'Base de dados'!$G$1:$H$24,2,FALSE),"")</f>
        <v/>
      </c>
    </row>
    <row r="633" spans="20:21" hidden="1">
      <c r="T633" s="87" t="s">
        <v>60</v>
      </c>
      <c r="U633" s="51" t="str">
        <f>IF(N633&lt;&gt;"",VLOOKUP(A633,'Base de dados'!$G$1:$H$24,2,FALSE),"")</f>
        <v/>
      </c>
    </row>
    <row r="634" spans="20:21" hidden="1">
      <c r="T634" s="87" t="s">
        <v>60</v>
      </c>
      <c r="U634" s="51" t="str">
        <f>IF(N634&lt;&gt;"",VLOOKUP(A634,'Base de dados'!$G$1:$H$24,2,FALSE),"")</f>
        <v/>
      </c>
    </row>
    <row r="635" spans="20:21" hidden="1">
      <c r="T635" s="87" t="s">
        <v>60</v>
      </c>
      <c r="U635" s="51" t="str">
        <f>IF(N635&lt;&gt;"",VLOOKUP(A635,'Base de dados'!$G$1:$H$24,2,FALSE),"")</f>
        <v/>
      </c>
    </row>
    <row r="636" spans="20:21" hidden="1">
      <c r="T636" s="87" t="s">
        <v>60</v>
      </c>
      <c r="U636" s="51" t="str">
        <f>IF(N636&lt;&gt;"",VLOOKUP(A636,'Base de dados'!$G$1:$H$24,2,FALSE),"")</f>
        <v/>
      </c>
    </row>
    <row r="637" spans="20:21" hidden="1">
      <c r="T637" s="87" t="s">
        <v>60</v>
      </c>
      <c r="U637" s="51" t="str">
        <f>IF(N637&lt;&gt;"",VLOOKUP(A637,'Base de dados'!$G$1:$H$24,2,FALSE),"")</f>
        <v/>
      </c>
    </row>
    <row r="638" spans="20:21" hidden="1">
      <c r="T638" s="87" t="s">
        <v>60</v>
      </c>
      <c r="U638" s="51" t="str">
        <f>IF(N638&lt;&gt;"",VLOOKUP(A638,'Base de dados'!$G$1:$H$24,2,FALSE),"")</f>
        <v/>
      </c>
    </row>
    <row r="639" spans="20:21" hidden="1">
      <c r="T639" s="87" t="s">
        <v>60</v>
      </c>
      <c r="U639" s="51" t="str">
        <f>IF(N639&lt;&gt;"",VLOOKUP(A639,'Base de dados'!$G$1:$H$24,2,FALSE),"")</f>
        <v/>
      </c>
    </row>
    <row r="640" spans="20:21" hidden="1">
      <c r="T640" s="87" t="s">
        <v>60</v>
      </c>
      <c r="U640" s="51" t="str">
        <f>IF(N640&lt;&gt;"",VLOOKUP(A640,'Base de dados'!$G$1:$H$24,2,FALSE),"")</f>
        <v/>
      </c>
    </row>
    <row r="641" spans="20:21" hidden="1">
      <c r="T641" s="87" t="s">
        <v>60</v>
      </c>
      <c r="U641" s="51" t="str">
        <f>IF(N641&lt;&gt;"",VLOOKUP(A641,'Base de dados'!$G$1:$H$24,2,FALSE),"")</f>
        <v/>
      </c>
    </row>
    <row r="642" spans="20:21" hidden="1">
      <c r="T642" s="87" t="s">
        <v>60</v>
      </c>
      <c r="U642" s="51" t="str">
        <f>IF(N642&lt;&gt;"",VLOOKUP(A642,'Base de dados'!$G$1:$H$24,2,FALSE),"")</f>
        <v/>
      </c>
    </row>
    <row r="643" spans="20:21" hidden="1">
      <c r="T643" s="87" t="s">
        <v>60</v>
      </c>
      <c r="U643" s="51" t="str">
        <f>IF(N643&lt;&gt;"",VLOOKUP(A643,'Base de dados'!$G$1:$H$24,2,FALSE),"")</f>
        <v/>
      </c>
    </row>
    <row r="644" spans="20:21" hidden="1">
      <c r="T644" s="87" t="s">
        <v>60</v>
      </c>
      <c r="U644" s="51" t="str">
        <f>IF(N644&lt;&gt;"",VLOOKUP(A644,'Base de dados'!$G$1:$H$24,2,FALSE),"")</f>
        <v/>
      </c>
    </row>
    <row r="645" spans="20:21" hidden="1">
      <c r="T645" s="87" t="s">
        <v>60</v>
      </c>
      <c r="U645" s="51" t="str">
        <f>IF(N645&lt;&gt;"",VLOOKUP(A645,'Base de dados'!$G$1:$H$24,2,FALSE),"")</f>
        <v/>
      </c>
    </row>
    <row r="646" spans="20:21" hidden="1">
      <c r="T646" s="87" t="s">
        <v>60</v>
      </c>
      <c r="U646" s="51" t="str">
        <f>IF(N646&lt;&gt;"",VLOOKUP(A646,'Base de dados'!$G$1:$H$24,2,FALSE),"")</f>
        <v/>
      </c>
    </row>
    <row r="647" spans="20:21" hidden="1">
      <c r="T647" s="87" t="s">
        <v>60</v>
      </c>
      <c r="U647" s="51" t="str">
        <f>IF(N647&lt;&gt;"",VLOOKUP(A647,'Base de dados'!$G$1:$H$24,2,FALSE),"")</f>
        <v/>
      </c>
    </row>
    <row r="648" spans="20:21" hidden="1">
      <c r="T648" s="87" t="s">
        <v>60</v>
      </c>
      <c r="U648" s="51" t="str">
        <f>IF(N648&lt;&gt;"",VLOOKUP(A648,'Base de dados'!$G$1:$H$24,2,FALSE),"")</f>
        <v/>
      </c>
    </row>
    <row r="649" spans="20:21" hidden="1">
      <c r="T649" s="87" t="s">
        <v>60</v>
      </c>
      <c r="U649" s="51" t="str">
        <f>IF(N649&lt;&gt;"",VLOOKUP(A649,'Base de dados'!$G$1:$H$24,2,FALSE),"")</f>
        <v/>
      </c>
    </row>
    <row r="650" spans="20:21" hidden="1">
      <c r="T650" s="87" t="s">
        <v>60</v>
      </c>
      <c r="U650" s="51" t="str">
        <f>IF(N650&lt;&gt;"",VLOOKUP(A650,'Base de dados'!$G$1:$H$24,2,FALSE),"")</f>
        <v/>
      </c>
    </row>
    <row r="651" spans="20:21" hidden="1">
      <c r="T651" s="87" t="s">
        <v>60</v>
      </c>
      <c r="U651" s="51" t="str">
        <f>IF(N651&lt;&gt;"",VLOOKUP(A651,'Base de dados'!$G$1:$H$24,2,FALSE),"")</f>
        <v/>
      </c>
    </row>
    <row r="652" spans="20:21" hidden="1">
      <c r="T652" s="87" t="s">
        <v>60</v>
      </c>
      <c r="U652" s="51" t="str">
        <f>IF(N652&lt;&gt;"",VLOOKUP(A652,'Base de dados'!$G$1:$H$24,2,FALSE),"")</f>
        <v/>
      </c>
    </row>
    <row r="653" spans="20:21" hidden="1">
      <c r="T653" s="87" t="s">
        <v>60</v>
      </c>
      <c r="U653" s="51" t="str">
        <f>IF(N653&lt;&gt;"",VLOOKUP(A653,'Base de dados'!$G$1:$H$24,2,FALSE),"")</f>
        <v/>
      </c>
    </row>
    <row r="654" spans="20:21" hidden="1">
      <c r="T654" s="87" t="s">
        <v>60</v>
      </c>
      <c r="U654" s="51" t="str">
        <f>IF(N654&lt;&gt;"",VLOOKUP(A654,'Base de dados'!$G$1:$H$24,2,FALSE),"")</f>
        <v/>
      </c>
    </row>
    <row r="655" spans="20:21" hidden="1">
      <c r="T655" s="87" t="s">
        <v>60</v>
      </c>
      <c r="U655" s="51" t="str">
        <f>IF(N655&lt;&gt;"",VLOOKUP(A655,'Base de dados'!$G$1:$H$24,2,FALSE),"")</f>
        <v/>
      </c>
    </row>
    <row r="656" spans="20:21" hidden="1">
      <c r="T656" s="87" t="s">
        <v>60</v>
      </c>
      <c r="U656" s="51" t="str">
        <f>IF(N656&lt;&gt;"",VLOOKUP(A656,'Base de dados'!$G$1:$H$24,2,FALSE),"")</f>
        <v/>
      </c>
    </row>
    <row r="657" spans="20:21" hidden="1">
      <c r="T657" s="87" t="s">
        <v>60</v>
      </c>
      <c r="U657" s="51" t="str">
        <f>IF(N657&lt;&gt;"",VLOOKUP(A657,'Base de dados'!$G$1:$H$24,2,FALSE),"")</f>
        <v/>
      </c>
    </row>
    <row r="658" spans="20:21" hidden="1">
      <c r="T658" s="87" t="s">
        <v>60</v>
      </c>
      <c r="U658" s="51" t="str">
        <f>IF(N658&lt;&gt;"",VLOOKUP(A658,'Base de dados'!$G$1:$H$24,2,FALSE),"")</f>
        <v/>
      </c>
    </row>
    <row r="659" spans="20:21" hidden="1">
      <c r="T659" s="87" t="s">
        <v>60</v>
      </c>
      <c r="U659" s="51" t="str">
        <f>IF(N659&lt;&gt;"",VLOOKUP(A659,'Base de dados'!$G$1:$H$24,2,FALSE),"")</f>
        <v/>
      </c>
    </row>
    <row r="660" spans="20:21" hidden="1">
      <c r="T660" s="87" t="s">
        <v>60</v>
      </c>
      <c r="U660" s="51" t="str">
        <f>IF(N660&lt;&gt;"",VLOOKUP(A660,'Base de dados'!$G$1:$H$24,2,FALSE),"")</f>
        <v/>
      </c>
    </row>
    <row r="661" spans="20:21" hidden="1">
      <c r="T661" s="87" t="s">
        <v>60</v>
      </c>
      <c r="U661" s="51" t="str">
        <f>IF(N661&lt;&gt;"",VLOOKUP(A661,'Base de dados'!$G$1:$H$24,2,FALSE),"")</f>
        <v/>
      </c>
    </row>
    <row r="662" spans="20:21" hidden="1">
      <c r="T662" s="87" t="s">
        <v>60</v>
      </c>
      <c r="U662" s="51" t="str">
        <f>IF(N662&lt;&gt;"",VLOOKUP(A662,'Base de dados'!$G$1:$H$24,2,FALSE),"")</f>
        <v/>
      </c>
    </row>
    <row r="663" spans="20:21" hidden="1">
      <c r="T663" s="87" t="s">
        <v>60</v>
      </c>
      <c r="U663" s="51" t="str">
        <f>IF(N663&lt;&gt;"",VLOOKUP(A663,'Base de dados'!$G$1:$H$24,2,FALSE),"")</f>
        <v/>
      </c>
    </row>
    <row r="664" spans="20:21" hidden="1">
      <c r="T664" s="87" t="s">
        <v>60</v>
      </c>
      <c r="U664" s="51" t="str">
        <f>IF(N664&lt;&gt;"",VLOOKUP(A664,'Base de dados'!$G$1:$H$24,2,FALSE),"")</f>
        <v/>
      </c>
    </row>
    <row r="665" spans="20:21" hidden="1">
      <c r="T665" s="87" t="s">
        <v>60</v>
      </c>
      <c r="U665" s="51" t="str">
        <f>IF(N665&lt;&gt;"",VLOOKUP(A665,'Base de dados'!$G$1:$H$24,2,FALSE),"")</f>
        <v/>
      </c>
    </row>
    <row r="666" spans="20:21" hidden="1">
      <c r="T666" s="87" t="s">
        <v>60</v>
      </c>
      <c r="U666" s="51" t="str">
        <f>IF(N666&lt;&gt;"",VLOOKUP(A666,'Base de dados'!$G$1:$H$24,2,FALSE),"")</f>
        <v/>
      </c>
    </row>
    <row r="667" spans="20:21" hidden="1">
      <c r="T667" s="87" t="s">
        <v>60</v>
      </c>
      <c r="U667" s="51" t="str">
        <f>IF(N667&lt;&gt;"",VLOOKUP(A667,'Base de dados'!$G$1:$H$24,2,FALSE),"")</f>
        <v/>
      </c>
    </row>
    <row r="668" spans="20:21" hidden="1">
      <c r="T668" s="87" t="s">
        <v>60</v>
      </c>
      <c r="U668" s="51" t="str">
        <f>IF(N668&lt;&gt;"",VLOOKUP(A668,'Base de dados'!$G$1:$H$24,2,FALSE),"")</f>
        <v/>
      </c>
    </row>
    <row r="669" spans="20:21" hidden="1">
      <c r="T669" s="87" t="s">
        <v>60</v>
      </c>
      <c r="U669" s="51" t="str">
        <f>IF(N669&lt;&gt;"",VLOOKUP(A669,'Base de dados'!$G$1:$H$24,2,FALSE),"")</f>
        <v/>
      </c>
    </row>
    <row r="670" spans="20:21" hidden="1">
      <c r="T670" s="87" t="s">
        <v>60</v>
      </c>
      <c r="U670" s="51" t="str">
        <f>IF(N670&lt;&gt;"",VLOOKUP(A670,'Base de dados'!$G$1:$H$24,2,FALSE),"")</f>
        <v/>
      </c>
    </row>
    <row r="671" spans="20:21" hidden="1">
      <c r="T671" s="87" t="s">
        <v>60</v>
      </c>
      <c r="U671" s="51" t="str">
        <f>IF(N671&lt;&gt;"",VLOOKUP(A671,'Base de dados'!$G$1:$H$24,2,FALSE),"")</f>
        <v/>
      </c>
    </row>
    <row r="672" spans="20:21" hidden="1">
      <c r="T672" s="87" t="s">
        <v>60</v>
      </c>
      <c r="U672" s="51" t="str">
        <f>IF(N672&lt;&gt;"",VLOOKUP(A672,'Base de dados'!$G$1:$H$24,2,FALSE),"")</f>
        <v/>
      </c>
    </row>
    <row r="673" spans="20:21" hidden="1">
      <c r="T673" s="87" t="s">
        <v>60</v>
      </c>
      <c r="U673" s="51" t="str">
        <f>IF(N673&lt;&gt;"",VLOOKUP(A673,'Base de dados'!$G$1:$H$24,2,FALSE),"")</f>
        <v/>
      </c>
    </row>
    <row r="674" spans="20:21" hidden="1">
      <c r="T674" s="87" t="s">
        <v>60</v>
      </c>
      <c r="U674" s="51" t="str">
        <f>IF(N674&lt;&gt;"",VLOOKUP(A674,'Base de dados'!$G$1:$H$24,2,FALSE),"")</f>
        <v/>
      </c>
    </row>
    <row r="675" spans="20:21" hidden="1">
      <c r="T675" s="87" t="s">
        <v>60</v>
      </c>
      <c r="U675" s="51" t="str">
        <f>IF(N675&lt;&gt;"",VLOOKUP(A675,'Base de dados'!$G$1:$H$24,2,FALSE),"")</f>
        <v/>
      </c>
    </row>
    <row r="676" spans="20:21" hidden="1">
      <c r="T676" s="87" t="s">
        <v>60</v>
      </c>
      <c r="U676" s="51" t="str">
        <f>IF(N676&lt;&gt;"",VLOOKUP(A676,'Base de dados'!$G$1:$H$24,2,FALSE),"")</f>
        <v/>
      </c>
    </row>
    <row r="677" spans="20:21" hidden="1">
      <c r="T677" s="87" t="s">
        <v>60</v>
      </c>
      <c r="U677" s="51" t="str">
        <f>IF(N677&lt;&gt;"",VLOOKUP(A677,'Base de dados'!$G$1:$H$24,2,FALSE),"")</f>
        <v/>
      </c>
    </row>
    <row r="678" spans="20:21" hidden="1">
      <c r="T678" s="87" t="s">
        <v>60</v>
      </c>
      <c r="U678" s="51" t="str">
        <f>IF(N678&lt;&gt;"",VLOOKUP(A678,'Base de dados'!$G$1:$H$24,2,FALSE),"")</f>
        <v/>
      </c>
    </row>
    <row r="679" spans="20:21" hidden="1">
      <c r="T679" s="87" t="s">
        <v>60</v>
      </c>
      <c r="U679" s="51" t="str">
        <f>IF(N679&lt;&gt;"",VLOOKUP(A679,'Base de dados'!$G$1:$H$24,2,FALSE),"")</f>
        <v/>
      </c>
    </row>
    <row r="680" spans="20:21" hidden="1">
      <c r="T680" s="87" t="s">
        <v>60</v>
      </c>
      <c r="U680" s="51" t="str">
        <f>IF(N680&lt;&gt;"",VLOOKUP(A680,'Base de dados'!$G$1:$H$24,2,FALSE),"")</f>
        <v/>
      </c>
    </row>
    <row r="681" spans="20:21" hidden="1">
      <c r="T681" s="87" t="s">
        <v>60</v>
      </c>
      <c r="U681" s="51" t="str">
        <f>IF(N681&lt;&gt;"",VLOOKUP(A681,'Base de dados'!$G$1:$H$24,2,FALSE),"")</f>
        <v/>
      </c>
    </row>
    <row r="682" spans="20:21" hidden="1">
      <c r="T682" s="87" t="s">
        <v>60</v>
      </c>
      <c r="U682" s="51" t="str">
        <f>IF(N682&lt;&gt;"",VLOOKUP(A682,'Base de dados'!$G$1:$H$24,2,FALSE),"")</f>
        <v/>
      </c>
    </row>
    <row r="683" spans="20:21" hidden="1">
      <c r="T683" s="87" t="s">
        <v>60</v>
      </c>
      <c r="U683" s="51" t="str">
        <f>IF(N683&lt;&gt;"",VLOOKUP(A683,'Base de dados'!$G$1:$H$24,2,FALSE),"")</f>
        <v/>
      </c>
    </row>
    <row r="684" spans="20:21" hidden="1">
      <c r="T684" s="87" t="s">
        <v>60</v>
      </c>
      <c r="U684" s="51" t="str">
        <f>IF(N684&lt;&gt;"",VLOOKUP(A684,'Base de dados'!$G$1:$H$24,2,FALSE),"")</f>
        <v/>
      </c>
    </row>
    <row r="685" spans="20:21" hidden="1">
      <c r="T685" s="87" t="s">
        <v>60</v>
      </c>
      <c r="U685" s="51" t="str">
        <f>IF(N685&lt;&gt;"",VLOOKUP(A685,'Base de dados'!$G$1:$H$24,2,FALSE),"")</f>
        <v/>
      </c>
    </row>
    <row r="686" spans="20:21" hidden="1">
      <c r="T686" s="87" t="s">
        <v>60</v>
      </c>
      <c r="U686" s="51" t="str">
        <f>IF(N686&lt;&gt;"",VLOOKUP(A686,'Base de dados'!$G$1:$H$24,2,FALSE),"")</f>
        <v/>
      </c>
    </row>
    <row r="687" spans="20:21" hidden="1">
      <c r="T687" s="87" t="s">
        <v>60</v>
      </c>
      <c r="U687" s="51" t="str">
        <f>IF(N687&lt;&gt;"",VLOOKUP(A687,'Base de dados'!$G$1:$H$24,2,FALSE),"")</f>
        <v/>
      </c>
    </row>
    <row r="688" spans="20:21" hidden="1">
      <c r="T688" s="87" t="s">
        <v>60</v>
      </c>
      <c r="U688" s="51" t="str">
        <f>IF(N688&lt;&gt;"",VLOOKUP(A688,'Base de dados'!$G$1:$H$24,2,FALSE),"")</f>
        <v/>
      </c>
    </row>
    <row r="689" spans="20:21" hidden="1">
      <c r="T689" s="87" t="s">
        <v>60</v>
      </c>
      <c r="U689" s="51" t="str">
        <f>IF(N689&lt;&gt;"",VLOOKUP(A689,'Base de dados'!$G$1:$H$24,2,FALSE),"")</f>
        <v/>
      </c>
    </row>
    <row r="690" spans="20:21" hidden="1">
      <c r="T690" s="87" t="s">
        <v>60</v>
      </c>
      <c r="U690" s="51" t="str">
        <f>IF(N690&lt;&gt;"",VLOOKUP(A690,'Base de dados'!$G$1:$H$24,2,FALSE),"")</f>
        <v/>
      </c>
    </row>
    <row r="691" spans="20:21" hidden="1">
      <c r="T691" s="87" t="s">
        <v>60</v>
      </c>
      <c r="U691" s="51" t="str">
        <f>IF(N691&lt;&gt;"",VLOOKUP(A691,'Base de dados'!$G$1:$H$24,2,FALSE),"")</f>
        <v/>
      </c>
    </row>
    <row r="692" spans="20:21" hidden="1">
      <c r="T692" s="87" t="s">
        <v>60</v>
      </c>
      <c r="U692" s="51" t="str">
        <f>IF(N692&lt;&gt;"",VLOOKUP(A692,'Base de dados'!$G$1:$H$24,2,FALSE),"")</f>
        <v/>
      </c>
    </row>
    <row r="693" spans="20:21" hidden="1">
      <c r="T693" s="87" t="s">
        <v>60</v>
      </c>
      <c r="U693" s="51" t="str">
        <f>IF(N693&lt;&gt;"",VLOOKUP(A693,'Base de dados'!$G$1:$H$24,2,FALSE),"")</f>
        <v/>
      </c>
    </row>
    <row r="694" spans="20:21" hidden="1">
      <c r="T694" s="87" t="s">
        <v>60</v>
      </c>
      <c r="U694" s="51" t="str">
        <f>IF(N694&lt;&gt;"",VLOOKUP(A694,'Base de dados'!$G$1:$H$24,2,FALSE),"")</f>
        <v/>
      </c>
    </row>
    <row r="695" spans="20:21" hidden="1">
      <c r="T695" s="87" t="s">
        <v>60</v>
      </c>
      <c r="U695" s="51" t="str">
        <f>IF(N695&lt;&gt;"",VLOOKUP(A695,'Base de dados'!$G$1:$H$24,2,FALSE),"")</f>
        <v/>
      </c>
    </row>
    <row r="696" spans="20:21" hidden="1">
      <c r="T696" s="87" t="s">
        <v>60</v>
      </c>
      <c r="U696" s="51" t="str">
        <f>IF(N696&lt;&gt;"",VLOOKUP(A696,'Base de dados'!$G$1:$H$24,2,FALSE),"")</f>
        <v/>
      </c>
    </row>
    <row r="697" spans="20:21" hidden="1">
      <c r="T697" s="87" t="s">
        <v>60</v>
      </c>
      <c r="U697" s="51" t="str">
        <f>IF(N697&lt;&gt;"",VLOOKUP(A697,'Base de dados'!$G$1:$H$24,2,FALSE),"")</f>
        <v/>
      </c>
    </row>
    <row r="698" spans="20:21" hidden="1">
      <c r="T698" s="87" t="s">
        <v>60</v>
      </c>
      <c r="U698" s="51" t="str">
        <f>IF(N698&lt;&gt;"",VLOOKUP(A698,'Base de dados'!$G$1:$H$24,2,FALSE),"")</f>
        <v/>
      </c>
    </row>
    <row r="699" spans="20:21" hidden="1">
      <c r="T699" s="87" t="s">
        <v>60</v>
      </c>
      <c r="U699" s="51" t="str">
        <f>IF(N699&lt;&gt;"",VLOOKUP(A699,'Base de dados'!$G$1:$H$24,2,FALSE),"")</f>
        <v/>
      </c>
    </row>
    <row r="700" spans="20:21" hidden="1">
      <c r="T700" s="87" t="s">
        <v>60</v>
      </c>
      <c r="U700" s="51" t="str">
        <f>IF(N700&lt;&gt;"",VLOOKUP(A700,'Base de dados'!$G$1:$H$24,2,FALSE),"")</f>
        <v/>
      </c>
    </row>
    <row r="701" spans="20:21" hidden="1">
      <c r="T701" s="87" t="s">
        <v>60</v>
      </c>
      <c r="U701" s="51" t="str">
        <f>IF(N701&lt;&gt;"",VLOOKUP(A701,'Base de dados'!$G$1:$H$24,2,FALSE),"")</f>
        <v/>
      </c>
    </row>
    <row r="702" spans="20:21" hidden="1">
      <c r="T702" s="87" t="s">
        <v>60</v>
      </c>
      <c r="U702" s="51" t="str">
        <f>IF(N702&lt;&gt;"",VLOOKUP(A702,'Base de dados'!$G$1:$H$24,2,FALSE),"")</f>
        <v/>
      </c>
    </row>
    <row r="703" spans="20:21" hidden="1">
      <c r="T703" s="87" t="s">
        <v>60</v>
      </c>
      <c r="U703" s="51" t="str">
        <f>IF(N703&lt;&gt;"",VLOOKUP(A703,'Base de dados'!$G$1:$H$24,2,FALSE),"")</f>
        <v/>
      </c>
    </row>
    <row r="704" spans="20:21" hidden="1">
      <c r="T704" s="87" t="s">
        <v>60</v>
      </c>
      <c r="U704" s="51" t="str">
        <f>IF(N704&lt;&gt;"",VLOOKUP(A704,'Base de dados'!$G$1:$H$24,2,FALSE),"")</f>
        <v/>
      </c>
    </row>
    <row r="705" spans="20:21" hidden="1">
      <c r="T705" s="87" t="s">
        <v>60</v>
      </c>
      <c r="U705" s="51" t="str">
        <f>IF(N705&lt;&gt;"",VLOOKUP(A705,'Base de dados'!$G$1:$H$24,2,FALSE),"")</f>
        <v/>
      </c>
    </row>
    <row r="706" spans="20:21" hidden="1">
      <c r="T706" s="87" t="s">
        <v>60</v>
      </c>
      <c r="U706" s="51" t="str">
        <f>IF(N706&lt;&gt;"",VLOOKUP(A706,'Base de dados'!$G$1:$H$24,2,FALSE),"")</f>
        <v/>
      </c>
    </row>
    <row r="707" spans="20:21" hidden="1">
      <c r="T707" s="87" t="s">
        <v>60</v>
      </c>
      <c r="U707" s="51" t="str">
        <f>IF(N707&lt;&gt;"",VLOOKUP(A707,'Base de dados'!$G$1:$H$24,2,FALSE),"")</f>
        <v/>
      </c>
    </row>
    <row r="708" spans="20:21" hidden="1">
      <c r="T708" s="87" t="s">
        <v>60</v>
      </c>
      <c r="U708" s="51" t="str">
        <f>IF(N708&lt;&gt;"",VLOOKUP(A708,'Base de dados'!$G$1:$H$24,2,FALSE),"")</f>
        <v/>
      </c>
    </row>
    <row r="709" spans="20:21" hidden="1">
      <c r="T709" s="87" t="s">
        <v>60</v>
      </c>
      <c r="U709" s="51" t="str">
        <f>IF(N709&lt;&gt;"",VLOOKUP(A709,'Base de dados'!$G$1:$H$24,2,FALSE),"")</f>
        <v/>
      </c>
    </row>
    <row r="710" spans="20:21" hidden="1">
      <c r="T710" s="87" t="s">
        <v>60</v>
      </c>
      <c r="U710" s="51" t="str">
        <f>IF(N710&lt;&gt;"",VLOOKUP(A710,'Base de dados'!$G$1:$H$24,2,FALSE),"")</f>
        <v/>
      </c>
    </row>
    <row r="711" spans="20:21" hidden="1">
      <c r="T711" s="87" t="s">
        <v>60</v>
      </c>
      <c r="U711" s="51" t="str">
        <f>IF(N711&lt;&gt;"",VLOOKUP(A711,'Base de dados'!$G$1:$H$24,2,FALSE),"")</f>
        <v/>
      </c>
    </row>
    <row r="712" spans="20:21" hidden="1">
      <c r="T712" s="87" t="s">
        <v>60</v>
      </c>
      <c r="U712" s="51" t="str">
        <f>IF(N712&lt;&gt;"",VLOOKUP(A712,'Base de dados'!$G$1:$H$24,2,FALSE),"")</f>
        <v/>
      </c>
    </row>
    <row r="713" spans="20:21" hidden="1">
      <c r="T713" s="87" t="s">
        <v>60</v>
      </c>
      <c r="U713" s="51" t="str">
        <f>IF(N713&lt;&gt;"",VLOOKUP(A713,'Base de dados'!$G$1:$H$24,2,FALSE),"")</f>
        <v/>
      </c>
    </row>
    <row r="714" spans="20:21" hidden="1">
      <c r="T714" s="87" t="s">
        <v>60</v>
      </c>
      <c r="U714" s="51" t="str">
        <f>IF(N714&lt;&gt;"",VLOOKUP(A714,'Base de dados'!$G$1:$H$24,2,FALSE),"")</f>
        <v/>
      </c>
    </row>
    <row r="715" spans="20:21" hidden="1">
      <c r="T715" s="87" t="s">
        <v>60</v>
      </c>
      <c r="U715" s="51" t="str">
        <f>IF(N715&lt;&gt;"",VLOOKUP(A715,'Base de dados'!$G$1:$H$24,2,FALSE),"")</f>
        <v/>
      </c>
    </row>
    <row r="716" spans="20:21" hidden="1">
      <c r="T716" s="87" t="s">
        <v>60</v>
      </c>
      <c r="U716" s="51" t="str">
        <f>IF(N716&lt;&gt;"",VLOOKUP(A716,'Base de dados'!$G$1:$H$24,2,FALSE),"")</f>
        <v/>
      </c>
    </row>
    <row r="717" spans="20:21" hidden="1">
      <c r="T717" s="87" t="s">
        <v>60</v>
      </c>
      <c r="U717" s="51" t="str">
        <f>IF(N717&lt;&gt;"",VLOOKUP(A717,'Base de dados'!$G$1:$H$24,2,FALSE),"")</f>
        <v/>
      </c>
    </row>
    <row r="718" spans="20:21" hidden="1">
      <c r="T718" s="87" t="s">
        <v>60</v>
      </c>
      <c r="U718" s="51" t="str">
        <f>IF(N718&lt;&gt;"",VLOOKUP(A718,'Base de dados'!$G$1:$H$24,2,FALSE),"")</f>
        <v/>
      </c>
    </row>
    <row r="719" spans="20:21" hidden="1">
      <c r="T719" s="87" t="s">
        <v>60</v>
      </c>
      <c r="U719" s="51" t="str">
        <f>IF(N719&lt;&gt;"",VLOOKUP(A719,'Base de dados'!$G$1:$H$24,2,FALSE),"")</f>
        <v/>
      </c>
    </row>
    <row r="720" spans="20:21" hidden="1">
      <c r="T720" s="87" t="s">
        <v>60</v>
      </c>
      <c r="U720" s="51" t="str">
        <f>IF(N720&lt;&gt;"",VLOOKUP(A720,'Base de dados'!$G$1:$H$24,2,FALSE),"")</f>
        <v/>
      </c>
    </row>
    <row r="721" spans="20:21" hidden="1">
      <c r="T721" s="87" t="s">
        <v>60</v>
      </c>
      <c r="U721" s="51" t="str">
        <f>IF(N721&lt;&gt;"",VLOOKUP(A721,'Base de dados'!$G$1:$H$24,2,FALSE),"")</f>
        <v/>
      </c>
    </row>
    <row r="722" spans="20:21" hidden="1">
      <c r="T722" s="87" t="s">
        <v>60</v>
      </c>
      <c r="U722" s="51" t="str">
        <f>IF(N722&lt;&gt;"",VLOOKUP(A722,'Base de dados'!$G$1:$H$24,2,FALSE),"")</f>
        <v/>
      </c>
    </row>
    <row r="723" spans="20:21" hidden="1">
      <c r="T723" s="87" t="s">
        <v>60</v>
      </c>
      <c r="U723" s="51" t="str">
        <f>IF(N723&lt;&gt;"",VLOOKUP(A723,'Base de dados'!$G$1:$H$24,2,FALSE),"")</f>
        <v/>
      </c>
    </row>
  </sheetData>
  <autoFilter ref="A1:V723" xr:uid="{0EE3A40F-23D5-4E72-AF73-46EBB598B0BD}">
    <filterColumn colId="0">
      <filters>
        <filter val="RPBC"/>
      </filters>
    </filterColumn>
  </autoFilter>
  <pageMargins left="0.511811024" right="0.511811024" top="0.78740157499999996" bottom="0.78740157499999996" header="0.31496062000000002" footer="0.31496062000000002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AE5303B-F893-4DE3-891F-FBE53401FC68}">
          <x14:formula1>
            <xm:f>'Base de dados'!$J$2:$J$17</xm:f>
          </x14:formula1>
          <xm:sqref>Q3:Q12 Q14:Q54 Q56:Q59</xm:sqref>
        </x14:dataValidation>
        <x14:dataValidation type="list" allowBlank="1" showInputMessage="1" showErrorMessage="1" xr:uid="{D67BB030-759E-4E9B-9D7D-917A01CAC0FA}">
          <x14:formula1>
            <xm:f>'Base de dados'!$E$2:$E$3</xm:f>
          </x14:formula1>
          <xm:sqref>T3:T723 S3:S370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872C7-4DE4-4E66-9BA2-0C9041192BBE}">
  <dimension ref="A1:N50"/>
  <sheetViews>
    <sheetView workbookViewId="0">
      <selection activeCell="J12" sqref="J12"/>
    </sheetView>
  </sheetViews>
  <sheetFormatPr defaultColWidth="9.140625" defaultRowHeight="14.45"/>
  <cols>
    <col min="1" max="1" width="21.85546875" style="14" customWidth="1"/>
    <col min="2" max="2" width="31.7109375" style="14" customWidth="1"/>
    <col min="3" max="3" width="11.85546875" style="14" customWidth="1"/>
    <col min="4" max="4" width="9.140625" style="14"/>
    <col min="5" max="5" width="15.28515625" style="23" customWidth="1"/>
    <col min="6" max="7" width="9.140625" style="14"/>
    <col min="8" max="8" width="48.42578125" style="14" customWidth="1"/>
    <col min="9" max="9" width="9.140625" style="14"/>
    <col min="10" max="10" width="39.42578125" style="14" customWidth="1"/>
    <col min="11" max="12" width="9.140625" style="14"/>
    <col min="13" max="13" width="23.140625" style="14" customWidth="1"/>
    <col min="14" max="14" width="17.85546875" style="14" customWidth="1"/>
    <col min="15" max="16384" width="9.140625" style="14"/>
  </cols>
  <sheetData>
    <row r="1" spans="1:14" ht="29.1">
      <c r="A1" s="13" t="s">
        <v>25</v>
      </c>
      <c r="B1" s="13" t="s">
        <v>342</v>
      </c>
      <c r="C1" s="18" t="s">
        <v>22</v>
      </c>
      <c r="E1" s="15" t="s">
        <v>343</v>
      </c>
      <c r="G1" s="16" t="s">
        <v>344</v>
      </c>
      <c r="H1" s="16" t="s">
        <v>36</v>
      </c>
      <c r="J1" s="17" t="s">
        <v>39</v>
      </c>
      <c r="M1"/>
      <c r="N1"/>
    </row>
    <row r="2" spans="1:14">
      <c r="A2" s="19">
        <v>1032148</v>
      </c>
      <c r="B2" s="19" t="s">
        <v>345</v>
      </c>
      <c r="C2" s="20" t="s">
        <v>346</v>
      </c>
      <c r="E2" s="20" t="s">
        <v>60</v>
      </c>
      <c r="G2" s="21">
        <v>1</v>
      </c>
      <c r="H2" s="21" t="s">
        <v>347</v>
      </c>
      <c r="J2" s="4" t="s">
        <v>50</v>
      </c>
      <c r="M2"/>
      <c r="N2"/>
    </row>
    <row r="3" spans="1:14">
      <c r="A3" s="19">
        <v>1032149</v>
      </c>
      <c r="B3" s="19" t="s">
        <v>348</v>
      </c>
      <c r="C3" s="20" t="s">
        <v>346</v>
      </c>
      <c r="E3" s="20" t="s">
        <v>47</v>
      </c>
      <c r="G3" s="21">
        <v>2</v>
      </c>
      <c r="H3" s="21" t="s">
        <v>349</v>
      </c>
      <c r="J3" s="4" t="s">
        <v>64</v>
      </c>
      <c r="M3"/>
      <c r="N3"/>
    </row>
    <row r="4" spans="1:14">
      <c r="A4" s="19">
        <v>1032150</v>
      </c>
      <c r="B4" s="19" t="s">
        <v>350</v>
      </c>
      <c r="C4" s="20" t="s">
        <v>346</v>
      </c>
      <c r="E4" s="20"/>
      <c r="G4" s="21">
        <v>3</v>
      </c>
      <c r="H4" s="21" t="s">
        <v>351</v>
      </c>
      <c r="J4" s="22" t="s">
        <v>78</v>
      </c>
      <c r="M4"/>
      <c r="N4"/>
    </row>
    <row r="5" spans="1:14">
      <c r="A5" s="19">
        <v>1032152</v>
      </c>
      <c r="B5" s="19" t="s">
        <v>352</v>
      </c>
      <c r="C5" s="20" t="s">
        <v>346</v>
      </c>
      <c r="E5" s="20"/>
      <c r="G5" s="21">
        <v>4</v>
      </c>
      <c r="H5" s="21" t="s">
        <v>353</v>
      </c>
      <c r="J5" s="4" t="s">
        <v>99</v>
      </c>
      <c r="M5"/>
      <c r="N5"/>
    </row>
    <row r="6" spans="1:14">
      <c r="A6" s="19">
        <v>1032153</v>
      </c>
      <c r="B6" s="19" t="s">
        <v>354</v>
      </c>
      <c r="C6" s="20" t="s">
        <v>346</v>
      </c>
      <c r="E6" s="20"/>
      <c r="G6" s="21">
        <v>5</v>
      </c>
      <c r="H6" s="21" t="s">
        <v>355</v>
      </c>
      <c r="J6" s="4" t="s">
        <v>186</v>
      </c>
      <c r="M6"/>
      <c r="N6"/>
    </row>
    <row r="7" spans="1:14">
      <c r="A7" s="19">
        <v>1032154</v>
      </c>
      <c r="B7" s="19" t="s">
        <v>356</v>
      </c>
      <c r="C7" s="20" t="s">
        <v>346</v>
      </c>
      <c r="G7" s="21">
        <v>6</v>
      </c>
      <c r="H7" s="21" t="s">
        <v>357</v>
      </c>
      <c r="J7" s="24" t="s">
        <v>132</v>
      </c>
      <c r="M7"/>
      <c r="N7"/>
    </row>
    <row r="8" spans="1:14" ht="29.1">
      <c r="A8" s="19">
        <v>1032158</v>
      </c>
      <c r="B8" s="19" t="s">
        <v>358</v>
      </c>
      <c r="C8" s="20" t="s">
        <v>346</v>
      </c>
      <c r="G8" s="21">
        <v>7</v>
      </c>
      <c r="H8" s="21" t="s">
        <v>359</v>
      </c>
      <c r="J8" s="4" t="s">
        <v>45</v>
      </c>
      <c r="M8"/>
      <c r="N8"/>
    </row>
    <row r="9" spans="1:14">
      <c r="A9" s="19">
        <v>1032159</v>
      </c>
      <c r="B9" s="19" t="s">
        <v>360</v>
      </c>
      <c r="C9" s="20" t="s">
        <v>346</v>
      </c>
      <c r="G9" s="21">
        <v>8</v>
      </c>
      <c r="H9" s="21" t="s">
        <v>361</v>
      </c>
      <c r="J9" s="21" t="s">
        <v>93</v>
      </c>
      <c r="M9"/>
      <c r="N9"/>
    </row>
    <row r="10" spans="1:14">
      <c r="A10" s="19">
        <v>1032177</v>
      </c>
      <c r="B10" s="19" t="s">
        <v>362</v>
      </c>
      <c r="C10" s="20" t="s">
        <v>346</v>
      </c>
      <c r="G10" s="21">
        <v>9</v>
      </c>
      <c r="H10" s="21" t="s">
        <v>363</v>
      </c>
      <c r="J10" s="21" t="s">
        <v>364</v>
      </c>
      <c r="M10"/>
      <c r="N10"/>
    </row>
    <row r="11" spans="1:14">
      <c r="A11" s="19">
        <v>1032178</v>
      </c>
      <c r="B11" s="19" t="s">
        <v>365</v>
      </c>
      <c r="C11" s="20" t="s">
        <v>346</v>
      </c>
      <c r="G11" s="21">
        <v>10</v>
      </c>
      <c r="H11" s="21" t="s">
        <v>366</v>
      </c>
      <c r="J11" s="21" t="s">
        <v>192</v>
      </c>
      <c r="M11"/>
      <c r="N11"/>
    </row>
    <row r="12" spans="1:14" ht="15">
      <c r="A12" s="19">
        <v>1041711</v>
      </c>
      <c r="B12" s="19" t="s">
        <v>367</v>
      </c>
      <c r="C12" s="20" t="s">
        <v>346</v>
      </c>
      <c r="G12" s="21">
        <v>11</v>
      </c>
      <c r="H12" s="21" t="s">
        <v>368</v>
      </c>
      <c r="J12" s="96" t="s">
        <v>252</v>
      </c>
      <c r="M12"/>
      <c r="N12"/>
    </row>
    <row r="13" spans="1:14">
      <c r="A13" s="19">
        <v>1045528</v>
      </c>
      <c r="B13" s="19" t="s">
        <v>369</v>
      </c>
      <c r="C13" s="20" t="s">
        <v>346</v>
      </c>
      <c r="G13" s="21">
        <v>12</v>
      </c>
      <c r="H13" s="21" t="s">
        <v>370</v>
      </c>
      <c r="J13" s="21"/>
      <c r="M13"/>
      <c r="N13"/>
    </row>
    <row r="14" spans="1:14">
      <c r="A14" s="19">
        <v>1045563</v>
      </c>
      <c r="B14" s="19" t="s">
        <v>371</v>
      </c>
      <c r="C14" s="20" t="s">
        <v>346</v>
      </c>
      <c r="G14" s="21">
        <v>15</v>
      </c>
      <c r="H14" s="33" t="s">
        <v>372</v>
      </c>
      <c r="J14" s="21"/>
      <c r="M14"/>
      <c r="N14"/>
    </row>
    <row r="15" spans="1:14">
      <c r="A15" s="19">
        <v>1056644</v>
      </c>
      <c r="B15" s="19" t="s">
        <v>373</v>
      </c>
      <c r="C15" s="20" t="s">
        <v>346</v>
      </c>
      <c r="G15" s="21">
        <v>16</v>
      </c>
      <c r="H15" s="21" t="s">
        <v>374</v>
      </c>
      <c r="J15" s="21"/>
      <c r="M15"/>
      <c r="N15"/>
    </row>
    <row r="16" spans="1:14" ht="43.5">
      <c r="A16" s="19">
        <v>1258235</v>
      </c>
      <c r="B16" s="19" t="s">
        <v>375</v>
      </c>
      <c r="C16" s="20" t="s">
        <v>346</v>
      </c>
      <c r="G16" s="21">
        <v>17</v>
      </c>
      <c r="H16" s="29" t="s">
        <v>376</v>
      </c>
      <c r="J16" s="21"/>
      <c r="M16"/>
      <c r="N16"/>
    </row>
    <row r="17" spans="1:14" ht="15.6">
      <c r="A17" s="19">
        <v>1277709</v>
      </c>
      <c r="B17" s="19" t="s">
        <v>377</v>
      </c>
      <c r="C17" s="20" t="s">
        <v>346</v>
      </c>
      <c r="G17" s="21">
        <v>18</v>
      </c>
      <c r="H17" s="34" t="s">
        <v>378</v>
      </c>
      <c r="J17" s="21"/>
      <c r="M17"/>
      <c r="N17"/>
    </row>
    <row r="18" spans="1:14" ht="15.6">
      <c r="A18" s="19">
        <v>1286913</v>
      </c>
      <c r="B18" s="19" t="s">
        <v>379</v>
      </c>
      <c r="C18" s="20" t="s">
        <v>346</v>
      </c>
      <c r="G18" s="21">
        <v>19</v>
      </c>
      <c r="H18" s="34" t="s">
        <v>380</v>
      </c>
      <c r="M18"/>
      <c r="N18"/>
    </row>
    <row r="19" spans="1:14" ht="15.6">
      <c r="A19" s="19">
        <v>1287049</v>
      </c>
      <c r="B19" s="19" t="s">
        <v>381</v>
      </c>
      <c r="C19" s="20" t="s">
        <v>346</v>
      </c>
      <c r="G19" s="21">
        <v>20</v>
      </c>
      <c r="H19" s="34" t="s">
        <v>382</v>
      </c>
      <c r="M19"/>
      <c r="N19"/>
    </row>
    <row r="20" spans="1:14" ht="15.6">
      <c r="A20" s="19">
        <v>1289295</v>
      </c>
      <c r="B20" s="19" t="s">
        <v>383</v>
      </c>
      <c r="C20" s="20" t="s">
        <v>346</v>
      </c>
      <c r="G20" s="21">
        <v>21</v>
      </c>
      <c r="H20" s="34" t="s">
        <v>384</v>
      </c>
      <c r="M20"/>
      <c r="N20"/>
    </row>
    <row r="21" spans="1:14" ht="15.6">
      <c r="A21" s="19">
        <v>1281039</v>
      </c>
      <c r="B21" s="19" t="s">
        <v>385</v>
      </c>
      <c r="C21" s="20" t="s">
        <v>323</v>
      </c>
      <c r="G21" s="21">
        <v>22</v>
      </c>
      <c r="H21" s="34" t="s">
        <v>386</v>
      </c>
      <c r="M21"/>
      <c r="N21"/>
    </row>
    <row r="22" spans="1:14">
      <c r="A22" s="19">
        <v>1263206</v>
      </c>
      <c r="B22" s="19" t="s">
        <v>387</v>
      </c>
      <c r="C22" s="20" t="s">
        <v>323</v>
      </c>
      <c r="G22" s="21"/>
      <c r="H22" s="21"/>
      <c r="M22"/>
      <c r="N22"/>
    </row>
    <row r="23" spans="1:14">
      <c r="A23" s="19">
        <v>1292009</v>
      </c>
      <c r="B23" s="19" t="s">
        <v>388</v>
      </c>
      <c r="C23" s="20" t="s">
        <v>323</v>
      </c>
      <c r="G23" s="21"/>
      <c r="H23" s="21"/>
      <c r="M23"/>
      <c r="N23"/>
    </row>
    <row r="24" spans="1:14">
      <c r="A24" s="19">
        <v>1038005</v>
      </c>
      <c r="B24" s="19" t="s">
        <v>389</v>
      </c>
      <c r="C24" s="20" t="s">
        <v>323</v>
      </c>
      <c r="G24" s="21"/>
      <c r="H24" s="21"/>
      <c r="M24"/>
      <c r="N24"/>
    </row>
    <row r="25" spans="1:14">
      <c r="A25" s="19">
        <v>1063227</v>
      </c>
      <c r="B25" s="19" t="s">
        <v>390</v>
      </c>
      <c r="C25" s="20" t="s">
        <v>323</v>
      </c>
      <c r="M25"/>
      <c r="N25"/>
    </row>
    <row r="26" spans="1:14">
      <c r="A26" s="19">
        <v>1032160</v>
      </c>
      <c r="B26" s="19" t="s">
        <v>391</v>
      </c>
      <c r="C26" s="20" t="s">
        <v>323</v>
      </c>
      <c r="M26"/>
      <c r="N26"/>
    </row>
    <row r="27" spans="1:14">
      <c r="A27" s="19">
        <v>1211173</v>
      </c>
      <c r="B27" s="19" t="s">
        <v>392</v>
      </c>
      <c r="C27" s="20" t="s">
        <v>323</v>
      </c>
      <c r="M27"/>
      <c r="N27"/>
    </row>
    <row r="28" spans="1:14">
      <c r="A28" s="19">
        <v>1187343</v>
      </c>
      <c r="B28" s="19" t="s">
        <v>393</v>
      </c>
      <c r="C28" s="20" t="s">
        <v>323</v>
      </c>
      <c r="M28"/>
      <c r="N28"/>
    </row>
    <row r="29" spans="1:14">
      <c r="A29" s="19">
        <v>1284851</v>
      </c>
      <c r="B29" s="19" t="s">
        <v>394</v>
      </c>
      <c r="C29" s="20" t="s">
        <v>323</v>
      </c>
      <c r="M29"/>
      <c r="N29"/>
    </row>
    <row r="30" spans="1:14">
      <c r="A30" s="19">
        <v>1063970</v>
      </c>
      <c r="B30" s="19" t="s">
        <v>395</v>
      </c>
      <c r="C30" s="20" t="s">
        <v>323</v>
      </c>
      <c r="M30"/>
      <c r="N30"/>
    </row>
    <row r="31" spans="1:14">
      <c r="A31" s="19">
        <v>1221976</v>
      </c>
      <c r="B31" s="19" t="s">
        <v>396</v>
      </c>
      <c r="C31" s="20" t="s">
        <v>323</v>
      </c>
      <c r="M31"/>
      <c r="N31"/>
    </row>
    <row r="32" spans="1:14">
      <c r="A32" s="19">
        <v>1211312</v>
      </c>
      <c r="B32" s="19" t="s">
        <v>397</v>
      </c>
      <c r="C32" s="20" t="s">
        <v>323</v>
      </c>
      <c r="M32"/>
      <c r="N32"/>
    </row>
    <row r="33" spans="1:14">
      <c r="A33" s="19">
        <v>1304114</v>
      </c>
      <c r="B33" s="19" t="s">
        <v>398</v>
      </c>
      <c r="C33" s="20" t="s">
        <v>323</v>
      </c>
      <c r="M33"/>
      <c r="N33"/>
    </row>
    <row r="34" spans="1:14">
      <c r="A34" s="19">
        <v>1032181</v>
      </c>
      <c r="B34" s="19" t="s">
        <v>399</v>
      </c>
      <c r="C34" s="21" t="s">
        <v>400</v>
      </c>
      <c r="M34"/>
      <c r="N34"/>
    </row>
    <row r="35" spans="1:14">
      <c r="A35" s="19">
        <v>1161076</v>
      </c>
      <c r="B35" s="19" t="s">
        <v>401</v>
      </c>
      <c r="C35" s="21" t="s">
        <v>400</v>
      </c>
      <c r="M35"/>
      <c r="N35"/>
    </row>
    <row r="36" spans="1:14">
      <c r="A36" s="19">
        <v>1222002</v>
      </c>
      <c r="B36" s="19" t="s">
        <v>402</v>
      </c>
      <c r="C36" s="21" t="s">
        <v>400</v>
      </c>
      <c r="M36"/>
      <c r="N36"/>
    </row>
    <row r="37" spans="1:14">
      <c r="A37" s="25">
        <v>1246029</v>
      </c>
      <c r="B37" s="25" t="s">
        <v>403</v>
      </c>
      <c r="C37" s="21" t="s">
        <v>400</v>
      </c>
      <c r="M37"/>
      <c r="N37"/>
    </row>
    <row r="38" spans="1:14">
      <c r="A38" s="26">
        <v>1302602</v>
      </c>
      <c r="B38" s="26" t="s">
        <v>404</v>
      </c>
      <c r="C38" s="20" t="s">
        <v>323</v>
      </c>
    </row>
    <row r="39" spans="1:14">
      <c r="A39" s="26"/>
      <c r="B39" s="26"/>
      <c r="C39" s="30"/>
    </row>
    <row r="40" spans="1:14">
      <c r="A40" s="27"/>
      <c r="B40" s="35"/>
      <c r="C40" s="21"/>
    </row>
    <row r="41" spans="1:14">
      <c r="A41" s="27"/>
      <c r="B41" s="35"/>
      <c r="C41" s="21"/>
    </row>
    <row r="42" spans="1:14">
      <c r="A42" s="27"/>
      <c r="B42" s="35"/>
      <c r="C42" s="21"/>
    </row>
    <row r="43" spans="1:14">
      <c r="A43" s="27"/>
      <c r="B43" s="35"/>
      <c r="C43" s="21"/>
    </row>
    <row r="44" spans="1:14">
      <c r="A44" s="27"/>
      <c r="B44" s="35"/>
      <c r="C44" s="21"/>
    </row>
    <row r="45" spans="1:14">
      <c r="A45" s="27"/>
      <c r="B45" s="35"/>
      <c r="C45" s="21"/>
    </row>
    <row r="46" spans="1:14">
      <c r="A46" s="27"/>
      <c r="B46" s="35"/>
      <c r="C46" s="21"/>
    </row>
    <row r="47" spans="1:14">
      <c r="A47" s="27"/>
      <c r="B47" s="35"/>
      <c r="C47" s="21"/>
    </row>
    <row r="48" spans="1:14">
      <c r="A48" s="27"/>
      <c r="B48" s="35"/>
      <c r="C48" s="21"/>
    </row>
    <row r="49" spans="1:3">
      <c r="A49" s="27"/>
      <c r="B49" s="35"/>
      <c r="C49" s="36"/>
    </row>
    <row r="50" spans="1:3">
      <c r="A50" s="27"/>
      <c r="B50" s="35"/>
      <c r="C50" s="21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04E7B-D322-473A-87A8-938E54548660}">
  <dimension ref="A1:Q61"/>
  <sheetViews>
    <sheetView workbookViewId="0">
      <pane xSplit="4" ySplit="2" topLeftCell="E8" activePane="bottomRight" state="frozen"/>
      <selection pane="bottomRight" activeCell="K22" sqref="K22"/>
      <selection pane="bottomLeft" activeCell="A3" sqref="A3"/>
      <selection pane="topRight" activeCell="E1" sqref="E1"/>
    </sheetView>
  </sheetViews>
  <sheetFormatPr defaultColWidth="9.140625" defaultRowHeight="14.45"/>
  <cols>
    <col min="1" max="1" width="27.42578125" style="75" bestFit="1" customWidth="1"/>
    <col min="2" max="2" width="53.140625" style="75" customWidth="1"/>
    <col min="3" max="3" width="20.28515625" style="75" bestFit="1" customWidth="1"/>
    <col min="4" max="4" width="20.5703125" style="75" customWidth="1"/>
    <col min="5" max="16384" width="9.140625" style="75"/>
  </cols>
  <sheetData>
    <row r="1" spans="1:17" s="67" customFormat="1" ht="15.95">
      <c r="A1" s="308" t="s">
        <v>405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10"/>
    </row>
    <row r="2" spans="1:17" s="71" customFormat="1" ht="15.95">
      <c r="A2" s="68" t="s">
        <v>406</v>
      </c>
      <c r="B2" s="68" t="s">
        <v>407</v>
      </c>
      <c r="C2" s="68" t="s">
        <v>22</v>
      </c>
      <c r="D2" s="68" t="s">
        <v>408</v>
      </c>
      <c r="E2" s="69">
        <v>46023</v>
      </c>
      <c r="F2" s="69">
        <v>46054</v>
      </c>
      <c r="G2" s="69">
        <v>46082</v>
      </c>
      <c r="H2" s="69">
        <v>46113</v>
      </c>
      <c r="I2" s="69">
        <v>46143</v>
      </c>
      <c r="J2" s="69">
        <v>46174</v>
      </c>
      <c r="K2" s="69">
        <v>46204</v>
      </c>
      <c r="L2" s="69">
        <v>46235</v>
      </c>
      <c r="M2" s="69">
        <v>46266</v>
      </c>
      <c r="N2" s="69">
        <v>46296</v>
      </c>
      <c r="O2" s="69">
        <v>46327</v>
      </c>
      <c r="P2" s="69">
        <v>46357</v>
      </c>
      <c r="Q2" s="70"/>
    </row>
    <row r="3" spans="1:17" ht="15">
      <c r="A3" s="72" t="s">
        <v>367</v>
      </c>
      <c r="B3" s="72" t="s">
        <v>409</v>
      </c>
      <c r="C3" s="72" t="s">
        <v>346</v>
      </c>
      <c r="D3" s="73" t="s">
        <v>410</v>
      </c>
      <c r="E3" s="74" t="s">
        <v>411</v>
      </c>
      <c r="F3" s="74" t="s">
        <v>411</v>
      </c>
      <c r="G3" s="74" t="s">
        <v>411</v>
      </c>
      <c r="H3" s="155" t="s">
        <v>411</v>
      </c>
      <c r="I3" s="74" t="s">
        <v>411</v>
      </c>
      <c r="J3" s="74" t="s">
        <v>411</v>
      </c>
      <c r="K3" s="74"/>
      <c r="L3" s="74"/>
      <c r="M3" s="74"/>
      <c r="N3" s="74"/>
      <c r="O3" s="74"/>
      <c r="P3" s="74"/>
    </row>
    <row r="4" spans="1:17">
      <c r="A4" s="72" t="s">
        <v>412</v>
      </c>
      <c r="B4" s="72" t="s">
        <v>413</v>
      </c>
      <c r="C4" s="72" t="s">
        <v>346</v>
      </c>
      <c r="D4" s="73" t="s">
        <v>414</v>
      </c>
      <c r="E4" s="74" t="s">
        <v>411</v>
      </c>
      <c r="F4" s="74" t="s">
        <v>411</v>
      </c>
      <c r="G4" s="74" t="s">
        <v>411</v>
      </c>
      <c r="H4" s="74" t="s">
        <v>411</v>
      </c>
      <c r="I4" s="74" t="s">
        <v>411</v>
      </c>
      <c r="J4" s="74" t="s">
        <v>411</v>
      </c>
      <c r="K4" s="74"/>
      <c r="L4" s="74"/>
      <c r="M4" s="74"/>
      <c r="N4" s="74"/>
      <c r="O4" s="74"/>
      <c r="P4" s="74"/>
    </row>
    <row r="5" spans="1:17">
      <c r="A5" s="72" t="s">
        <v>345</v>
      </c>
      <c r="B5" s="72" t="s">
        <v>415</v>
      </c>
      <c r="C5" s="72" t="s">
        <v>346</v>
      </c>
      <c r="D5" s="73" t="s">
        <v>416</v>
      </c>
      <c r="E5" s="74" t="s">
        <v>411</v>
      </c>
      <c r="F5" s="74" t="s">
        <v>411</v>
      </c>
      <c r="G5" s="74" t="s">
        <v>411</v>
      </c>
      <c r="H5" s="74" t="s">
        <v>411</v>
      </c>
      <c r="I5" s="74" t="s">
        <v>411</v>
      </c>
      <c r="J5" s="74" t="s">
        <v>411</v>
      </c>
      <c r="K5" s="74" t="s">
        <v>411</v>
      </c>
      <c r="L5" s="74"/>
      <c r="M5" s="74"/>
      <c r="N5" s="74"/>
      <c r="O5" s="74"/>
      <c r="P5" s="74"/>
    </row>
    <row r="6" spans="1:17">
      <c r="A6" s="72" t="s">
        <v>369</v>
      </c>
      <c r="B6" s="72" t="s">
        <v>415</v>
      </c>
      <c r="C6" s="72" t="s">
        <v>346</v>
      </c>
      <c r="D6" s="73" t="s">
        <v>417</v>
      </c>
      <c r="E6" s="74" t="s">
        <v>411</v>
      </c>
      <c r="F6" s="74" t="s">
        <v>411</v>
      </c>
      <c r="G6" s="74" t="s">
        <v>411</v>
      </c>
      <c r="H6" s="74" t="s">
        <v>411</v>
      </c>
      <c r="I6" s="74" t="s">
        <v>411</v>
      </c>
      <c r="J6" s="74" t="s">
        <v>411</v>
      </c>
      <c r="K6" s="74" t="s">
        <v>411</v>
      </c>
      <c r="L6" s="74"/>
      <c r="M6" s="74"/>
      <c r="N6" s="74"/>
      <c r="O6" s="74"/>
      <c r="P6" s="74"/>
    </row>
    <row r="7" spans="1:17">
      <c r="A7" s="72" t="s">
        <v>350</v>
      </c>
      <c r="B7" s="72" t="s">
        <v>415</v>
      </c>
      <c r="C7" s="72" t="s">
        <v>346</v>
      </c>
      <c r="D7" s="73" t="s">
        <v>418</v>
      </c>
      <c r="E7" s="74" t="s">
        <v>411</v>
      </c>
      <c r="F7" s="74" t="s">
        <v>411</v>
      </c>
      <c r="G7" s="74" t="s">
        <v>411</v>
      </c>
      <c r="H7" s="74" t="s">
        <v>411</v>
      </c>
      <c r="I7" s="74" t="s">
        <v>411</v>
      </c>
      <c r="J7" s="74" t="s">
        <v>411</v>
      </c>
      <c r="K7" s="74" t="s">
        <v>411</v>
      </c>
      <c r="L7" s="74"/>
      <c r="M7" s="74"/>
      <c r="N7" s="74"/>
      <c r="O7" s="74"/>
      <c r="P7" s="74"/>
    </row>
    <row r="8" spans="1:17">
      <c r="A8" s="72" t="s">
        <v>381</v>
      </c>
      <c r="B8" s="72" t="s">
        <v>419</v>
      </c>
      <c r="C8" s="72" t="s">
        <v>346</v>
      </c>
      <c r="D8" s="73" t="s">
        <v>420</v>
      </c>
      <c r="E8" s="74" t="s">
        <v>411</v>
      </c>
      <c r="F8" s="74" t="s">
        <v>411</v>
      </c>
      <c r="G8" s="74" t="s">
        <v>411</v>
      </c>
      <c r="H8" s="74" t="s">
        <v>411</v>
      </c>
      <c r="I8" s="74" t="s">
        <v>411</v>
      </c>
      <c r="J8" s="74" t="s">
        <v>411</v>
      </c>
      <c r="K8" s="74" t="s">
        <v>411</v>
      </c>
      <c r="L8" s="74"/>
      <c r="M8" s="74"/>
      <c r="N8" s="74"/>
      <c r="O8" s="74"/>
      <c r="P8" s="74"/>
    </row>
    <row r="9" spans="1:17">
      <c r="A9" s="72" t="s">
        <v>352</v>
      </c>
      <c r="B9" s="72" t="s">
        <v>415</v>
      </c>
      <c r="C9" s="72" t="s">
        <v>346</v>
      </c>
      <c r="D9" s="73" t="s">
        <v>421</v>
      </c>
      <c r="E9" s="74" t="s">
        <v>411</v>
      </c>
      <c r="F9" s="74" t="s">
        <v>411</v>
      </c>
      <c r="G9" s="74" t="s">
        <v>411</v>
      </c>
      <c r="H9" s="74" t="s">
        <v>411</v>
      </c>
      <c r="I9" s="74" t="s">
        <v>411</v>
      </c>
      <c r="J9" s="74" t="s">
        <v>411</v>
      </c>
      <c r="K9" s="74" t="s">
        <v>411</v>
      </c>
      <c r="L9" s="74"/>
      <c r="M9" s="74"/>
      <c r="N9" s="74"/>
      <c r="O9" s="74"/>
      <c r="P9" s="74"/>
    </row>
    <row r="10" spans="1:17">
      <c r="A10" s="72" t="s">
        <v>354</v>
      </c>
      <c r="B10" s="72" t="s">
        <v>415</v>
      </c>
      <c r="C10" s="72" t="s">
        <v>346</v>
      </c>
      <c r="D10" s="73" t="s">
        <v>422</v>
      </c>
      <c r="E10" s="74" t="s">
        <v>411</v>
      </c>
      <c r="F10" s="74" t="s">
        <v>411</v>
      </c>
      <c r="G10" s="74" t="s">
        <v>411</v>
      </c>
      <c r="H10" s="74" t="s">
        <v>411</v>
      </c>
      <c r="I10" s="74" t="s">
        <v>411</v>
      </c>
      <c r="J10" s="74" t="s">
        <v>411</v>
      </c>
      <c r="K10" s="74" t="s">
        <v>411</v>
      </c>
      <c r="L10" s="74"/>
      <c r="M10" s="74"/>
      <c r="N10" s="74"/>
      <c r="O10" s="74"/>
      <c r="P10" s="74"/>
    </row>
    <row r="11" spans="1:17">
      <c r="A11" s="72" t="s">
        <v>356</v>
      </c>
      <c r="B11" s="72" t="s">
        <v>415</v>
      </c>
      <c r="C11" s="72" t="s">
        <v>346</v>
      </c>
      <c r="D11" s="73" t="s">
        <v>423</v>
      </c>
      <c r="E11" s="74" t="s">
        <v>411</v>
      </c>
      <c r="F11" s="74" t="s">
        <v>411</v>
      </c>
      <c r="G11" s="74" t="s">
        <v>411</v>
      </c>
      <c r="H11" s="74" t="s">
        <v>411</v>
      </c>
      <c r="I11" s="74" t="s">
        <v>411</v>
      </c>
      <c r="J11" s="74" t="s">
        <v>411</v>
      </c>
      <c r="K11" s="74" t="s">
        <v>411</v>
      </c>
      <c r="L11" s="74"/>
      <c r="M11" s="74"/>
      <c r="N11" s="74"/>
      <c r="O11" s="74"/>
      <c r="P11" s="74"/>
    </row>
    <row r="12" spans="1:17" ht="15">
      <c r="A12" s="72" t="s">
        <v>362</v>
      </c>
      <c r="B12" s="72" t="s">
        <v>424</v>
      </c>
      <c r="C12" s="72" t="s">
        <v>346</v>
      </c>
      <c r="D12" s="73" t="s">
        <v>425</v>
      </c>
      <c r="E12" s="74" t="s">
        <v>411</v>
      </c>
      <c r="F12" s="74" t="s">
        <v>411</v>
      </c>
      <c r="G12" s="74" t="s">
        <v>411</v>
      </c>
      <c r="H12" s="74" t="s">
        <v>411</v>
      </c>
      <c r="I12" s="74" t="s">
        <v>411</v>
      </c>
      <c r="J12" s="74" t="s">
        <v>411</v>
      </c>
      <c r="K12" s="74" t="s">
        <v>411</v>
      </c>
      <c r="L12" s="74"/>
      <c r="M12" s="74"/>
      <c r="N12" s="74"/>
      <c r="O12" s="74"/>
      <c r="P12" s="74"/>
    </row>
    <row r="13" spans="1:17">
      <c r="A13" s="72" t="s">
        <v>426</v>
      </c>
      <c r="B13" s="72" t="s">
        <v>427</v>
      </c>
      <c r="C13" s="72" t="s">
        <v>346</v>
      </c>
      <c r="D13" s="73" t="s">
        <v>428</v>
      </c>
      <c r="E13" s="74" t="s">
        <v>411</v>
      </c>
      <c r="F13" s="74" t="s">
        <v>411</v>
      </c>
      <c r="G13" s="74" t="s">
        <v>411</v>
      </c>
      <c r="H13" s="74" t="s">
        <v>411</v>
      </c>
      <c r="I13" s="74" t="s">
        <v>411</v>
      </c>
      <c r="J13" s="74" t="s">
        <v>411</v>
      </c>
      <c r="K13" s="74" t="s">
        <v>411</v>
      </c>
      <c r="L13" s="74"/>
      <c r="M13" s="74"/>
      <c r="N13" s="74"/>
      <c r="O13" s="74"/>
      <c r="P13" s="74"/>
    </row>
    <row r="14" spans="1:17">
      <c r="A14" s="72" t="s">
        <v>371</v>
      </c>
      <c r="B14" s="72" t="s">
        <v>415</v>
      </c>
      <c r="C14" s="72" t="s">
        <v>346</v>
      </c>
      <c r="D14" s="73" t="s">
        <v>429</v>
      </c>
      <c r="E14" s="74" t="s">
        <v>411</v>
      </c>
      <c r="F14" s="74" t="s">
        <v>411</v>
      </c>
      <c r="G14" s="74" t="s">
        <v>411</v>
      </c>
      <c r="H14" s="74" t="s">
        <v>411</v>
      </c>
      <c r="I14" s="74" t="s">
        <v>411</v>
      </c>
      <c r="J14" s="74" t="s">
        <v>411</v>
      </c>
      <c r="K14" s="74" t="s">
        <v>411</v>
      </c>
      <c r="L14" s="74"/>
      <c r="M14" s="74"/>
      <c r="N14" s="74"/>
      <c r="O14" s="74"/>
      <c r="P14" s="74"/>
    </row>
    <row r="15" spans="1:17">
      <c r="A15" s="72" t="s">
        <v>360</v>
      </c>
      <c r="B15" s="72" t="s">
        <v>415</v>
      </c>
      <c r="C15" s="72" t="s">
        <v>346</v>
      </c>
      <c r="D15" s="73" t="s">
        <v>430</v>
      </c>
      <c r="E15" s="74" t="s">
        <v>411</v>
      </c>
      <c r="F15" s="74" t="s">
        <v>411</v>
      </c>
      <c r="G15" s="74" t="s">
        <v>411</v>
      </c>
      <c r="H15" s="74" t="s">
        <v>411</v>
      </c>
      <c r="I15" s="74" t="s">
        <v>411</v>
      </c>
      <c r="J15" s="74" t="s">
        <v>411</v>
      </c>
      <c r="K15" s="74" t="s">
        <v>411</v>
      </c>
      <c r="L15" s="74"/>
      <c r="M15" s="74"/>
      <c r="N15" s="74"/>
      <c r="O15" s="74"/>
      <c r="P15" s="74"/>
    </row>
    <row r="16" spans="1:17">
      <c r="A16" s="72" t="s">
        <v>431</v>
      </c>
      <c r="B16" s="72" t="s">
        <v>432</v>
      </c>
      <c r="C16" s="72" t="s">
        <v>346</v>
      </c>
      <c r="D16" s="73" t="s">
        <v>433</v>
      </c>
      <c r="E16" s="74" t="s">
        <v>411</v>
      </c>
      <c r="F16" s="74" t="s">
        <v>411</v>
      </c>
      <c r="G16" s="74" t="s">
        <v>411</v>
      </c>
      <c r="H16" s="74" t="s">
        <v>411</v>
      </c>
      <c r="I16" s="74" t="s">
        <v>411</v>
      </c>
      <c r="J16" s="74" t="s">
        <v>411</v>
      </c>
      <c r="K16" s="74" t="s">
        <v>411</v>
      </c>
      <c r="L16" s="74"/>
      <c r="M16" s="74"/>
      <c r="N16" s="74"/>
      <c r="O16" s="74"/>
      <c r="P16" s="74"/>
    </row>
    <row r="17" spans="1:16">
      <c r="A17" s="72" t="s">
        <v>379</v>
      </c>
      <c r="B17" s="72" t="s">
        <v>434</v>
      </c>
      <c r="C17" s="72" t="s">
        <v>346</v>
      </c>
      <c r="D17" s="73" t="s">
        <v>435</v>
      </c>
      <c r="E17" s="74" t="s">
        <v>411</v>
      </c>
      <c r="F17" s="74" t="s">
        <v>411</v>
      </c>
      <c r="G17" s="74" t="s">
        <v>411</v>
      </c>
      <c r="H17" s="74" t="s">
        <v>411</v>
      </c>
      <c r="I17" s="74" t="s">
        <v>411</v>
      </c>
      <c r="J17" s="74"/>
      <c r="K17" s="74" t="s">
        <v>411</v>
      </c>
      <c r="L17" s="74"/>
      <c r="M17" s="74"/>
      <c r="N17" s="74"/>
      <c r="O17" s="74"/>
      <c r="P17" s="74"/>
    </row>
    <row r="18" spans="1:16">
      <c r="A18" s="72" t="s">
        <v>358</v>
      </c>
      <c r="B18" s="72" t="s">
        <v>415</v>
      </c>
      <c r="C18" s="72" t="s">
        <v>346</v>
      </c>
      <c r="D18" s="73" t="s">
        <v>436</v>
      </c>
      <c r="E18" s="74" t="s">
        <v>411</v>
      </c>
      <c r="F18" s="74" t="s">
        <v>411</v>
      </c>
      <c r="G18" s="74" t="s">
        <v>411</v>
      </c>
      <c r="H18" s="74" t="s">
        <v>411</v>
      </c>
      <c r="I18" s="74" t="s">
        <v>411</v>
      </c>
      <c r="J18" s="74"/>
      <c r="K18" s="74" t="s">
        <v>411</v>
      </c>
      <c r="L18" s="74"/>
      <c r="M18" s="74"/>
      <c r="N18" s="74"/>
      <c r="O18" s="74"/>
      <c r="P18" s="74"/>
    </row>
    <row r="19" spans="1:16">
      <c r="A19" s="72" t="s">
        <v>348</v>
      </c>
      <c r="B19" s="72" t="s">
        <v>415</v>
      </c>
      <c r="C19" s="72" t="s">
        <v>346</v>
      </c>
      <c r="D19" s="73" t="s">
        <v>437</v>
      </c>
      <c r="E19" s="74" t="s">
        <v>411</v>
      </c>
      <c r="F19" s="74" t="s">
        <v>411</v>
      </c>
      <c r="G19" s="74" t="s">
        <v>411</v>
      </c>
      <c r="H19" s="74" t="s">
        <v>411</v>
      </c>
      <c r="I19" s="74" t="s">
        <v>411</v>
      </c>
      <c r="J19" s="74"/>
      <c r="K19" s="74" t="s">
        <v>411</v>
      </c>
      <c r="L19" s="74"/>
      <c r="M19" s="74"/>
      <c r="N19" s="74"/>
      <c r="O19" s="74"/>
      <c r="P19" s="74"/>
    </row>
    <row r="20" spans="1:16">
      <c r="A20" s="72" t="s">
        <v>383</v>
      </c>
      <c r="B20" s="72" t="s">
        <v>438</v>
      </c>
      <c r="C20" s="72" t="s">
        <v>346</v>
      </c>
      <c r="D20" s="73" t="s">
        <v>439</v>
      </c>
      <c r="E20" s="74" t="s">
        <v>411</v>
      </c>
      <c r="F20" s="74" t="s">
        <v>411</v>
      </c>
      <c r="G20" s="74" t="s">
        <v>411</v>
      </c>
      <c r="H20" s="74" t="s">
        <v>411</v>
      </c>
      <c r="I20" s="74" t="s">
        <v>411</v>
      </c>
      <c r="J20" s="74"/>
      <c r="K20" s="74"/>
      <c r="L20" s="74"/>
      <c r="M20" s="74"/>
      <c r="N20" s="74"/>
      <c r="O20" s="74"/>
      <c r="P20" s="74"/>
    </row>
    <row r="21" spans="1:16">
      <c r="A21" s="72" t="s">
        <v>440</v>
      </c>
      <c r="B21" s="72" t="s">
        <v>441</v>
      </c>
      <c r="C21" s="72" t="s">
        <v>323</v>
      </c>
      <c r="D21" s="73" t="s">
        <v>442</v>
      </c>
      <c r="E21" s="74" t="s">
        <v>411</v>
      </c>
      <c r="F21" s="74" t="s">
        <v>411</v>
      </c>
      <c r="G21" s="74" t="s">
        <v>411</v>
      </c>
      <c r="H21" s="74" t="s">
        <v>411</v>
      </c>
      <c r="I21" s="74" t="s">
        <v>411</v>
      </c>
      <c r="J21" s="74"/>
      <c r="K21" s="74"/>
      <c r="L21" s="74"/>
      <c r="M21" s="74"/>
      <c r="N21" s="74"/>
      <c r="O21" s="74"/>
      <c r="P21" s="74"/>
    </row>
    <row r="22" spans="1:16" ht="15">
      <c r="A22" s="72" t="s">
        <v>385</v>
      </c>
      <c r="B22" s="72" t="s">
        <v>443</v>
      </c>
      <c r="C22" s="72" t="s">
        <v>323</v>
      </c>
      <c r="D22" s="73" t="s">
        <v>444</v>
      </c>
      <c r="E22" s="74" t="s">
        <v>411</v>
      </c>
      <c r="F22" s="74" t="s">
        <v>411</v>
      </c>
      <c r="G22" s="74" t="s">
        <v>411</v>
      </c>
      <c r="H22" s="74" t="s">
        <v>411</v>
      </c>
      <c r="I22" s="74" t="s">
        <v>411</v>
      </c>
      <c r="J22" s="74" t="s">
        <v>411</v>
      </c>
      <c r="K22" s="74" t="s">
        <v>411</v>
      </c>
      <c r="L22" s="74"/>
      <c r="M22" s="74"/>
      <c r="N22" s="74"/>
      <c r="O22" s="74"/>
      <c r="P22" s="74"/>
    </row>
    <row r="23" spans="1:16" ht="15" customHeight="1">
      <c r="A23" s="72" t="s">
        <v>396</v>
      </c>
      <c r="B23" s="72" t="s">
        <v>415</v>
      </c>
      <c r="C23" s="72" t="s">
        <v>323</v>
      </c>
      <c r="D23" s="73" t="s">
        <v>445</v>
      </c>
      <c r="E23" s="74" t="s">
        <v>411</v>
      </c>
      <c r="F23" s="74" t="s">
        <v>411</v>
      </c>
      <c r="G23" s="74" t="s">
        <v>411</v>
      </c>
      <c r="H23" s="74" t="s">
        <v>411</v>
      </c>
      <c r="I23" s="74" t="s">
        <v>411</v>
      </c>
      <c r="J23" s="74" t="s">
        <v>411</v>
      </c>
      <c r="K23" s="74" t="s">
        <v>411</v>
      </c>
      <c r="L23" s="74"/>
      <c r="M23" s="74"/>
      <c r="N23" s="74"/>
      <c r="O23" s="74"/>
      <c r="P23" s="74"/>
    </row>
    <row r="24" spans="1:16">
      <c r="A24" s="72" t="s">
        <v>389</v>
      </c>
      <c r="B24" s="72" t="s">
        <v>415</v>
      </c>
      <c r="C24" s="72" t="s">
        <v>323</v>
      </c>
      <c r="D24" s="73" t="s">
        <v>436</v>
      </c>
      <c r="E24" s="74" t="s">
        <v>411</v>
      </c>
      <c r="F24" s="74" t="s">
        <v>411</v>
      </c>
      <c r="G24" s="74" t="s">
        <v>411</v>
      </c>
      <c r="H24" s="74" t="s">
        <v>411</v>
      </c>
      <c r="I24" s="74" t="s">
        <v>411</v>
      </c>
      <c r="J24" s="74" t="s">
        <v>411</v>
      </c>
      <c r="K24" s="74" t="s">
        <v>411</v>
      </c>
      <c r="L24" s="74"/>
      <c r="M24" s="74"/>
      <c r="N24" s="74"/>
      <c r="O24" s="74"/>
      <c r="P24" s="74"/>
    </row>
    <row r="25" spans="1:16">
      <c r="A25" s="72" t="s">
        <v>397</v>
      </c>
      <c r="B25" s="72" t="s">
        <v>415</v>
      </c>
      <c r="C25" s="72" t="s">
        <v>323</v>
      </c>
      <c r="D25" s="73" t="s">
        <v>446</v>
      </c>
      <c r="E25" s="74" t="s">
        <v>411</v>
      </c>
      <c r="F25" s="74" t="s">
        <v>411</v>
      </c>
      <c r="G25" s="74" t="s">
        <v>411</v>
      </c>
      <c r="H25" s="74" t="s">
        <v>411</v>
      </c>
      <c r="I25" s="74" t="s">
        <v>411</v>
      </c>
      <c r="J25" s="74" t="s">
        <v>411</v>
      </c>
      <c r="K25" s="74" t="s">
        <v>411</v>
      </c>
      <c r="L25" s="74"/>
      <c r="M25" s="74"/>
      <c r="N25" s="74"/>
      <c r="O25" s="74"/>
      <c r="P25" s="74"/>
    </row>
    <row r="26" spans="1:16">
      <c r="A26" s="72" t="s">
        <v>392</v>
      </c>
      <c r="B26" s="72" t="s">
        <v>415</v>
      </c>
      <c r="C26" s="72" t="s">
        <v>323</v>
      </c>
      <c r="D26" s="73" t="s">
        <v>447</v>
      </c>
      <c r="E26" s="74" t="s">
        <v>411</v>
      </c>
      <c r="F26" s="74" t="s">
        <v>411</v>
      </c>
      <c r="G26" s="74" t="s">
        <v>411</v>
      </c>
      <c r="H26" s="74" t="s">
        <v>411</v>
      </c>
      <c r="I26" s="74" t="s">
        <v>411</v>
      </c>
      <c r="J26" s="74" t="s">
        <v>411</v>
      </c>
      <c r="K26" s="74" t="s">
        <v>411</v>
      </c>
      <c r="L26" s="74"/>
      <c r="M26" s="74"/>
      <c r="N26" s="74"/>
      <c r="O26" s="74"/>
      <c r="P26" s="74"/>
    </row>
    <row r="27" spans="1:16" ht="30.75" customHeight="1">
      <c r="A27" s="72" t="s">
        <v>393</v>
      </c>
      <c r="B27" s="72" t="s">
        <v>415</v>
      </c>
      <c r="C27" s="72" t="s">
        <v>323</v>
      </c>
      <c r="D27" s="73" t="s">
        <v>448</v>
      </c>
      <c r="E27" s="74" t="s">
        <v>411</v>
      </c>
      <c r="F27" s="74" t="s">
        <v>411</v>
      </c>
      <c r="G27" s="74" t="s">
        <v>411</v>
      </c>
      <c r="H27" s="74" t="s">
        <v>411</v>
      </c>
      <c r="I27" s="74" t="s">
        <v>411</v>
      </c>
      <c r="J27" s="74" t="s">
        <v>411</v>
      </c>
      <c r="K27" s="74" t="s">
        <v>411</v>
      </c>
      <c r="L27" s="74"/>
      <c r="M27" s="74"/>
      <c r="N27" s="74"/>
      <c r="O27" s="74"/>
      <c r="P27" s="74"/>
    </row>
    <row r="28" spans="1:16">
      <c r="A28" s="72" t="s">
        <v>398</v>
      </c>
      <c r="B28" s="72" t="s">
        <v>415</v>
      </c>
      <c r="C28" s="72" t="s">
        <v>323</v>
      </c>
      <c r="D28" s="73" t="s">
        <v>449</v>
      </c>
      <c r="E28" s="74" t="s">
        <v>411</v>
      </c>
      <c r="F28" s="74" t="s">
        <v>411</v>
      </c>
      <c r="G28" s="74" t="s">
        <v>411</v>
      </c>
      <c r="H28" s="74" t="s">
        <v>411</v>
      </c>
      <c r="I28" s="74" t="s">
        <v>411</v>
      </c>
      <c r="J28" s="74" t="s">
        <v>411</v>
      </c>
      <c r="K28" s="74" t="s">
        <v>411</v>
      </c>
      <c r="L28" s="74"/>
      <c r="M28" s="74"/>
      <c r="N28" s="74"/>
      <c r="O28" s="74"/>
      <c r="P28" s="74"/>
    </row>
    <row r="29" spans="1:16">
      <c r="A29" s="72" t="s">
        <v>394</v>
      </c>
      <c r="B29" s="72" t="s">
        <v>415</v>
      </c>
      <c r="C29" s="72" t="s">
        <v>323</v>
      </c>
      <c r="D29" s="73" t="s">
        <v>450</v>
      </c>
      <c r="E29" s="74" t="s">
        <v>411</v>
      </c>
      <c r="F29" s="74" t="s">
        <v>411</v>
      </c>
      <c r="G29" s="74" t="s">
        <v>411</v>
      </c>
      <c r="H29" s="74" t="s">
        <v>411</v>
      </c>
      <c r="I29" s="74" t="s">
        <v>411</v>
      </c>
      <c r="J29" s="74" t="s">
        <v>411</v>
      </c>
      <c r="K29" s="74" t="s">
        <v>411</v>
      </c>
      <c r="L29" s="74"/>
      <c r="M29" s="74"/>
      <c r="N29" s="74"/>
      <c r="O29" s="74"/>
      <c r="P29" s="74"/>
    </row>
    <row r="30" spans="1:16">
      <c r="A30" s="72" t="s">
        <v>391</v>
      </c>
      <c r="B30" s="72" t="s">
        <v>415</v>
      </c>
      <c r="C30" s="72" t="s">
        <v>323</v>
      </c>
      <c r="D30" s="73" t="s">
        <v>451</v>
      </c>
      <c r="E30" s="74" t="s">
        <v>411</v>
      </c>
      <c r="F30" s="74" t="s">
        <v>411</v>
      </c>
      <c r="G30" s="74"/>
      <c r="H30" s="74" t="s">
        <v>411</v>
      </c>
      <c r="I30" s="74" t="s">
        <v>411</v>
      </c>
      <c r="J30" s="74" t="s">
        <v>411</v>
      </c>
      <c r="K30" s="74" t="s">
        <v>411</v>
      </c>
      <c r="L30" s="74"/>
      <c r="M30" s="74"/>
      <c r="N30" s="74"/>
      <c r="O30" s="74"/>
      <c r="P30" s="74"/>
    </row>
    <row r="31" spans="1:16">
      <c r="A31" s="72" t="s">
        <v>395</v>
      </c>
      <c r="B31" s="72" t="s">
        <v>415</v>
      </c>
      <c r="C31" s="72" t="s">
        <v>323</v>
      </c>
      <c r="D31" s="73" t="s">
        <v>452</v>
      </c>
      <c r="E31" s="74" t="s">
        <v>411</v>
      </c>
      <c r="F31" s="74" t="s">
        <v>411</v>
      </c>
      <c r="G31" s="74" t="s">
        <v>411</v>
      </c>
      <c r="H31" s="74" t="s">
        <v>411</v>
      </c>
      <c r="I31" s="74" t="s">
        <v>411</v>
      </c>
      <c r="J31" s="74" t="s">
        <v>411</v>
      </c>
      <c r="K31" s="74" t="s">
        <v>411</v>
      </c>
      <c r="L31" s="74"/>
      <c r="M31" s="74"/>
      <c r="N31" s="74"/>
      <c r="O31" s="74"/>
      <c r="P31" s="74"/>
    </row>
    <row r="32" spans="1:16">
      <c r="A32" s="72" t="s">
        <v>453</v>
      </c>
      <c r="B32" s="72" t="s">
        <v>454</v>
      </c>
      <c r="C32" s="72" t="s">
        <v>323</v>
      </c>
      <c r="D32" s="73" t="s">
        <v>455</v>
      </c>
      <c r="E32" s="74" t="s">
        <v>411</v>
      </c>
      <c r="F32" s="74" t="s">
        <v>411</v>
      </c>
      <c r="G32" s="74" t="s">
        <v>411</v>
      </c>
      <c r="H32" s="74" t="s">
        <v>411</v>
      </c>
      <c r="I32" s="74" t="s">
        <v>411</v>
      </c>
      <c r="J32" s="74" t="s">
        <v>411</v>
      </c>
      <c r="K32" s="74"/>
      <c r="L32" s="74"/>
      <c r="M32" s="74"/>
      <c r="N32" s="74"/>
      <c r="O32" s="74"/>
      <c r="P32" s="74"/>
    </row>
    <row r="33" spans="1:16">
      <c r="A33" s="72" t="s">
        <v>390</v>
      </c>
      <c r="B33" s="72" t="s">
        <v>415</v>
      </c>
      <c r="C33" s="72" t="s">
        <v>323</v>
      </c>
      <c r="D33" s="73" t="s">
        <v>437</v>
      </c>
      <c r="E33" s="74" t="s">
        <v>411</v>
      </c>
      <c r="F33" s="74" t="s">
        <v>411</v>
      </c>
      <c r="G33" s="74"/>
      <c r="H33" s="74" t="s">
        <v>411</v>
      </c>
      <c r="I33" s="74" t="s">
        <v>411</v>
      </c>
      <c r="J33" s="74"/>
      <c r="K33" s="74"/>
      <c r="L33" s="74"/>
      <c r="M33" s="74"/>
      <c r="N33" s="74"/>
      <c r="O33" s="74"/>
      <c r="P33" s="74"/>
    </row>
    <row r="34" spans="1:16">
      <c r="A34" s="72" t="s">
        <v>383</v>
      </c>
      <c r="B34" s="72" t="s">
        <v>438</v>
      </c>
      <c r="C34" s="72" t="s">
        <v>323</v>
      </c>
      <c r="D34" s="73" t="s">
        <v>439</v>
      </c>
      <c r="E34" s="74" t="s">
        <v>411</v>
      </c>
      <c r="F34" s="74" t="s">
        <v>411</v>
      </c>
      <c r="G34" s="74" t="s">
        <v>411</v>
      </c>
      <c r="H34" s="158" t="s">
        <v>411</v>
      </c>
      <c r="I34" s="74" t="s">
        <v>411</v>
      </c>
      <c r="J34" s="74"/>
      <c r="K34" s="74"/>
      <c r="L34" s="74"/>
      <c r="M34" s="74"/>
      <c r="N34" s="74"/>
      <c r="O34" s="74"/>
      <c r="P34" s="74"/>
    </row>
    <row r="35" spans="1:16" s="78" customFormat="1" ht="15">
      <c r="A35" s="11" t="s">
        <v>456</v>
      </c>
      <c r="B35" s="1" t="s">
        <v>399</v>
      </c>
      <c r="C35" s="76" t="s">
        <v>400</v>
      </c>
      <c r="D35" s="77" t="s">
        <v>457</v>
      </c>
      <c r="E35" s="74" t="s">
        <v>411</v>
      </c>
      <c r="F35" s="74" t="s">
        <v>411</v>
      </c>
      <c r="G35" s="157" t="s">
        <v>411</v>
      </c>
      <c r="H35" s="74" t="s">
        <v>411</v>
      </c>
      <c r="I35" s="74" t="s">
        <v>411</v>
      </c>
      <c r="J35" s="74" t="s">
        <v>411</v>
      </c>
      <c r="K35" s="76"/>
      <c r="L35" s="76"/>
      <c r="M35" s="76"/>
      <c r="N35" s="76"/>
      <c r="O35" s="76"/>
      <c r="P35" s="76"/>
    </row>
    <row r="36" spans="1:16" s="78" customFormat="1" ht="15">
      <c r="A36" s="11" t="s">
        <v>456</v>
      </c>
      <c r="B36" s="1" t="s">
        <v>401</v>
      </c>
      <c r="C36" s="76" t="s">
        <v>400</v>
      </c>
      <c r="D36" s="77" t="s">
        <v>458</v>
      </c>
      <c r="E36" s="74" t="s">
        <v>411</v>
      </c>
      <c r="F36" s="74" t="s">
        <v>411</v>
      </c>
      <c r="G36" s="157" t="s">
        <v>411</v>
      </c>
      <c r="H36" s="74" t="s">
        <v>411</v>
      </c>
      <c r="I36" s="74" t="s">
        <v>411</v>
      </c>
      <c r="J36" s="74" t="s">
        <v>411</v>
      </c>
      <c r="K36" s="76"/>
      <c r="L36" s="76"/>
      <c r="M36" s="76"/>
      <c r="N36" s="76"/>
      <c r="O36" s="76"/>
      <c r="P36" s="76"/>
    </row>
    <row r="37" spans="1:16" s="78" customFormat="1" ht="15">
      <c r="A37" s="11" t="s">
        <v>456</v>
      </c>
      <c r="B37" s="1" t="s">
        <v>459</v>
      </c>
      <c r="C37" s="76" t="s">
        <v>400</v>
      </c>
      <c r="D37" s="77" t="s">
        <v>460</v>
      </c>
      <c r="E37" s="74" t="s">
        <v>411</v>
      </c>
      <c r="F37" s="74" t="s">
        <v>411</v>
      </c>
      <c r="G37" s="157" t="s">
        <v>411</v>
      </c>
      <c r="H37" s="74" t="s">
        <v>411</v>
      </c>
      <c r="I37" s="74" t="s">
        <v>411</v>
      </c>
      <c r="J37" s="74" t="s">
        <v>411</v>
      </c>
      <c r="K37" s="76"/>
      <c r="L37" s="76"/>
      <c r="M37" s="76"/>
      <c r="N37" s="76"/>
      <c r="O37" s="76"/>
      <c r="P37" s="76"/>
    </row>
    <row r="38" spans="1:16" s="78" customFormat="1" ht="15">
      <c r="A38" s="11" t="s">
        <v>456</v>
      </c>
      <c r="B38" s="1" t="s">
        <v>403</v>
      </c>
      <c r="C38" s="76" t="s">
        <v>400</v>
      </c>
      <c r="D38" s="77" t="s">
        <v>461</v>
      </c>
      <c r="E38" s="74" t="s">
        <v>411</v>
      </c>
      <c r="F38" s="74" t="s">
        <v>411</v>
      </c>
      <c r="G38" s="157" t="s">
        <v>411</v>
      </c>
      <c r="H38" s="74" t="s">
        <v>411</v>
      </c>
      <c r="I38" s="74" t="s">
        <v>411</v>
      </c>
      <c r="J38" s="74" t="s">
        <v>411</v>
      </c>
      <c r="K38" s="76"/>
      <c r="L38" s="76"/>
      <c r="M38" s="76"/>
      <c r="N38" s="76"/>
      <c r="O38" s="76"/>
      <c r="P38" s="76"/>
    </row>
    <row r="39" spans="1:16">
      <c r="E39" s="79"/>
      <c r="F39" s="79"/>
    </row>
    <row r="40" spans="1:16">
      <c r="E40" s="79"/>
      <c r="F40" s="79"/>
    </row>
    <row r="41" spans="1:16">
      <c r="E41" s="79"/>
      <c r="F41" s="79"/>
    </row>
    <row r="42" spans="1:16">
      <c r="E42" s="79"/>
      <c r="F42" s="79"/>
    </row>
    <row r="43" spans="1:16">
      <c r="E43" s="79"/>
      <c r="F43" s="79"/>
    </row>
    <row r="44" spans="1:16">
      <c r="E44" s="79"/>
      <c r="F44" s="79"/>
    </row>
    <row r="45" spans="1:16">
      <c r="E45" s="79"/>
      <c r="F45" s="79"/>
    </row>
    <row r="46" spans="1:16">
      <c r="E46" s="79"/>
      <c r="F46" s="79"/>
    </row>
    <row r="47" spans="1:16">
      <c r="E47" s="79"/>
      <c r="F47" s="79"/>
    </row>
    <row r="48" spans="1:16">
      <c r="E48" s="79"/>
      <c r="F48" s="79"/>
    </row>
    <row r="49" spans="5:6">
      <c r="E49" s="79"/>
      <c r="F49" s="79"/>
    </row>
    <row r="50" spans="5:6">
      <c r="E50" s="79"/>
      <c r="F50" s="79"/>
    </row>
    <row r="51" spans="5:6">
      <c r="E51" s="79"/>
      <c r="F51" s="79"/>
    </row>
    <row r="52" spans="5:6">
      <c r="E52" s="79"/>
      <c r="F52" s="79"/>
    </row>
    <row r="53" spans="5:6">
      <c r="E53" s="79"/>
      <c r="F53" s="79"/>
    </row>
    <row r="54" spans="5:6">
      <c r="E54" s="79"/>
      <c r="F54" s="79"/>
    </row>
    <row r="55" spans="5:6">
      <c r="E55" s="79"/>
      <c r="F55" s="79"/>
    </row>
    <row r="56" spans="5:6">
      <c r="E56" s="79"/>
      <c r="F56" s="79"/>
    </row>
    <row r="57" spans="5:6">
      <c r="E57" s="79"/>
      <c r="F57" s="79"/>
    </row>
    <row r="58" spans="5:6">
      <c r="E58" s="79"/>
      <c r="F58" s="79"/>
    </row>
    <row r="59" spans="5:6">
      <c r="E59" s="79"/>
      <c r="F59" s="79"/>
    </row>
    <row r="60" spans="5:6">
      <c r="E60" s="79"/>
      <c r="F60" s="79"/>
    </row>
    <row r="61" spans="5:6">
      <c r="E61" s="79"/>
      <c r="F61" s="79"/>
    </row>
  </sheetData>
  <mergeCells count="1">
    <mergeCell ref="A1:P1"/>
  </mergeCells>
  <dataValidations count="2">
    <dataValidation allowBlank="1" showInputMessage="1" showErrorMessage="1" sqref="E1:E2 E103:E1048576" xr:uid="{7F93DBB8-157E-4652-B852-E1181170B1A2}"/>
    <dataValidation type="list" allowBlank="1" showInputMessage="1" showErrorMessage="1" sqref="E62:F102 K35:P102 G39:J102" xr:uid="{E69A6FDD-7843-473D-A771-5C669FC08F76}">
      <formula1>$L$2:$L$3</formula1>
    </dataValidation>
  </dataValidation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029DD0B491644A8FB8F61AB8EED916" ma:contentTypeVersion="18" ma:contentTypeDescription="Create a new document." ma:contentTypeScope="" ma:versionID="65e6dc2e610a3a95a5276c0709171bc8">
  <xsd:schema xmlns:xsd="http://www.w3.org/2001/XMLSchema" xmlns:xs="http://www.w3.org/2001/XMLSchema" xmlns:p="http://schemas.microsoft.com/office/2006/metadata/properties" xmlns:ns2="d647dad1-7ea2-41de-89f9-502befbada9b" xmlns:ns3="349b53ff-3578-4da1-986c-9d19df60f1a8" targetNamespace="http://schemas.microsoft.com/office/2006/metadata/properties" ma:root="true" ma:fieldsID="32463076a2f5715132fce12e6ab3a8db" ns2:_="" ns3:_="">
    <xsd:import namespace="d647dad1-7ea2-41de-89f9-502befbada9b"/>
    <xsd:import namespace="349b53ff-3578-4da1-986c-9d19df60f1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7dad1-7ea2-41de-89f9-502befbada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9b53ff-3578-4da1-986c-9d19df60f1a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c9ea75b-b803-4a29-ada6-7f5a22561bfa}" ma:internalName="TaxCatchAll" ma:showField="CatchAllData" ma:web="349b53ff-3578-4da1-986c-9d19df60f1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47dad1-7ea2-41de-89f9-502befbada9b">
      <Terms xmlns="http://schemas.microsoft.com/office/infopath/2007/PartnerControls"/>
    </lcf76f155ced4ddcb4097134ff3c332f>
    <TaxCatchAll xmlns="349b53ff-3578-4da1-986c-9d19df60f1a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86CC36-AD2C-4CFE-9B97-C8F906BE6EEB}"/>
</file>

<file path=customXml/itemProps2.xml><?xml version="1.0" encoding="utf-8"?>
<ds:datastoreItem xmlns:ds="http://schemas.openxmlformats.org/officeDocument/2006/customXml" ds:itemID="{48030D0B-F8C9-4823-9B87-9545736ACF9E}"/>
</file>

<file path=customXml/itemProps3.xml><?xml version="1.0" encoding="utf-8"?>
<ds:datastoreItem xmlns:ds="http://schemas.openxmlformats.org/officeDocument/2006/customXml" ds:itemID="{AFD2E9A4-D6FB-4B02-BF83-0BC1F0BA74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ANP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Lorrany da Silva Lopes</dc:creator>
  <cp:keywords/>
  <dc:description/>
  <cp:lastModifiedBy>Lorrany da Silva Lopes</cp:lastModifiedBy>
  <cp:revision/>
  <dcterms:created xsi:type="dcterms:W3CDTF">2026-03-03T14:15:49Z</dcterms:created>
  <dcterms:modified xsi:type="dcterms:W3CDTF">2026-08-03T19:02:22Z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0x01010031029DD0B491644A8FB8F61AB8EED916</vt:lpwstr>
  </property>
  <property fmtid="{D5CDD505-2E9C-101B-9397-08002B2CF9AE}" pid="3" name="MediaServiceImageTags">
    <vt:lpwstr/>
  </property>
</Properties>
</file>