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Ricardo\ANP (Teletrabalho)\Leilão de Biodiesel\Estoque, Entregas e Retiradas\Entregas\"/>
    </mc:Choice>
  </mc:AlternateContent>
  <bookViews>
    <workbookView xWindow="0" yWindow="0" windowWidth="9768" windowHeight="7884"/>
  </bookViews>
  <sheets>
    <sheet name="Acumulado 2021" sheetId="84" r:id="rId1"/>
    <sheet name="L82" sheetId="99" r:id="rId2"/>
    <sheet name="L81" sheetId="98" r:id="rId3"/>
    <sheet name="L80" sheetId="97" r:id="rId4"/>
    <sheet name="L79" sheetId="96" r:id="rId5"/>
    <sheet name="L78" sheetId="95" r:id="rId6"/>
    <sheet name="L77" sheetId="94" r:id="rId7"/>
  </sheets>
  <definedNames>
    <definedName name="_xlnm.Print_Area" localSheetId="0">'Acumulado 2021'!$B$1:$R$50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42" i="84" l="1"/>
  <c r="P38" i="84"/>
  <c r="P36" i="84"/>
  <c r="P34" i="84"/>
  <c r="P28" i="84"/>
  <c r="P26" i="84"/>
  <c r="P20" i="84"/>
  <c r="P10" i="84"/>
  <c r="Q49" i="84"/>
  <c r="P49" i="84"/>
  <c r="Q48" i="84"/>
  <c r="P48" i="84"/>
  <c r="Q47" i="84"/>
  <c r="P47" i="84"/>
  <c r="Q46" i="84"/>
  <c r="P46" i="84"/>
  <c r="Q45" i="84"/>
  <c r="P45" i="84"/>
  <c r="Q44" i="84"/>
  <c r="P44" i="84"/>
  <c r="Q43" i="84"/>
  <c r="Q42" i="84"/>
  <c r="Q41" i="84"/>
  <c r="P41" i="84"/>
  <c r="Q40" i="84"/>
  <c r="P40" i="84"/>
  <c r="Q39" i="84"/>
  <c r="P39" i="84"/>
  <c r="Q38" i="84"/>
  <c r="Q37" i="84"/>
  <c r="P37" i="84"/>
  <c r="Q36" i="84"/>
  <c r="Q35" i="84"/>
  <c r="Q34" i="84"/>
  <c r="Q33" i="84"/>
  <c r="P33" i="84"/>
  <c r="Q32" i="84"/>
  <c r="P32" i="84"/>
  <c r="Q31" i="84"/>
  <c r="P31" i="84"/>
  <c r="Q30" i="84"/>
  <c r="P30" i="84"/>
  <c r="Q29" i="84"/>
  <c r="P29" i="84"/>
  <c r="Q28" i="84"/>
  <c r="Q27" i="84"/>
  <c r="Q26" i="84"/>
  <c r="Q25" i="84"/>
  <c r="P25" i="84"/>
  <c r="Q24" i="84"/>
  <c r="P24" i="84"/>
  <c r="Q23" i="84"/>
  <c r="P23" i="84"/>
  <c r="Q22" i="84"/>
  <c r="P22" i="84"/>
  <c r="Q21" i="84"/>
  <c r="P21" i="84"/>
  <c r="Q20" i="84"/>
  <c r="Q19" i="84"/>
  <c r="Q18" i="84"/>
  <c r="P18" i="84"/>
  <c r="Q17" i="84"/>
  <c r="P17" i="84"/>
  <c r="Q16" i="84"/>
  <c r="P16" i="84"/>
  <c r="Q15" i="84"/>
  <c r="P15" i="84"/>
  <c r="Q14" i="84"/>
  <c r="P14" i="84"/>
  <c r="Q13" i="84"/>
  <c r="P13" i="84"/>
  <c r="Q12" i="84"/>
  <c r="P12" i="84"/>
  <c r="Q11" i="84"/>
  <c r="Q10" i="84"/>
  <c r="Q9" i="84"/>
  <c r="P9" i="84"/>
  <c r="Q8" i="84"/>
  <c r="P8" i="84"/>
  <c r="Q7" i="84"/>
  <c r="P7" i="84"/>
  <c r="Q6" i="84"/>
  <c r="P6" i="84"/>
  <c r="R49" i="84"/>
  <c r="R41" i="84" l="1"/>
  <c r="R45" i="84"/>
  <c r="R47" i="84"/>
  <c r="R25" i="84"/>
  <c r="R37" i="84"/>
  <c r="R33" i="84"/>
  <c r="P19" i="84"/>
  <c r="P27" i="84"/>
  <c r="R27" i="84" s="1"/>
  <c r="P35" i="84"/>
  <c r="R35" i="84" s="1"/>
  <c r="P43" i="84"/>
  <c r="R43" i="84" s="1"/>
  <c r="P11" i="84"/>
  <c r="R39" i="84"/>
  <c r="R24" i="84"/>
  <c r="R32" i="84"/>
  <c r="R36" i="84"/>
  <c r="R40" i="84"/>
  <c r="R44" i="84"/>
  <c r="R48" i="84"/>
  <c r="R34" i="84"/>
  <c r="R38" i="84"/>
  <c r="R42" i="84"/>
  <c r="R46" i="84"/>
  <c r="R31" i="84"/>
  <c r="R28" i="84"/>
  <c r="R29" i="84"/>
  <c r="R26" i="84"/>
  <c r="R30" i="84"/>
  <c r="Q50" i="84"/>
  <c r="O49" i="84"/>
  <c r="N49" i="84"/>
  <c r="O48" i="84"/>
  <c r="N48" i="84"/>
  <c r="O47" i="84"/>
  <c r="N47" i="84"/>
  <c r="O46" i="84"/>
  <c r="N46" i="84"/>
  <c r="O45" i="84"/>
  <c r="N45" i="84"/>
  <c r="O44" i="84"/>
  <c r="N44" i="84"/>
  <c r="O43" i="84"/>
  <c r="N43" i="84"/>
  <c r="O42" i="84"/>
  <c r="N42" i="84"/>
  <c r="O41" i="84"/>
  <c r="N41" i="84"/>
  <c r="O40" i="84"/>
  <c r="N40" i="84"/>
  <c r="O39" i="84"/>
  <c r="N39" i="84"/>
  <c r="O38" i="84"/>
  <c r="N38" i="84"/>
  <c r="O37" i="84"/>
  <c r="N37" i="84"/>
  <c r="O36" i="84"/>
  <c r="N36" i="84"/>
  <c r="O35" i="84"/>
  <c r="N35" i="84"/>
  <c r="O34" i="84"/>
  <c r="N34" i="84"/>
  <c r="O33" i="84"/>
  <c r="N33" i="84"/>
  <c r="O32" i="84"/>
  <c r="N32" i="84"/>
  <c r="O31" i="84"/>
  <c r="N31" i="84"/>
  <c r="O30" i="84"/>
  <c r="N30" i="84"/>
  <c r="O29" i="84"/>
  <c r="N29" i="84"/>
  <c r="O28" i="84"/>
  <c r="N28" i="84"/>
  <c r="O27" i="84"/>
  <c r="N27" i="84"/>
  <c r="O26" i="84"/>
  <c r="N26" i="84"/>
  <c r="O25" i="84"/>
  <c r="N25" i="84"/>
  <c r="O24" i="84"/>
  <c r="N24" i="84"/>
  <c r="O23" i="84"/>
  <c r="N23" i="84"/>
  <c r="O22" i="84"/>
  <c r="N22" i="84"/>
  <c r="O21" i="84"/>
  <c r="N21" i="84"/>
  <c r="O20" i="84"/>
  <c r="N20" i="84"/>
  <c r="O19" i="84"/>
  <c r="N19" i="84"/>
  <c r="O18" i="84"/>
  <c r="N18" i="84"/>
  <c r="O17" i="84"/>
  <c r="N17" i="84"/>
  <c r="O16" i="84"/>
  <c r="N16" i="84"/>
  <c r="O15" i="84"/>
  <c r="N15" i="84"/>
  <c r="O14" i="84"/>
  <c r="N14" i="84"/>
  <c r="O13" i="84"/>
  <c r="N13" i="84"/>
  <c r="O12" i="84"/>
  <c r="N12" i="84"/>
  <c r="O11" i="84"/>
  <c r="N11" i="84"/>
  <c r="O10" i="84"/>
  <c r="N10" i="84"/>
  <c r="O9" i="84"/>
  <c r="N9" i="84"/>
  <c r="O8" i="84"/>
  <c r="N8" i="84"/>
  <c r="O7" i="84"/>
  <c r="N7" i="84"/>
  <c r="O6" i="84"/>
  <c r="N6" i="84"/>
  <c r="I49" i="98"/>
  <c r="H49" i="98"/>
  <c r="G49" i="98"/>
  <c r="F49" i="98"/>
  <c r="E49" i="98"/>
  <c r="D49" i="98"/>
  <c r="P50" i="84" l="1"/>
  <c r="N50" i="84"/>
  <c r="O50" i="84"/>
  <c r="M49" i="84"/>
  <c r="L49" i="84"/>
  <c r="K49" i="84"/>
  <c r="J49" i="84"/>
  <c r="I49" i="84"/>
  <c r="H49" i="84"/>
  <c r="G49" i="84"/>
  <c r="F49" i="84"/>
  <c r="M48" i="84"/>
  <c r="L48" i="84"/>
  <c r="K48" i="84"/>
  <c r="J48" i="84"/>
  <c r="I48" i="84"/>
  <c r="H48" i="84"/>
  <c r="G48" i="84"/>
  <c r="F48" i="84"/>
  <c r="M47" i="84"/>
  <c r="L47" i="84"/>
  <c r="K47" i="84"/>
  <c r="J47" i="84"/>
  <c r="I47" i="84"/>
  <c r="H47" i="84"/>
  <c r="G47" i="84"/>
  <c r="F47" i="84"/>
  <c r="M46" i="84"/>
  <c r="L46" i="84"/>
  <c r="K46" i="84"/>
  <c r="J46" i="84"/>
  <c r="I46" i="84"/>
  <c r="H46" i="84"/>
  <c r="G46" i="84"/>
  <c r="F46" i="84"/>
  <c r="M45" i="84"/>
  <c r="L45" i="84"/>
  <c r="K45" i="84"/>
  <c r="J45" i="84"/>
  <c r="I45" i="84"/>
  <c r="H45" i="84"/>
  <c r="G45" i="84"/>
  <c r="F45" i="84"/>
  <c r="M44" i="84"/>
  <c r="L44" i="84"/>
  <c r="K44" i="84"/>
  <c r="J44" i="84"/>
  <c r="I44" i="84"/>
  <c r="H44" i="84"/>
  <c r="G44" i="84"/>
  <c r="F44" i="84"/>
  <c r="M43" i="84"/>
  <c r="L43" i="84"/>
  <c r="K43" i="84"/>
  <c r="J43" i="84"/>
  <c r="I43" i="84"/>
  <c r="H43" i="84"/>
  <c r="G43" i="84"/>
  <c r="F43" i="84"/>
  <c r="M42" i="84"/>
  <c r="L42" i="84"/>
  <c r="K42" i="84"/>
  <c r="J42" i="84"/>
  <c r="I42" i="84"/>
  <c r="H42" i="84"/>
  <c r="G42" i="84"/>
  <c r="F42" i="84"/>
  <c r="M41" i="84"/>
  <c r="L41" i="84"/>
  <c r="K41" i="84"/>
  <c r="J41" i="84"/>
  <c r="I41" i="84"/>
  <c r="H41" i="84"/>
  <c r="G41" i="84"/>
  <c r="F41" i="84"/>
  <c r="M40" i="84"/>
  <c r="L40" i="84"/>
  <c r="K40" i="84"/>
  <c r="J40" i="84"/>
  <c r="I40" i="84"/>
  <c r="H40" i="84"/>
  <c r="G40" i="84"/>
  <c r="F40" i="84"/>
  <c r="M39" i="84"/>
  <c r="L39" i="84"/>
  <c r="K39" i="84"/>
  <c r="J39" i="84"/>
  <c r="I39" i="84"/>
  <c r="H39" i="84"/>
  <c r="G39" i="84"/>
  <c r="F39" i="84"/>
  <c r="M38" i="84"/>
  <c r="L38" i="84"/>
  <c r="K38" i="84"/>
  <c r="J38" i="84"/>
  <c r="I38" i="84"/>
  <c r="H38" i="84"/>
  <c r="G38" i="84"/>
  <c r="F38" i="84"/>
  <c r="M37" i="84"/>
  <c r="L37" i="84"/>
  <c r="K37" i="84"/>
  <c r="J37" i="84"/>
  <c r="I37" i="84"/>
  <c r="H37" i="84"/>
  <c r="G37" i="84"/>
  <c r="F37" i="84"/>
  <c r="M36" i="84"/>
  <c r="L36" i="84"/>
  <c r="K36" i="84"/>
  <c r="J36" i="84"/>
  <c r="I36" i="84"/>
  <c r="H36" i="84"/>
  <c r="G36" i="84"/>
  <c r="F36" i="84"/>
  <c r="M35" i="84"/>
  <c r="L35" i="84"/>
  <c r="K35" i="84"/>
  <c r="J35" i="84"/>
  <c r="I35" i="84"/>
  <c r="H35" i="84"/>
  <c r="G35" i="84"/>
  <c r="F35" i="84"/>
  <c r="M34" i="84"/>
  <c r="L34" i="84"/>
  <c r="K34" i="84"/>
  <c r="J34" i="84"/>
  <c r="I34" i="84"/>
  <c r="H34" i="84"/>
  <c r="G34" i="84"/>
  <c r="F34" i="84"/>
  <c r="M33" i="84"/>
  <c r="L33" i="84"/>
  <c r="K33" i="84"/>
  <c r="J33" i="84"/>
  <c r="I33" i="84"/>
  <c r="H33" i="84"/>
  <c r="G33" i="84"/>
  <c r="F33" i="84"/>
  <c r="M32" i="84"/>
  <c r="L32" i="84"/>
  <c r="K32" i="84"/>
  <c r="J32" i="84"/>
  <c r="I32" i="84"/>
  <c r="H32" i="84"/>
  <c r="G32" i="84"/>
  <c r="F32" i="84"/>
  <c r="M31" i="84"/>
  <c r="L31" i="84"/>
  <c r="K31" i="84"/>
  <c r="J31" i="84"/>
  <c r="I31" i="84"/>
  <c r="H31" i="84"/>
  <c r="G31" i="84"/>
  <c r="F31" i="84"/>
  <c r="M30" i="84"/>
  <c r="L30" i="84"/>
  <c r="K30" i="84"/>
  <c r="J30" i="84"/>
  <c r="I30" i="84"/>
  <c r="H30" i="84"/>
  <c r="G30" i="84"/>
  <c r="F30" i="84"/>
  <c r="M29" i="84"/>
  <c r="L29" i="84"/>
  <c r="K29" i="84"/>
  <c r="J29" i="84"/>
  <c r="I29" i="84"/>
  <c r="H29" i="84"/>
  <c r="G29" i="84"/>
  <c r="F29" i="84"/>
  <c r="M28" i="84"/>
  <c r="L28" i="84"/>
  <c r="K28" i="84"/>
  <c r="J28" i="84"/>
  <c r="I28" i="84"/>
  <c r="H28" i="84"/>
  <c r="G28" i="84"/>
  <c r="F28" i="84"/>
  <c r="M27" i="84"/>
  <c r="L27" i="84"/>
  <c r="K27" i="84"/>
  <c r="J27" i="84"/>
  <c r="I27" i="84"/>
  <c r="H27" i="84"/>
  <c r="G27" i="84"/>
  <c r="F27" i="84"/>
  <c r="M26" i="84"/>
  <c r="L26" i="84"/>
  <c r="K26" i="84"/>
  <c r="J26" i="84"/>
  <c r="I26" i="84"/>
  <c r="H26" i="84"/>
  <c r="G26" i="84"/>
  <c r="F26" i="84"/>
  <c r="M25" i="84"/>
  <c r="L25" i="84"/>
  <c r="K25" i="84"/>
  <c r="J25" i="84"/>
  <c r="I25" i="84"/>
  <c r="H25" i="84"/>
  <c r="G25" i="84"/>
  <c r="F25" i="84"/>
  <c r="M24" i="84"/>
  <c r="L24" i="84"/>
  <c r="K24" i="84"/>
  <c r="J24" i="84"/>
  <c r="I24" i="84"/>
  <c r="H24" i="84"/>
  <c r="G24" i="84"/>
  <c r="F24" i="84"/>
  <c r="M23" i="84"/>
  <c r="L23" i="84"/>
  <c r="K23" i="84"/>
  <c r="J23" i="84"/>
  <c r="I23" i="84"/>
  <c r="H23" i="84"/>
  <c r="G23" i="84"/>
  <c r="F23" i="84"/>
  <c r="R23" i="84" s="1"/>
  <c r="M22" i="84"/>
  <c r="L22" i="84"/>
  <c r="K22" i="84"/>
  <c r="J22" i="84"/>
  <c r="I22" i="84"/>
  <c r="H22" i="84"/>
  <c r="G22" i="84"/>
  <c r="F22" i="84"/>
  <c r="R22" i="84" s="1"/>
  <c r="M21" i="84"/>
  <c r="L21" i="84"/>
  <c r="K21" i="84"/>
  <c r="J21" i="84"/>
  <c r="I21" i="84"/>
  <c r="H21" i="84"/>
  <c r="G21" i="84"/>
  <c r="R21" i="84" s="1"/>
  <c r="F21" i="84"/>
  <c r="M20" i="84"/>
  <c r="L20" i="84"/>
  <c r="R20" i="84" s="1"/>
  <c r="K20" i="84"/>
  <c r="J20" i="84"/>
  <c r="I20" i="84"/>
  <c r="H20" i="84"/>
  <c r="G20" i="84"/>
  <c r="F20" i="84"/>
  <c r="M19" i="84"/>
  <c r="L19" i="84"/>
  <c r="K19" i="84"/>
  <c r="J19" i="84"/>
  <c r="I19" i="84"/>
  <c r="H19" i="84"/>
  <c r="G19" i="84"/>
  <c r="F19" i="84"/>
  <c r="R19" i="84" s="1"/>
  <c r="M18" i="84"/>
  <c r="L18" i="84"/>
  <c r="K18" i="84"/>
  <c r="J18" i="84"/>
  <c r="I18" i="84"/>
  <c r="H18" i="84"/>
  <c r="G18" i="84"/>
  <c r="F18" i="84"/>
  <c r="R18" i="84" s="1"/>
  <c r="M17" i="84"/>
  <c r="L17" i="84"/>
  <c r="K17" i="84"/>
  <c r="J17" i="84"/>
  <c r="I17" i="84"/>
  <c r="H17" i="84"/>
  <c r="G17" i="84"/>
  <c r="F17" i="84"/>
  <c r="R17" i="84" s="1"/>
  <c r="M16" i="84"/>
  <c r="L16" i="84"/>
  <c r="K16" i="84"/>
  <c r="J16" i="84"/>
  <c r="I16" i="84"/>
  <c r="H16" i="84"/>
  <c r="G16" i="84"/>
  <c r="R16" i="84" s="1"/>
  <c r="F16" i="84"/>
  <c r="M15" i="84"/>
  <c r="L15" i="84"/>
  <c r="K15" i="84"/>
  <c r="J15" i="84"/>
  <c r="I15" i="84"/>
  <c r="H15" i="84"/>
  <c r="G15" i="84"/>
  <c r="F15" i="84"/>
  <c r="R15" i="84" s="1"/>
  <c r="M14" i="84"/>
  <c r="L14" i="84"/>
  <c r="K14" i="84"/>
  <c r="J14" i="84"/>
  <c r="I14" i="84"/>
  <c r="H14" i="84"/>
  <c r="G14" i="84"/>
  <c r="F14" i="84"/>
  <c r="R14" i="84" s="1"/>
  <c r="M13" i="84"/>
  <c r="L13" i="84"/>
  <c r="K13" i="84"/>
  <c r="J13" i="84"/>
  <c r="I13" i="84"/>
  <c r="H13" i="84"/>
  <c r="G13" i="84"/>
  <c r="F13" i="84"/>
  <c r="R13" i="84" s="1"/>
  <c r="M12" i="84"/>
  <c r="L12" i="84"/>
  <c r="K12" i="84"/>
  <c r="J12" i="84"/>
  <c r="I12" i="84"/>
  <c r="H12" i="84"/>
  <c r="G12" i="84"/>
  <c r="F12" i="84"/>
  <c r="R12" i="84" s="1"/>
  <c r="M11" i="84"/>
  <c r="L11" i="84"/>
  <c r="K11" i="84"/>
  <c r="J11" i="84"/>
  <c r="I11" i="84"/>
  <c r="H11" i="84"/>
  <c r="G11" i="84"/>
  <c r="F11" i="84"/>
  <c r="R11" i="84" s="1"/>
  <c r="M10" i="84"/>
  <c r="L10" i="84"/>
  <c r="K10" i="84"/>
  <c r="J10" i="84"/>
  <c r="I10" i="84"/>
  <c r="H10" i="84"/>
  <c r="G10" i="84"/>
  <c r="F10" i="84"/>
  <c r="R10" i="84" s="1"/>
  <c r="M9" i="84"/>
  <c r="L9" i="84"/>
  <c r="K9" i="84"/>
  <c r="J9" i="84"/>
  <c r="I9" i="84"/>
  <c r="H9" i="84"/>
  <c r="G9" i="84"/>
  <c r="F9" i="84"/>
  <c r="R9" i="84" s="1"/>
  <c r="M8" i="84"/>
  <c r="L8" i="84"/>
  <c r="K8" i="84"/>
  <c r="J8" i="84"/>
  <c r="I8" i="84"/>
  <c r="H8" i="84"/>
  <c r="G8" i="84"/>
  <c r="F8" i="84"/>
  <c r="R8" i="84" s="1"/>
  <c r="M7" i="84"/>
  <c r="L7" i="84"/>
  <c r="K7" i="84"/>
  <c r="J7" i="84"/>
  <c r="I7" i="84"/>
  <c r="H7" i="84"/>
  <c r="G7" i="84"/>
  <c r="F7" i="84"/>
  <c r="R7" i="84" s="1"/>
  <c r="M6" i="84"/>
  <c r="L6" i="84"/>
  <c r="I49" i="97"/>
  <c r="H49" i="97"/>
  <c r="G49" i="97"/>
  <c r="F49" i="97"/>
  <c r="E49" i="97"/>
  <c r="D49" i="97"/>
  <c r="L50" i="84" l="1"/>
  <c r="M50" i="84"/>
  <c r="K6" i="84" l="1"/>
  <c r="J6" i="84"/>
  <c r="I49" i="96"/>
  <c r="H49" i="96"/>
  <c r="G49" i="96"/>
  <c r="F49" i="96"/>
  <c r="E49" i="96"/>
  <c r="D49" i="96"/>
  <c r="K50" i="84" l="1"/>
  <c r="J50" i="84"/>
  <c r="I6" i="84" l="1"/>
  <c r="H6" i="84" l="1"/>
  <c r="I48" i="95"/>
  <c r="H48" i="95"/>
  <c r="G48" i="95"/>
  <c r="F48" i="95"/>
  <c r="E48" i="95"/>
  <c r="D48" i="95"/>
  <c r="I50" i="84"/>
  <c r="H50" i="84" l="1"/>
  <c r="G6" i="84"/>
  <c r="R3" i="84" l="1"/>
  <c r="F6" i="84" l="1"/>
  <c r="R6" i="84" l="1"/>
  <c r="R50" i="84" s="1"/>
  <c r="I48" i="94"/>
  <c r="H48" i="94"/>
  <c r="G48" i="94"/>
  <c r="F48" i="94"/>
  <c r="E48" i="94"/>
  <c r="D48" i="94"/>
  <c r="G50" i="84" l="1"/>
  <c r="F50" i="84" l="1"/>
</calcChain>
</file>

<file path=xl/sharedStrings.xml><?xml version="1.0" encoding="utf-8"?>
<sst xmlns="http://schemas.openxmlformats.org/spreadsheetml/2006/main" count="813" uniqueCount="176">
  <si>
    <t>Total</t>
  </si>
  <si>
    <t>Janeiro</t>
  </si>
  <si>
    <t>Fevereiro</t>
  </si>
  <si>
    <t>Obrigatório</t>
  </si>
  <si>
    <t>Autorizativo</t>
  </si>
  <si>
    <t>Estoques</t>
  </si>
  <si>
    <t>Volume em m³</t>
  </si>
  <si>
    <t>--</t>
  </si>
  <si>
    <t>Usina</t>
  </si>
  <si>
    <t>CNPJ</t>
  </si>
  <si>
    <t>ADM - Joaçaba</t>
  </si>
  <si>
    <t>ADM - Rondonópolis</t>
  </si>
  <si>
    <t>AMAZONBIO - Ji Paran</t>
  </si>
  <si>
    <t>BIANCHINI - Canoas</t>
  </si>
  <si>
    <t>BINATURAL - Formosa</t>
  </si>
  <si>
    <t>BIO ÓLEO - Cuiabá</t>
  </si>
  <si>
    <t>BIO VIDA - Várzea Gr</t>
  </si>
  <si>
    <t>BIOFUGA - Camargo</t>
  </si>
  <si>
    <t>BIOPAR - Nova Marilâ</t>
  </si>
  <si>
    <t>BOCCHI - Muitos Capõ</t>
  </si>
  <si>
    <t>BREJEIRO - Orlândia</t>
  </si>
  <si>
    <t>BSBIOS - Marialva</t>
  </si>
  <si>
    <t>BSBIOS - Passo Fundo</t>
  </si>
  <si>
    <t>BUNGE - Nova Mutum</t>
  </si>
  <si>
    <t>CAIBIENSE - Rondonóp</t>
  </si>
  <si>
    <t>CAMERA - Ijuí</t>
  </si>
  <si>
    <t>CARAMURU - Ipameri</t>
  </si>
  <si>
    <t>CARAMURU - São Simão</t>
  </si>
  <si>
    <t>CARAMURU - SORRISO</t>
  </si>
  <si>
    <t>CARGILL - Três Lagoa</t>
  </si>
  <si>
    <t>CESBRA - Volta Redon</t>
  </si>
  <si>
    <t>COFCO - Rondonópolis</t>
  </si>
  <si>
    <t>DELTA - Cuiabá</t>
  </si>
  <si>
    <t>DELTA - Rio Brilhant</t>
  </si>
  <si>
    <t>FIAGRIL - Lucas do R</t>
  </si>
  <si>
    <t>GRANOL - Anápolis</t>
  </si>
  <si>
    <t>GRANOL - Porto Nacio</t>
  </si>
  <si>
    <t>JBS - Campo Verde</t>
  </si>
  <si>
    <t>JBS - Lins</t>
  </si>
  <si>
    <t>MINERVA - Palmeiras</t>
  </si>
  <si>
    <t>OLEOPLAN - Iraquara</t>
  </si>
  <si>
    <t>OLEOPLAN - Veranópol</t>
  </si>
  <si>
    <t>OLFAR - Erechim</t>
  </si>
  <si>
    <t>OLFAR - Porto Real</t>
  </si>
  <si>
    <t>PBIO - Candeias</t>
  </si>
  <si>
    <t>PBIO - Montes Claros</t>
  </si>
  <si>
    <t>POTENCIAL - Lapa</t>
  </si>
  <si>
    <t>PRISMA - Sumaré</t>
  </si>
  <si>
    <t>TRÊS TENTOS - Ijuí</t>
  </si>
  <si>
    <t>UNIBRAS - Floriano</t>
  </si>
  <si>
    <t>02.003.402/0046-77</t>
  </si>
  <si>
    <t>02.003.402/0024-61</t>
  </si>
  <si>
    <t>08.794.451/0001-50</t>
  </si>
  <si>
    <t>87.548.020/0002-60</t>
  </si>
  <si>
    <t>07.113.559/0001-77</t>
  </si>
  <si>
    <t>08.387.930/0001-51</t>
  </si>
  <si>
    <t>08.772.264/0001-75</t>
  </si>
  <si>
    <t>91.302.349/0016-10</t>
  </si>
  <si>
    <t>08.684.263/0001-79</t>
  </si>
  <si>
    <t>02.987.873/0010-56</t>
  </si>
  <si>
    <t>53.309.845/0001-20</t>
  </si>
  <si>
    <t>07.322.382/0004-61</t>
  </si>
  <si>
    <t>07.322.382/0001-19</t>
  </si>
  <si>
    <t>84.046.101/0543-66</t>
  </si>
  <si>
    <t>75.817.163/0007-56</t>
  </si>
  <si>
    <t>98.248.644/0026-56</t>
  </si>
  <si>
    <t>00.080.671/0021-53</t>
  </si>
  <si>
    <t>00.080.671/0003-71</t>
  </si>
  <si>
    <t>00.080.671/0026-68</t>
  </si>
  <si>
    <t>60.498.706/0294-81</t>
  </si>
  <si>
    <t>08.436.584/0001-54</t>
  </si>
  <si>
    <t>29.332.398/0002-26</t>
  </si>
  <si>
    <t>11.652.509/0001-35</t>
  </si>
  <si>
    <t>11.513.699/0001-00</t>
  </si>
  <si>
    <t>02.734.023/0008-21</t>
  </si>
  <si>
    <t>50.290.329/0026-60</t>
  </si>
  <si>
    <t>50.290.329/0084-30</t>
  </si>
  <si>
    <t>02.916.265/0280-99</t>
  </si>
  <si>
    <t>02.916.265/0133-00</t>
  </si>
  <si>
    <t>67.620.377/0047-05</t>
  </si>
  <si>
    <t>13.463.913/0003-58</t>
  </si>
  <si>
    <t>88.676.127/0002-57</t>
  </si>
  <si>
    <t>91.830.836/0006-83</t>
  </si>
  <si>
    <t>91.830.836/0040-85</t>
  </si>
  <si>
    <t>10.144.628/0003-86</t>
  </si>
  <si>
    <t>10.144.628/0004-67</t>
  </si>
  <si>
    <t>12.613.484/0001-23</t>
  </si>
  <si>
    <t>09.267.863/0006-09</t>
  </si>
  <si>
    <t>94.813.102/0017-37</t>
  </si>
  <si>
    <t>33.931.174/0001-27</t>
  </si>
  <si>
    <t>Município</t>
  </si>
  <si>
    <t>UF</t>
  </si>
  <si>
    <t>Joaçaba</t>
  </si>
  <si>
    <t>Rondonópolis</t>
  </si>
  <si>
    <t>Ji-Paraná</t>
  </si>
  <si>
    <t>Canoas</t>
  </si>
  <si>
    <t>Formosa</t>
  </si>
  <si>
    <t>Cuiabá</t>
  </si>
  <si>
    <t>Várzea Grande</t>
  </si>
  <si>
    <t>Camargo</t>
  </si>
  <si>
    <t>Nova Marilândia</t>
  </si>
  <si>
    <t>Muitos Capões</t>
  </si>
  <si>
    <t>Orlândia</t>
  </si>
  <si>
    <t>Marialva</t>
  </si>
  <si>
    <t>Passo Fundo</t>
  </si>
  <si>
    <t xml:space="preserve">Nova Mutum </t>
  </si>
  <si>
    <t>Ijuí</t>
  </si>
  <si>
    <t>Ipameri</t>
  </si>
  <si>
    <t>São Simão</t>
  </si>
  <si>
    <t>Sorriso</t>
  </si>
  <si>
    <t>Três Lagoas</t>
  </si>
  <si>
    <t>Volta Redonda</t>
  </si>
  <si>
    <t>Rio Brilhante</t>
  </si>
  <si>
    <t>Lucas do Rio Verde</t>
  </si>
  <si>
    <t>Anápolis</t>
  </si>
  <si>
    <t>Porto Nacional</t>
  </si>
  <si>
    <t>Lins</t>
  </si>
  <si>
    <t>Palmeiras de Goiás</t>
  </si>
  <si>
    <t>Iraquara</t>
  </si>
  <si>
    <t>Veranópolis</t>
  </si>
  <si>
    <t>Erechim</t>
  </si>
  <si>
    <t>Porto Real</t>
  </si>
  <si>
    <t>Candeias</t>
  </si>
  <si>
    <t>Montes Claros</t>
  </si>
  <si>
    <t>Lapa</t>
  </si>
  <si>
    <t>Sumaré</t>
  </si>
  <si>
    <t>Floriano</t>
  </si>
  <si>
    <t>SC</t>
  </si>
  <si>
    <t>MT</t>
  </si>
  <si>
    <t>RO</t>
  </si>
  <si>
    <t>RS</t>
  </si>
  <si>
    <t>GO</t>
  </si>
  <si>
    <t>SP</t>
  </si>
  <si>
    <t>PR</t>
  </si>
  <si>
    <t>MS</t>
  </si>
  <si>
    <t>RJ</t>
  </si>
  <si>
    <t>TO</t>
  </si>
  <si>
    <t>BA</t>
  </si>
  <si>
    <t>MG</t>
  </si>
  <si>
    <t>PI</t>
  </si>
  <si>
    <t>Usina Produtora
de Biodiesel</t>
  </si>
  <si>
    <t>GRANOL - Cachoeira d</t>
  </si>
  <si>
    <t>50.290.329/0061-43</t>
  </si>
  <si>
    <t>Cachoeira do Sul</t>
  </si>
  <si>
    <t>ALIANÇA - Rondonópol</t>
  </si>
  <si>
    <t>10.737.181/0001-97</t>
  </si>
  <si>
    <t>COOPERFELIZ - Feliz Natal</t>
  </si>
  <si>
    <t>08.382.761/0001-67</t>
  </si>
  <si>
    <t>Feliz Natal</t>
  </si>
  <si>
    <t>77º Leilão ANP
(L77)</t>
  </si>
  <si>
    <t>L77 - Entregas (m³)</t>
  </si>
  <si>
    <t>ENTREGAS DE BIODIESEL DAS USINAS PRODUTORAS EM 2021 REFERENTES AOS LEILÕES ANP</t>
  </si>
  <si>
    <t>Total
Acumulado
2021</t>
  </si>
  <si>
    <t>78º Leilão ANP
(L78)</t>
  </si>
  <si>
    <t>Março</t>
  </si>
  <si>
    <t>Abril</t>
  </si>
  <si>
    <t>L78 - Entregas (m³)</t>
  </si>
  <si>
    <t>79º Leilão ANP
(L79)</t>
  </si>
  <si>
    <t>Maio</t>
  </si>
  <si>
    <t>Junho</t>
  </si>
  <si>
    <t>L79 - Entregas (m³)</t>
  </si>
  <si>
    <t>91.830.836/0064-52</t>
  </si>
  <si>
    <t>OLFAR - Porangatu</t>
  </si>
  <si>
    <t>Porangatu</t>
  </si>
  <si>
    <t>Julho</t>
  </si>
  <si>
    <t>Agosto</t>
  </si>
  <si>
    <t>L80 - Entregas (m³)</t>
  </si>
  <si>
    <t>80º Leilão ANP
(L80)</t>
  </si>
  <si>
    <t>81º Leilão ANP
(L81)</t>
  </si>
  <si>
    <t>Outubro</t>
  </si>
  <si>
    <t>Setembro</t>
  </si>
  <si>
    <t>L81 - Entregas (m³)</t>
  </si>
  <si>
    <t>L82 - Entregas (m³)</t>
  </si>
  <si>
    <t>Novembro</t>
  </si>
  <si>
    <t>Dezembro</t>
  </si>
  <si>
    <t>82º Leilão ANP
(L82)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</si>
</sst>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#,##0;\-\ #,##0"/>
    <numFmt numFmtId="167" formatCode="00,000,000"/>
    <numFmt numFmtId="168" formatCode="&quot;&quot;00&quot;.&quot;000&quot;.&quot;000&quot;/&quot;0000\-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i/>
      <sz val="11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10"/>
      <color indexed="8"/>
      <name val="Arial"/>
      <family val="2"/>
    </font>
    <font>
      <i/>
      <sz val="12"/>
      <color indexed="8"/>
      <name val="Arial"/>
      <family val="2"/>
    </font>
    <font>
      <b/>
      <sz val="18"/>
      <name val="Arial"/>
      <family val="2"/>
    </font>
    <font>
      <sz val="12"/>
      <color indexed="14"/>
      <name val="Arial"/>
      <family val="2"/>
    </font>
    <font>
      <b/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3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4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50"/>
        <bgColor indexed="64"/>
      </patternFill>
    </fill>
    <fill>
      <patternFill patternType="solid">
        <fgColor indexed="57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2EFDA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7">
    <xf numFmtId="0" fontId="0" fillId="0" borderId="0"/>
    <xf numFmtId="0" fontId="5" fillId="0" borderId="0"/>
    <xf numFmtId="164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" fontId="6" fillId="2" borderId="3" applyNumberFormat="0" applyProtection="0">
      <alignment horizontal="left" vertical="center" indent="1"/>
    </xf>
    <xf numFmtId="4" fontId="7" fillId="3" borderId="4" applyNumberFormat="0" applyProtection="0">
      <alignment horizontal="center" vertical="center"/>
    </xf>
    <xf numFmtId="4" fontId="8" fillId="4" borderId="4" applyNumberFormat="0" applyProtection="0">
      <alignment vertical="center"/>
    </xf>
    <xf numFmtId="4" fontId="7" fillId="3" borderId="4" applyNumberFormat="0" applyProtection="0">
      <alignment horizontal="left" vertical="center" indent="1"/>
    </xf>
    <xf numFmtId="4" fontId="7" fillId="5" borderId="0" applyNumberFormat="0" applyProtection="0">
      <alignment horizontal="left" vertical="center" indent="1"/>
    </xf>
    <xf numFmtId="4" fontId="9" fillId="6" borderId="4" applyNumberFormat="0" applyProtection="0">
      <alignment horizontal="right" vertical="center"/>
    </xf>
    <xf numFmtId="4" fontId="9" fillId="7" borderId="4" applyNumberFormat="0" applyProtection="0">
      <alignment horizontal="right" vertical="center"/>
    </xf>
    <xf numFmtId="4" fontId="9" fillId="8" borderId="4" applyNumberFormat="0" applyProtection="0">
      <alignment horizontal="right" vertical="center"/>
    </xf>
    <xf numFmtId="4" fontId="9" fillId="9" borderId="4" applyNumberFormat="0" applyProtection="0">
      <alignment horizontal="right" vertical="center"/>
    </xf>
    <xf numFmtId="4" fontId="9" fillId="10" borderId="4" applyNumberFormat="0" applyProtection="0">
      <alignment horizontal="right" vertical="center"/>
    </xf>
    <xf numFmtId="4" fontId="9" fillId="11" borderId="4" applyNumberFormat="0" applyProtection="0">
      <alignment horizontal="right" vertical="center"/>
    </xf>
    <xf numFmtId="166" fontId="9" fillId="12" borderId="4" applyNumberFormat="0" applyProtection="0">
      <alignment horizontal="right" vertical="center"/>
      <protection locked="0"/>
    </xf>
    <xf numFmtId="4" fontId="9" fillId="13" borderId="4" applyNumberFormat="0" applyProtection="0">
      <alignment horizontal="right" vertical="center"/>
    </xf>
    <xf numFmtId="4" fontId="9" fillId="14" borderId="4" applyNumberFormat="0" applyProtection="0">
      <alignment horizontal="right" vertical="center"/>
    </xf>
    <xf numFmtId="4" fontId="7" fillId="15" borderId="5" applyNumberFormat="0" applyProtection="0">
      <alignment horizontal="left" vertical="center" indent="1"/>
    </xf>
    <xf numFmtId="4" fontId="10" fillId="16" borderId="0" applyNumberFormat="0" applyProtection="0">
      <alignment horizontal="left" vertical="center" indent="1"/>
    </xf>
    <xf numFmtId="4" fontId="10" fillId="5" borderId="0" applyNumberFormat="0" applyProtection="0">
      <alignment horizontal="left" vertical="center" indent="1"/>
    </xf>
    <xf numFmtId="4" fontId="11" fillId="16" borderId="4" applyNumberFormat="0" applyProtection="0">
      <alignment horizontal="right" vertical="center"/>
    </xf>
    <xf numFmtId="4" fontId="12" fillId="16" borderId="0" applyNumberFormat="0" applyProtection="0">
      <alignment horizontal="left" vertical="center" indent="1"/>
    </xf>
    <xf numFmtId="4" fontId="12" fillId="5" borderId="0" applyNumberFormat="0" applyProtection="0">
      <alignment horizontal="left" vertical="center" indent="1"/>
    </xf>
    <xf numFmtId="4" fontId="11" fillId="17" borderId="4" applyNumberFormat="0" applyProtection="0">
      <alignment vertical="center"/>
    </xf>
    <xf numFmtId="4" fontId="13" fillId="17" borderId="4" applyNumberFormat="0" applyProtection="0">
      <alignment vertical="center"/>
    </xf>
    <xf numFmtId="4" fontId="10" fillId="16" borderId="6" applyNumberFormat="0" applyProtection="0">
      <alignment horizontal="left" vertical="center" indent="1"/>
    </xf>
    <xf numFmtId="4" fontId="9" fillId="17" borderId="4" applyNumberFormat="0" applyProtection="0">
      <alignment horizontal="center" vertical="center"/>
    </xf>
    <xf numFmtId="4" fontId="12" fillId="17" borderId="4" applyNumberFormat="0" applyProtection="0">
      <alignment horizontal="center" vertical="center"/>
    </xf>
    <xf numFmtId="4" fontId="14" fillId="18" borderId="6" applyNumberFormat="0" applyProtection="0">
      <alignment horizontal="left" vertical="center" indent="1"/>
    </xf>
    <xf numFmtId="4" fontId="15" fillId="17" borderId="4" applyNumberFormat="0" applyProtection="0">
      <alignment horizontal="right" vertical="center"/>
    </xf>
    <xf numFmtId="0" fontId="5" fillId="0" borderId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0" applyFont="1" applyFill="1" applyBorder="1" applyAlignment="1">
      <alignment horizontal="left"/>
    </xf>
    <xf numFmtId="167" fontId="2" fillId="0" borderId="1" xfId="36" applyNumberFormat="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0" fontId="2" fillId="0" borderId="15" xfId="0" applyFont="1" applyBorder="1" applyAlignment="1">
      <alignment vertical="center"/>
    </xf>
    <xf numFmtId="167" fontId="2" fillId="0" borderId="2" xfId="36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3" fontId="2" fillId="0" borderId="15" xfId="0" applyNumberFormat="1" applyFont="1" applyBorder="1" applyAlignment="1">
      <alignment horizontal="right" vertical="center" indent="1"/>
    </xf>
    <xf numFmtId="3" fontId="2" fillId="0" borderId="16" xfId="0" applyNumberFormat="1" applyFont="1" applyBorder="1" applyAlignment="1">
      <alignment horizontal="right" vertical="center" indent="1"/>
    </xf>
    <xf numFmtId="3" fontId="2" fillId="0" borderId="18" xfId="0" applyNumberFormat="1" applyFont="1" applyBorder="1" applyAlignment="1">
      <alignment horizontal="right" vertical="center" indent="1"/>
    </xf>
    <xf numFmtId="3" fontId="2" fillId="0" borderId="19" xfId="0" applyNumberFormat="1" applyFont="1" applyBorder="1" applyAlignment="1">
      <alignment horizontal="right" vertical="center" indent="1"/>
    </xf>
    <xf numFmtId="3" fontId="2" fillId="0" borderId="8" xfId="0" applyNumberFormat="1" applyFont="1" applyBorder="1" applyAlignment="1">
      <alignment horizontal="right" vertical="center" indent="1"/>
    </xf>
    <xf numFmtId="0" fontId="16" fillId="19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8" fontId="2" fillId="0" borderId="14" xfId="0" applyNumberFormat="1" applyFont="1" applyBorder="1" applyAlignment="1">
      <alignment horizontal="center" vertical="center"/>
    </xf>
    <xf numFmtId="168" fontId="2" fillId="0" borderId="7" xfId="0" applyNumberFormat="1" applyFont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4" fillId="19" borderId="12" xfId="0" applyFont="1" applyFill="1" applyBorder="1" applyAlignment="1">
      <alignment horizontal="center" vertical="center"/>
    </xf>
    <xf numFmtId="0" fontId="16" fillId="19" borderId="12" xfId="0" quotePrefix="1" applyFont="1" applyFill="1" applyBorder="1" applyAlignment="1">
      <alignment horizontal="center" vertical="center"/>
    </xf>
    <xf numFmtId="167" fontId="2" fillId="0" borderId="2" xfId="36" applyNumberFormat="1" applyFont="1" applyFill="1" applyBorder="1" applyAlignment="1">
      <alignment horizontal="left" vertical="center" wrapText="1" indent="1"/>
    </xf>
    <xf numFmtId="167" fontId="2" fillId="0" borderId="1" xfId="36" applyNumberFormat="1" applyFont="1" applyFill="1" applyBorder="1" applyAlignment="1">
      <alignment horizontal="left" vertical="center" wrapText="1" indent="1"/>
    </xf>
    <xf numFmtId="0" fontId="17" fillId="0" borderId="0" xfId="0" applyFont="1" applyFill="1" applyAlignment="1">
      <alignment horizontal="right"/>
    </xf>
    <xf numFmtId="167" fontId="2" fillId="0" borderId="14" xfId="36" applyNumberFormat="1" applyFont="1" applyFill="1" applyBorder="1" applyAlignment="1">
      <alignment horizontal="center" vertical="center" wrapText="1"/>
    </xf>
    <xf numFmtId="167" fontId="2" fillId="0" borderId="7" xfId="36" applyNumberFormat="1" applyFont="1" applyFill="1" applyBorder="1" applyAlignment="1">
      <alignment horizontal="center" vertical="center" wrapText="1"/>
    </xf>
    <xf numFmtId="3" fontId="2" fillId="0" borderId="15" xfId="36" applyNumberFormat="1" applyFont="1" applyFill="1" applyBorder="1" applyAlignment="1">
      <alignment horizontal="right" vertical="center" wrapText="1" indent="1"/>
    </xf>
    <xf numFmtId="3" fontId="2" fillId="0" borderId="16" xfId="36" applyNumberFormat="1" applyFont="1" applyFill="1" applyBorder="1" applyAlignment="1">
      <alignment horizontal="right" vertical="center" wrapText="1" indent="1"/>
    </xf>
    <xf numFmtId="3" fontId="2" fillId="0" borderId="18" xfId="36" applyNumberFormat="1" applyFont="1" applyFill="1" applyBorder="1" applyAlignment="1">
      <alignment horizontal="right" vertical="center" wrapText="1" indent="1"/>
    </xf>
    <xf numFmtId="3" fontId="2" fillId="0" borderId="19" xfId="36" applyNumberFormat="1" applyFont="1" applyFill="1" applyBorder="1" applyAlignment="1">
      <alignment horizontal="right" vertical="center" wrapText="1" indent="1"/>
    </xf>
    <xf numFmtId="3" fontId="4" fillId="0" borderId="35" xfId="36" applyNumberFormat="1" applyFont="1" applyFill="1" applyBorder="1" applyAlignment="1">
      <alignment horizontal="right" vertical="center" inden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4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vertical="center"/>
    </xf>
    <xf numFmtId="0" fontId="2" fillId="0" borderId="0" xfId="0" applyFont="1" applyAlignment="1"/>
    <xf numFmtId="3" fontId="2" fillId="0" borderId="0" xfId="0" applyNumberFormat="1" applyFont="1" applyAlignment="1"/>
    <xf numFmtId="0" fontId="17" fillId="20" borderId="33" xfId="0" applyFont="1" applyFill="1" applyBorder="1" applyAlignment="1">
      <alignment horizontal="center" vertical="center"/>
    </xf>
    <xf numFmtId="0" fontId="17" fillId="20" borderId="27" xfId="0" applyFont="1" applyFill="1" applyBorder="1" applyAlignment="1">
      <alignment horizontal="center" vertical="center"/>
    </xf>
    <xf numFmtId="165" fontId="16" fillId="20" borderId="9" xfId="36" applyNumberFormat="1" applyFont="1" applyFill="1" applyBorder="1" applyAlignment="1">
      <alignment horizontal="center" wrapText="1"/>
    </xf>
    <xf numFmtId="165" fontId="16" fillId="20" borderId="11" xfId="36" quotePrefix="1" applyNumberFormat="1" applyFont="1" applyFill="1" applyBorder="1" applyAlignment="1">
      <alignment horizontal="center" wrapText="1"/>
    </xf>
    <xf numFmtId="165" fontId="16" fillId="20" borderId="13" xfId="36" quotePrefix="1" applyNumberFormat="1" applyFont="1" applyFill="1" applyBorder="1" applyAlignment="1">
      <alignment horizontal="center" wrapText="1"/>
    </xf>
    <xf numFmtId="165" fontId="16" fillId="20" borderId="30" xfId="36" quotePrefix="1" applyNumberFormat="1" applyFont="1" applyFill="1" applyBorder="1" applyAlignment="1">
      <alignment horizontal="center" wrapText="1"/>
    </xf>
    <xf numFmtId="165" fontId="16" fillId="20" borderId="10" xfId="36" applyNumberFormat="1" applyFont="1" applyFill="1" applyBorder="1" applyAlignment="1">
      <alignment horizontal="right" vertical="center" wrapText="1" indent="1"/>
    </xf>
    <xf numFmtId="165" fontId="16" fillId="20" borderId="12" xfId="36" applyNumberFormat="1" applyFont="1" applyFill="1" applyBorder="1" applyAlignment="1">
      <alignment horizontal="right" vertical="center" wrapText="1" indent="1"/>
    </xf>
    <xf numFmtId="165" fontId="16" fillId="20" borderId="36" xfId="36" applyNumberFormat="1" applyFont="1" applyFill="1" applyBorder="1" applyAlignment="1">
      <alignment horizontal="right" vertical="center" wrapText="1" indent="1"/>
    </xf>
    <xf numFmtId="3" fontId="2" fillId="0" borderId="31" xfId="0" applyNumberFormat="1" applyFont="1" applyBorder="1" applyAlignment="1">
      <alignment horizontal="right" vertical="center" indent="1"/>
    </xf>
    <xf numFmtId="165" fontId="16" fillId="19" borderId="13" xfId="0" applyNumberFormat="1" applyFont="1" applyFill="1" applyBorder="1" applyAlignment="1">
      <alignment horizontal="right" vertical="center" indent="1"/>
    </xf>
    <xf numFmtId="165" fontId="16" fillId="19" borderId="12" xfId="0" applyNumberFormat="1" applyFont="1" applyFill="1" applyBorder="1" applyAlignment="1">
      <alignment horizontal="right" vertical="center" indent="1"/>
    </xf>
    <xf numFmtId="165" fontId="16" fillId="19" borderId="10" xfId="0" applyNumberFormat="1" applyFont="1" applyFill="1" applyBorder="1" applyAlignment="1">
      <alignment horizontal="right" vertical="center" indent="1"/>
    </xf>
    <xf numFmtId="0" fontId="3" fillId="0" borderId="0" xfId="0" applyFont="1" applyAlignment="1"/>
    <xf numFmtId="0" fontId="3" fillId="0" borderId="0" xfId="0" applyFont="1" applyAlignment="1">
      <alignment horizontal="centerContinuous"/>
    </xf>
    <xf numFmtId="3" fontId="2" fillId="0" borderId="33" xfId="0" applyNumberFormat="1" applyFont="1" applyBorder="1" applyAlignment="1">
      <alignment horizontal="right" vertical="center" indent="1"/>
    </xf>
    <xf numFmtId="3" fontId="2" fillId="0" borderId="38" xfId="0" applyNumberFormat="1" applyFont="1" applyBorder="1" applyAlignment="1">
      <alignment horizontal="right" vertical="center" indent="1"/>
    </xf>
    <xf numFmtId="3" fontId="2" fillId="0" borderId="24" xfId="0" applyNumberFormat="1" applyFont="1" applyBorder="1" applyAlignment="1">
      <alignment horizontal="right" vertical="center" indent="1"/>
    </xf>
    <xf numFmtId="0" fontId="17" fillId="20" borderId="37" xfId="0" applyFont="1" applyFill="1" applyBorder="1" applyAlignment="1">
      <alignment horizontal="center" vertical="center" wrapText="1"/>
    </xf>
    <xf numFmtId="0" fontId="17" fillId="20" borderId="34" xfId="0" applyFont="1" applyFill="1" applyBorder="1" applyAlignment="1">
      <alignment horizontal="center" vertical="center" wrapText="1"/>
    </xf>
    <xf numFmtId="0" fontId="17" fillId="20" borderId="22" xfId="0" applyFont="1" applyFill="1" applyBorder="1" applyAlignment="1">
      <alignment horizontal="center" vertical="center" wrapText="1"/>
    </xf>
    <xf numFmtId="0" fontId="17" fillId="20" borderId="24" xfId="0" applyFont="1" applyFill="1" applyBorder="1" applyAlignment="1">
      <alignment horizontal="center" vertical="center" wrapText="1"/>
    </xf>
    <xf numFmtId="0" fontId="17" fillId="20" borderId="23" xfId="0" applyFont="1" applyFill="1" applyBorder="1" applyAlignment="1">
      <alignment horizontal="center" vertical="center" wrapText="1"/>
    </xf>
    <xf numFmtId="0" fontId="17" fillId="20" borderId="25" xfId="0" applyFont="1" applyFill="1" applyBorder="1" applyAlignment="1">
      <alignment horizontal="center" vertical="center" wrapText="1"/>
    </xf>
    <xf numFmtId="0" fontId="17" fillId="20" borderId="28" xfId="0" applyFont="1" applyFill="1" applyBorder="1" applyAlignment="1">
      <alignment horizontal="center" vertical="center" wrapText="1"/>
    </xf>
    <xf numFmtId="0" fontId="17" fillId="20" borderId="29" xfId="0" applyFont="1" applyFill="1" applyBorder="1" applyAlignment="1">
      <alignment horizontal="center" vertical="center" wrapText="1"/>
    </xf>
    <xf numFmtId="0" fontId="17" fillId="20" borderId="20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19" borderId="32" xfId="0" applyFont="1" applyFill="1" applyBorder="1" applyAlignment="1">
      <alignment horizontal="center" vertical="center"/>
    </xf>
    <xf numFmtId="0" fontId="4" fillId="19" borderId="33" xfId="0" applyFont="1" applyFill="1" applyBorder="1" applyAlignment="1">
      <alignment horizontal="center" vertical="center"/>
    </xf>
    <xf numFmtId="0" fontId="4" fillId="19" borderId="26" xfId="0" applyFont="1" applyFill="1" applyBorder="1" applyAlignment="1">
      <alignment horizontal="center" vertical="center" wrapText="1"/>
    </xf>
    <xf numFmtId="0" fontId="4" fillId="19" borderId="27" xfId="0" applyFont="1" applyFill="1" applyBorder="1" applyAlignment="1">
      <alignment horizontal="center" vertical="center"/>
    </xf>
    <xf numFmtId="0" fontId="4" fillId="19" borderId="21" xfId="0" applyFont="1" applyFill="1" applyBorder="1" applyAlignment="1">
      <alignment horizontal="center" vertical="center"/>
    </xf>
  </cellXfs>
  <cellStyles count="37">
    <cellStyle name="Normal" xfId="0" builtinId="0"/>
    <cellStyle name="Normal 11" xfId="34"/>
    <cellStyle name="Normal 2" xfId="1"/>
    <cellStyle name="Normal 3" xfId="3"/>
    <cellStyle name="Porcentagem 2" xfId="4"/>
    <cellStyle name="SAPBEXaggData" xfId="8"/>
    <cellStyle name="SAPBEXaggDataEmph" xfId="9"/>
    <cellStyle name="SAPBEXaggItem" xfId="10"/>
    <cellStyle name="SAPBEXchaText" xfId="11"/>
    <cellStyle name="SAPBEXexcBad7" xfId="12"/>
    <cellStyle name="SAPBEXexcBad8" xfId="13"/>
    <cellStyle name="SAPBEXexcBad9" xfId="14"/>
    <cellStyle name="SAPBEXexcCritical4" xfId="15"/>
    <cellStyle name="SAPBEXexcCritical5" xfId="16"/>
    <cellStyle name="SAPBEXexcCritical6" xfId="17"/>
    <cellStyle name="SAPBEXexcGood1" xfId="18"/>
    <cellStyle name="SAPBEXexcGood2" xfId="19"/>
    <cellStyle name="SAPBEXexcGood3" xfId="20"/>
    <cellStyle name="SAPBEXfilterDrill" xfId="21"/>
    <cellStyle name="SAPBEXfilterItem" xfId="22"/>
    <cellStyle name="SAPBEXfilterText" xfId="23"/>
    <cellStyle name="SAPBEXformats" xfId="24"/>
    <cellStyle name="SAPBEXheaderItem" xfId="25"/>
    <cellStyle name="SAPBEXheaderText" xfId="26"/>
    <cellStyle name="SAPBEXresData" xfId="27"/>
    <cellStyle name="SAPBEXresDataEmph" xfId="28"/>
    <cellStyle name="SAPBEXresItem" xfId="29"/>
    <cellStyle name="SAPBEXstdData" xfId="30"/>
    <cellStyle name="SAPBEXstdDataEmph" xfId="31"/>
    <cellStyle name="SAPBEXstdItem" xfId="7"/>
    <cellStyle name="SAPBEXtitle" xfId="32"/>
    <cellStyle name="SAPBEXundefined" xfId="33"/>
    <cellStyle name="Separador de milhares 2" xfId="2"/>
    <cellStyle name="Separador de milhares 3" xfId="5"/>
    <cellStyle name="Separador de milhares 4" xfId="6"/>
    <cellStyle name="Separador de milhares 6" xfId="35"/>
    <cellStyle name="Vírgula 2" xfId="36"/>
  </cellStyles>
  <dxfs count="0"/>
  <tableStyles count="0" defaultTableStyle="TableStyleMedium9" defaultPivotStyle="PivotStyleLight16"/>
  <colors>
    <mruColors>
      <color rgb="FFE2EFDA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10583</xdr:colOff>
      <xdr:row>0</xdr:row>
      <xdr:rowOff>10590</xdr:rowOff>
    </xdr:from>
    <xdr:to>
      <xdr:col>2</xdr:col>
      <xdr:colOff>694499</xdr:colOff>
      <xdr:row>1</xdr:row>
      <xdr:rowOff>55626</xdr:rowOff>
    </xdr:to>
    <xdr:pic>
      <xdr:nvPicPr>
        <xdr:cNvPr id="3" name="Picture 1" descr="C:\Documents and Settings\gcarvalho\Meus documentos\Minhas imagens\ANP LOGO.JPG">
          <a:extLst>
            <a:ext uri="{FF2B5EF4-FFF2-40B4-BE49-F238E27FC236}">
              <a16:creationId xmlns="" xmlns:a16="http://schemas.microsoft.com/office/drawing/2014/main" id="{4F84C903-2521-49D1-A1A3-4ABBD3E8D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083" y="10590"/>
          <a:ext cx="2102083" cy="859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5"/>
  <sheetViews>
    <sheetView showGridLines="0" tabSelected="1" zoomScale="85" zoomScaleNormal="85" workbookViewId="0">
      <pane xSplit="5" ySplit="5" topLeftCell="F6" activePane="bottomRight" state="frozen"/>
      <selection pane="topRight" activeCell="F1" sqref="F1"/>
      <selection pane="bottomLeft" activeCell="A6" sqref="A6"/>
      <selection pane="bottomRight"/>
    </sheetView>
  </sheetViews>
  <sheetFormatPr defaultColWidth="9.109375" defaultRowHeight="13.8" x14ac:dyDescent="0.3"/>
  <cols>
    <col min="1" max="1" width="2.88671875" style="30" customWidth="1"/>
    <col min="2" max="2" width="21.33203125" style="30" customWidth="1"/>
    <col min="3" max="3" width="17.44140625" style="31" bestFit="1" customWidth="1"/>
    <col min="4" max="4" width="19.6640625" style="31" bestFit="1" customWidth="1"/>
    <col min="5" max="5" width="4" style="31" bestFit="1" customWidth="1"/>
    <col min="6" max="21" width="10.44140625" style="30" customWidth="1"/>
    <col min="22" max="22" width="14.44140625" style="30" bestFit="1" customWidth="1"/>
    <col min="23" max="24" width="10.44140625" style="30" customWidth="1"/>
    <col min="25" max="25" width="18.33203125" style="30" bestFit="1" customWidth="1"/>
    <col min="26" max="31" width="10.44140625" style="30" customWidth="1"/>
    <col min="32" max="32" width="11.6640625" style="30" customWidth="1"/>
    <col min="33" max="16384" width="9.109375" style="30"/>
  </cols>
  <sheetData>
    <row r="1" spans="2:33" ht="65.099999999999994" customHeight="1" x14ac:dyDescent="0.3"/>
    <row r="2" spans="2:33" ht="15.6" x14ac:dyDescent="0.3">
      <c r="B2" s="51" t="s">
        <v>151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32"/>
    </row>
    <row r="3" spans="2:33" ht="14.4" thickBot="1" x14ac:dyDescent="0.35">
      <c r="B3" s="1" t="s">
        <v>6</v>
      </c>
      <c r="C3" s="33"/>
      <c r="D3" s="33"/>
      <c r="E3" s="33"/>
      <c r="F3" s="33"/>
      <c r="H3" s="33"/>
      <c r="J3" s="33"/>
      <c r="L3" s="33"/>
      <c r="N3" s="33"/>
      <c r="P3" s="33"/>
      <c r="R3" s="22" t="str">
        <f ca="1">"Atualizado em "&amp;DAY(TODAY())&amp;"/"&amp;MONTH(TODAY())&amp;"/"&amp;YEAR(TODAY())</f>
        <v>Atualizado em 10/1/2022</v>
      </c>
      <c r="AF3" s="22"/>
    </row>
    <row r="4" spans="2:33" ht="30" customHeight="1" x14ac:dyDescent="0.3">
      <c r="B4" s="57" t="s">
        <v>140</v>
      </c>
      <c r="C4" s="59" t="s">
        <v>9</v>
      </c>
      <c r="D4" s="59" t="s">
        <v>90</v>
      </c>
      <c r="E4" s="61" t="s">
        <v>91</v>
      </c>
      <c r="F4" s="57" t="s">
        <v>149</v>
      </c>
      <c r="G4" s="63"/>
      <c r="H4" s="57" t="s">
        <v>153</v>
      </c>
      <c r="I4" s="63"/>
      <c r="J4" s="57" t="s">
        <v>157</v>
      </c>
      <c r="K4" s="63"/>
      <c r="L4" s="57" t="s">
        <v>167</v>
      </c>
      <c r="M4" s="63"/>
      <c r="N4" s="57" t="s">
        <v>168</v>
      </c>
      <c r="O4" s="63"/>
      <c r="P4" s="57" t="s">
        <v>175</v>
      </c>
      <c r="Q4" s="63"/>
      <c r="R4" s="55" t="s">
        <v>152</v>
      </c>
    </row>
    <row r="5" spans="2:33" ht="20.100000000000001" customHeight="1" thickBot="1" x14ac:dyDescent="0.35">
      <c r="B5" s="58"/>
      <c r="C5" s="60"/>
      <c r="D5" s="60"/>
      <c r="E5" s="62"/>
      <c r="F5" s="37" t="s">
        <v>1</v>
      </c>
      <c r="G5" s="38" t="s">
        <v>2</v>
      </c>
      <c r="H5" s="37" t="s">
        <v>154</v>
      </c>
      <c r="I5" s="38" t="s">
        <v>155</v>
      </c>
      <c r="J5" s="37" t="s">
        <v>158</v>
      </c>
      <c r="K5" s="38" t="s">
        <v>159</v>
      </c>
      <c r="L5" s="37" t="s">
        <v>164</v>
      </c>
      <c r="M5" s="38" t="s">
        <v>165</v>
      </c>
      <c r="N5" s="37" t="s">
        <v>170</v>
      </c>
      <c r="O5" s="38" t="s">
        <v>169</v>
      </c>
      <c r="P5" s="37" t="s">
        <v>173</v>
      </c>
      <c r="Q5" s="38" t="s">
        <v>174</v>
      </c>
      <c r="R5" s="56"/>
    </row>
    <row r="6" spans="2:33" x14ac:dyDescent="0.3">
      <c r="B6" s="5" t="s">
        <v>10</v>
      </c>
      <c r="C6" s="6" t="s">
        <v>50</v>
      </c>
      <c r="D6" s="20" t="s">
        <v>92</v>
      </c>
      <c r="E6" s="23" t="s">
        <v>127</v>
      </c>
      <c r="F6" s="25">
        <f>IF(ISNA(VLOOKUP($C6,'L77'!$C$5:$I$47,1,0)),0,VLOOKUP($C6,'L77'!$C$5:$I$47,2,0)+VLOOKUP($C6,'L77'!$C$5:$I$47,4,0)+VLOOKUP($C6,'L77'!$C$5:$I$47,6,0))</f>
        <v>7218.2780000000012</v>
      </c>
      <c r="G6" s="26">
        <f>IF(ISNA(VLOOKUP($C6,'L77'!$C$5:$I$47,1,0)),0,VLOOKUP($C6,'L77'!$C$5:$I$47,3,0)+VLOOKUP($C6,'L77'!$C$5:$I$47,5,0)+VLOOKUP($C6,'L77'!$C$5:$I$47,7,0))</f>
        <v>8616.0060000000012</v>
      </c>
      <c r="H6" s="25">
        <f>IF(ISNA(VLOOKUP($C6,'L78'!$C$5:$I$47,1,0)),0,VLOOKUP($C6,'L78'!$C$5:$I$47,2,0)+VLOOKUP($C6,'L78'!$C$5:$I$47,4,0)+VLOOKUP($C6,'L78'!$C$5:$I$47,6,0))</f>
        <v>12768.241999999997</v>
      </c>
      <c r="I6" s="26">
        <f>IF(ISNA(VLOOKUP($C6,'L78'!$C$5:$I$47,1,0)),0,VLOOKUP($C6,'L78'!$C$5:$I$47,3,0)+VLOOKUP($C6,'L78'!$C$5:$I$47,5,0)+VLOOKUP($C6,'L78'!$C$5:$I$47,7,0))</f>
        <v>12222.168999999998</v>
      </c>
      <c r="J6" s="25">
        <f>IF(ISNA(VLOOKUP($C6,'L79'!$C$5:$I$48,1,0)),0,VLOOKUP($C6,'L79'!$C$5:$I$48,2,0)+VLOOKUP($C6,'L79'!$C$5:$I$48,4,0)+VLOOKUP($C6,'L79'!$C$5:$I$48,6,0))</f>
        <v>10006.745000000003</v>
      </c>
      <c r="K6" s="26">
        <f>IF(ISNA(VLOOKUP($C6,'L79'!$C$5:$I$48,1,0)),0,VLOOKUP($C6,'L79'!$C$5:$I$48,3,0)+VLOOKUP($C6,'L79'!$C$5:$I$48,5,0)+VLOOKUP($C6,'L79'!$C$5:$I$48,7,0))</f>
        <v>10579.547</v>
      </c>
      <c r="L6" s="25">
        <f>IF(ISNA(VLOOKUP($C6,'L80'!$C$5:$I$48,1,0)),0,VLOOKUP($C6,'L80'!$C$5:$I$48,2,0)+VLOOKUP($C6,'L80'!$C$5:$I$48,4,0)+VLOOKUP($C6,'L80'!$C$5:$I$48,6,0))</f>
        <v>4027.9780000000001</v>
      </c>
      <c r="M6" s="26">
        <f>IF(ISNA(VLOOKUP($C6,'L80'!$C$5:$I$48,1,0)),0,VLOOKUP($C6,'L80'!$C$5:$I$48,3,0)+VLOOKUP($C6,'L80'!$C$5:$I$48,5,0)+VLOOKUP($C6,'L80'!$C$5:$I$48,7,0))</f>
        <v>3986.7999999999997</v>
      </c>
      <c r="N6" s="25">
        <f>IF(ISNA(VLOOKUP($C6,'L81'!$C$5:$I$48,1,0)),0,VLOOKUP($C6,'L81'!$C$5:$I$48,2,0)+VLOOKUP($C6,'L81'!$C$5:$I$48,4,0)+VLOOKUP($C6,'L81'!$C$5:$I$48,6,0))</f>
        <v>8330.4</v>
      </c>
      <c r="O6" s="26">
        <f>IF(ISNA(VLOOKUP($C6,'L81'!$C$5:$I$48,1,0)),0,VLOOKUP($C6,'L81'!$C$5:$I$48,3,0)+VLOOKUP($C6,'L81'!$C$5:$I$48,5,0)+VLOOKUP($C6,'L81'!$C$5:$I$48,7,0))</f>
        <v>10210.641000000001</v>
      </c>
      <c r="P6" s="25">
        <f>IF(ISNA(VLOOKUP($C6,'L82'!$C$5:$I$48,1,0)),0,VLOOKUP($C6,'L82'!$C$5:$I$48,2,0)+VLOOKUP($C6,'L82'!$C$5:$I$48,4,0)+VLOOKUP($C6,'L82'!$C$5:$I$48,6,0))</f>
        <v>5104.3630000000003</v>
      </c>
      <c r="Q6" s="26">
        <f>IF(ISNA(VLOOKUP($C6,'L82'!$C$5:$I$48,1,0)),0,VLOOKUP($C6,'L82'!$C$5:$I$48,3,0)+VLOOKUP($C6,'L82'!$C$5:$I$48,5,0)+VLOOKUP($C6,'L82'!$C$5:$I$48,7,0))</f>
        <v>7057.7150000000001</v>
      </c>
      <c r="R6" s="29">
        <f>SUM(F6:O6)</f>
        <v>87966.805999999997</v>
      </c>
    </row>
    <row r="7" spans="2:33" x14ac:dyDescent="0.3">
      <c r="B7" s="5" t="s">
        <v>11</v>
      </c>
      <c r="C7" s="6" t="s">
        <v>51</v>
      </c>
      <c r="D7" s="20" t="s">
        <v>93</v>
      </c>
      <c r="E7" s="23" t="s">
        <v>128</v>
      </c>
      <c r="F7" s="25">
        <f>IF(ISNA(VLOOKUP($C7,'L77'!$C$5:$I$47,1,0)),0,VLOOKUP($C7,'L77'!$C$5:$I$47,2,0)+VLOOKUP($C7,'L77'!$C$5:$I$47,4,0)+VLOOKUP($C7,'L77'!$C$5:$I$47,6,0))</f>
        <v>19014.152000000009</v>
      </c>
      <c r="G7" s="26">
        <f>IF(ISNA(VLOOKUP($C7,'L77'!$C$5:$I$47,1,0)),0,VLOOKUP($C7,'L77'!$C$5:$I$47,3,0)+VLOOKUP($C7,'L77'!$C$5:$I$47,5,0)+VLOOKUP($C7,'L77'!$C$5:$I$47,7,0))</f>
        <v>23779.130999999998</v>
      </c>
      <c r="H7" s="25">
        <f>IF(ISNA(VLOOKUP($C7,'L78'!$C$5:$I$47,1,0)),0,VLOOKUP($C7,'L78'!$C$5:$I$47,2,0)+VLOOKUP($C7,'L78'!$C$5:$I$47,4,0)+VLOOKUP($C7,'L78'!$C$5:$I$47,6,0))</f>
        <v>27810.749000000003</v>
      </c>
      <c r="I7" s="26">
        <f>IF(ISNA(VLOOKUP($C7,'L78'!$C$5:$I$47,1,0)),0,VLOOKUP($C7,'L78'!$C$5:$I$47,3,0)+VLOOKUP($C7,'L78'!$C$5:$I$47,5,0)+VLOOKUP($C7,'L78'!$C$5:$I$47,7,0))</f>
        <v>23984.617000000009</v>
      </c>
      <c r="J7" s="25">
        <f>IF(ISNA(VLOOKUP($C7,'L79'!$C$5:$I$48,1,0)),0,VLOOKUP($C7,'L79'!$C$5:$I$48,2,0)+VLOOKUP($C7,'L79'!$C$5:$I$48,4,0)+VLOOKUP($C7,'L79'!$C$5:$I$48,6,0))</f>
        <v>27564.705000000005</v>
      </c>
      <c r="K7" s="26">
        <f>IF(ISNA(VLOOKUP($C7,'L79'!$C$5:$I$48,1,0)),0,VLOOKUP($C7,'L79'!$C$5:$I$48,3,0)+VLOOKUP($C7,'L79'!$C$5:$I$48,5,0)+VLOOKUP($C7,'L79'!$C$5:$I$48,7,0))</f>
        <v>28180.537999999997</v>
      </c>
      <c r="L7" s="25">
        <f>IF(ISNA(VLOOKUP($C7,'L80'!$C$5:$I$48,1,0)),0,VLOOKUP($C7,'L80'!$C$5:$I$48,2,0)+VLOOKUP($C7,'L80'!$C$5:$I$48,4,0)+VLOOKUP($C7,'L80'!$C$5:$I$48,6,0))</f>
        <v>28703.762000000024</v>
      </c>
      <c r="M7" s="26">
        <f>IF(ISNA(VLOOKUP($C7,'L80'!$C$5:$I$48,1,0)),0,VLOOKUP($C7,'L80'!$C$5:$I$48,3,0)+VLOOKUP($C7,'L80'!$C$5:$I$48,5,0)+VLOOKUP($C7,'L80'!$C$5:$I$48,7,0))</f>
        <v>27001.703999999987</v>
      </c>
      <c r="N7" s="25">
        <f>IF(ISNA(VLOOKUP($C7,'L81'!$C$5:$I$48,1,0)),0,VLOOKUP($C7,'L81'!$C$5:$I$48,2,0)+VLOOKUP($C7,'L81'!$C$5:$I$48,4,0)+VLOOKUP($C7,'L81'!$C$5:$I$48,6,0))</f>
        <v>11044.213999999996</v>
      </c>
      <c r="O7" s="26">
        <f>IF(ISNA(VLOOKUP($C7,'L81'!$C$5:$I$48,1,0)),0,VLOOKUP($C7,'L81'!$C$5:$I$48,3,0)+VLOOKUP($C7,'L81'!$C$5:$I$48,5,0)+VLOOKUP($C7,'L81'!$C$5:$I$48,7,0))</f>
        <v>8221.3150000000005</v>
      </c>
      <c r="P7" s="25">
        <f>IF(ISNA(VLOOKUP($C7,'L82'!$C$5:$I$48,1,0)),0,VLOOKUP($C7,'L82'!$C$5:$I$48,2,0)+VLOOKUP($C7,'L82'!$C$5:$I$48,4,0)+VLOOKUP($C7,'L82'!$C$5:$I$48,6,0))</f>
        <v>25373.601999999984</v>
      </c>
      <c r="Q7" s="26">
        <f>IF(ISNA(VLOOKUP($C7,'L82'!$C$5:$I$48,1,0)),0,VLOOKUP($C7,'L82'!$C$5:$I$48,3,0)+VLOOKUP($C7,'L82'!$C$5:$I$48,5,0)+VLOOKUP($C7,'L82'!$C$5:$I$48,7,0))</f>
        <v>20733.694999999989</v>
      </c>
      <c r="R7" s="29">
        <f t="shared" ref="R7:R23" si="0">SUM(F7:O7)</f>
        <v>225304.88700000005</v>
      </c>
    </row>
    <row r="8" spans="2:33" x14ac:dyDescent="0.3">
      <c r="B8" s="5" t="s">
        <v>144</v>
      </c>
      <c r="C8" s="6" t="s">
        <v>145</v>
      </c>
      <c r="D8" s="20" t="s">
        <v>93</v>
      </c>
      <c r="E8" s="23" t="s">
        <v>128</v>
      </c>
      <c r="F8" s="25">
        <f>IF(ISNA(VLOOKUP($C8,'L77'!$C$5:$I$47,1,0)),0,VLOOKUP($C8,'L77'!$C$5:$I$47,2,0)+VLOOKUP($C8,'L77'!$C$5:$I$47,4,0)+VLOOKUP($C8,'L77'!$C$5:$I$47,6,0))</f>
        <v>310.98400000000004</v>
      </c>
      <c r="G8" s="26">
        <f>IF(ISNA(VLOOKUP($C8,'L77'!$C$5:$I$47,1,0)),0,VLOOKUP($C8,'L77'!$C$5:$I$47,3,0)+VLOOKUP($C8,'L77'!$C$5:$I$47,5,0)+VLOOKUP($C8,'L77'!$C$5:$I$47,7,0))</f>
        <v>299.988</v>
      </c>
      <c r="H8" s="25">
        <f>IF(ISNA(VLOOKUP($C8,'L78'!$C$5:$I$47,1,0)),0,VLOOKUP($C8,'L78'!$C$5:$I$47,2,0)+VLOOKUP($C8,'L78'!$C$5:$I$47,4,0)+VLOOKUP($C8,'L78'!$C$5:$I$47,6,0))</f>
        <v>209.99099999999999</v>
      </c>
      <c r="I8" s="26">
        <f>IF(ISNA(VLOOKUP($C8,'L78'!$C$5:$I$47,1,0)),0,VLOOKUP($C8,'L78'!$C$5:$I$47,3,0)+VLOOKUP($C8,'L78'!$C$5:$I$47,5,0)+VLOOKUP($C8,'L78'!$C$5:$I$47,7,0))</f>
        <v>213.988</v>
      </c>
      <c r="J8" s="25">
        <f>IF(ISNA(VLOOKUP($C8,'L79'!$C$5:$I$48,1,0)),0,VLOOKUP($C8,'L79'!$C$5:$I$48,2,0)+VLOOKUP($C8,'L79'!$C$5:$I$48,4,0)+VLOOKUP($C8,'L79'!$C$5:$I$48,6,0))</f>
        <v>89.97999999999999</v>
      </c>
      <c r="K8" s="26">
        <f>IF(ISNA(VLOOKUP($C8,'L79'!$C$5:$I$48,1,0)),0,VLOOKUP($C8,'L79'!$C$5:$I$48,3,0)+VLOOKUP($C8,'L79'!$C$5:$I$48,5,0)+VLOOKUP($C8,'L79'!$C$5:$I$48,7,0))</f>
        <v>104.99099999999999</v>
      </c>
      <c r="L8" s="25">
        <f>IF(ISNA(VLOOKUP($C8,'L80'!$C$5:$I$48,1,0)),0,VLOOKUP($C8,'L80'!$C$5:$I$48,2,0)+VLOOKUP($C8,'L80'!$C$5:$I$48,4,0)+VLOOKUP($C8,'L80'!$C$5:$I$48,6,0))</f>
        <v>147.995</v>
      </c>
      <c r="M8" s="26">
        <f>IF(ISNA(VLOOKUP($C8,'L80'!$C$5:$I$48,1,0)),0,VLOOKUP($C8,'L80'!$C$5:$I$48,3,0)+VLOOKUP($C8,'L80'!$C$5:$I$48,5,0)+VLOOKUP($C8,'L80'!$C$5:$I$48,7,0))</f>
        <v>149.99600000000001</v>
      </c>
      <c r="N8" s="25">
        <f>IF(ISNA(VLOOKUP($C8,'L81'!$C$5:$I$48,1,0)),0,VLOOKUP($C8,'L81'!$C$5:$I$48,2,0)+VLOOKUP($C8,'L81'!$C$5:$I$48,4,0)+VLOOKUP($C8,'L81'!$C$5:$I$48,6,0))</f>
        <v>89.997</v>
      </c>
      <c r="O8" s="26">
        <f>IF(ISNA(VLOOKUP($C8,'L81'!$C$5:$I$48,1,0)),0,VLOOKUP($C8,'L81'!$C$5:$I$48,3,0)+VLOOKUP($C8,'L81'!$C$5:$I$48,5,0)+VLOOKUP($C8,'L81'!$C$5:$I$48,7,0))</f>
        <v>59.994</v>
      </c>
      <c r="P8" s="25">
        <f>IF(ISNA(VLOOKUP($C8,'L82'!$C$5:$I$48,1,0)),0,VLOOKUP($C8,'L82'!$C$5:$I$48,2,0)+VLOOKUP($C8,'L82'!$C$5:$I$48,4,0)+VLOOKUP($C8,'L82'!$C$5:$I$48,6,0))</f>
        <v>249.98700000000002</v>
      </c>
      <c r="Q8" s="26">
        <f>IF(ISNA(VLOOKUP($C8,'L82'!$C$5:$I$48,1,0)),0,VLOOKUP($C8,'L82'!$C$5:$I$48,3,0)+VLOOKUP($C8,'L82'!$C$5:$I$48,5,0)+VLOOKUP($C8,'L82'!$C$5:$I$48,7,0))</f>
        <v>239.99299999999999</v>
      </c>
      <c r="R8" s="29">
        <f t="shared" si="0"/>
        <v>1677.904</v>
      </c>
    </row>
    <row r="9" spans="2:33" x14ac:dyDescent="0.3">
      <c r="B9" s="4" t="s">
        <v>12</v>
      </c>
      <c r="C9" s="2" t="s">
        <v>52</v>
      </c>
      <c r="D9" s="21" t="s">
        <v>94</v>
      </c>
      <c r="E9" s="24" t="s">
        <v>129</v>
      </c>
      <c r="F9" s="27">
        <f>IF(ISNA(VLOOKUP($C9,'L77'!$C$5:$I$47,1,0)),0,VLOOKUP($C9,'L77'!$C$5:$I$47,2,0)+VLOOKUP($C9,'L77'!$C$5:$I$47,4,0)+VLOOKUP($C9,'L77'!$C$5:$I$47,6,0))</f>
        <v>0</v>
      </c>
      <c r="G9" s="28">
        <f>IF(ISNA(VLOOKUP($C9,'L77'!$C$5:$I$47,1,0)),0,VLOOKUP($C9,'L77'!$C$5:$I$47,3,0)+VLOOKUP($C9,'L77'!$C$5:$I$47,5,0)+VLOOKUP($C9,'L77'!$C$5:$I$47,7,0))</f>
        <v>0</v>
      </c>
      <c r="H9" s="27">
        <f>IF(ISNA(VLOOKUP($C9,'L78'!$C$5:$I$47,1,0)),0,VLOOKUP($C9,'L78'!$C$5:$I$47,2,0)+VLOOKUP($C9,'L78'!$C$5:$I$47,4,0)+VLOOKUP($C9,'L78'!$C$5:$I$47,6,0))</f>
        <v>0</v>
      </c>
      <c r="I9" s="28">
        <f>IF(ISNA(VLOOKUP($C9,'L78'!$C$5:$I$47,1,0)),0,VLOOKUP($C9,'L78'!$C$5:$I$47,3,0)+VLOOKUP($C9,'L78'!$C$5:$I$47,5,0)+VLOOKUP($C9,'L78'!$C$5:$I$47,7,0))</f>
        <v>0</v>
      </c>
      <c r="J9" s="27">
        <f>IF(ISNA(VLOOKUP($C9,'L79'!$C$5:$I$48,1,0)),0,VLOOKUP($C9,'L79'!$C$5:$I$48,2,0)+VLOOKUP($C9,'L79'!$C$5:$I$48,4,0)+VLOOKUP($C9,'L79'!$C$5:$I$48,6,0))</f>
        <v>0</v>
      </c>
      <c r="K9" s="28">
        <f>IF(ISNA(VLOOKUP($C9,'L79'!$C$5:$I$48,1,0)),0,VLOOKUP($C9,'L79'!$C$5:$I$48,3,0)+VLOOKUP($C9,'L79'!$C$5:$I$48,5,0)+VLOOKUP($C9,'L79'!$C$5:$I$48,7,0))</f>
        <v>0</v>
      </c>
      <c r="L9" s="27">
        <f>IF(ISNA(VLOOKUP($C9,'L80'!$C$5:$I$48,1,0)),0,VLOOKUP($C9,'L80'!$C$5:$I$48,2,0)+VLOOKUP($C9,'L80'!$C$5:$I$48,4,0)+VLOOKUP($C9,'L80'!$C$5:$I$48,6,0))</f>
        <v>0</v>
      </c>
      <c r="M9" s="28">
        <f>IF(ISNA(VLOOKUP($C9,'L80'!$C$5:$I$48,1,0)),0,VLOOKUP($C9,'L80'!$C$5:$I$48,3,0)+VLOOKUP($C9,'L80'!$C$5:$I$48,5,0)+VLOOKUP($C9,'L80'!$C$5:$I$48,7,0))</f>
        <v>0</v>
      </c>
      <c r="N9" s="27">
        <f>IF(ISNA(VLOOKUP($C9,'L81'!$C$5:$I$48,1,0)),0,VLOOKUP($C9,'L81'!$C$5:$I$48,2,0)+VLOOKUP($C9,'L81'!$C$5:$I$48,4,0)+VLOOKUP($C9,'L81'!$C$5:$I$48,6,0))</f>
        <v>876.08699999999999</v>
      </c>
      <c r="O9" s="28">
        <f>IF(ISNA(VLOOKUP($C9,'L81'!$C$5:$I$48,1,0)),0,VLOOKUP($C9,'L81'!$C$5:$I$48,3,0)+VLOOKUP($C9,'L81'!$C$5:$I$48,5,0)+VLOOKUP($C9,'L81'!$C$5:$I$48,7,0))</f>
        <v>949.30899999999997</v>
      </c>
      <c r="P9" s="27">
        <f>IF(ISNA(VLOOKUP($C9,'L82'!$C$5:$I$48,1,0)),0,VLOOKUP($C9,'L82'!$C$5:$I$48,2,0)+VLOOKUP($C9,'L82'!$C$5:$I$48,4,0)+VLOOKUP($C9,'L82'!$C$5:$I$48,6,0))</f>
        <v>353.92700000000002</v>
      </c>
      <c r="Q9" s="28">
        <f>IF(ISNA(VLOOKUP($C9,'L82'!$C$5:$I$48,1,0)),0,VLOOKUP($C9,'L82'!$C$5:$I$48,3,0)+VLOOKUP($C9,'L82'!$C$5:$I$48,5,0)+VLOOKUP($C9,'L82'!$C$5:$I$48,7,0))</f>
        <v>1463.3050000000001</v>
      </c>
      <c r="R9" s="29">
        <f t="shared" si="0"/>
        <v>1825.396</v>
      </c>
      <c r="S9" s="7"/>
      <c r="U9" s="7"/>
      <c r="V9" s="7"/>
      <c r="W9" s="7"/>
    </row>
    <row r="10" spans="2:33" x14ac:dyDescent="0.3">
      <c r="B10" s="4" t="s">
        <v>13</v>
      </c>
      <c r="C10" s="2" t="s">
        <v>53</v>
      </c>
      <c r="D10" s="21" t="s">
        <v>95</v>
      </c>
      <c r="E10" s="24" t="s">
        <v>130</v>
      </c>
      <c r="F10" s="27">
        <f>IF(ISNA(VLOOKUP($C10,'L77'!$C$5:$I$47,1,0)),0,VLOOKUP($C10,'L77'!$C$5:$I$47,2,0)+VLOOKUP($C10,'L77'!$C$5:$I$47,4,0)+VLOOKUP($C10,'L77'!$C$5:$I$47,6,0))</f>
        <v>26409.968999999997</v>
      </c>
      <c r="G10" s="28">
        <f>IF(ISNA(VLOOKUP($C10,'L77'!$C$5:$I$47,1,0)),0,VLOOKUP($C10,'L77'!$C$5:$I$47,3,0)+VLOOKUP($C10,'L77'!$C$5:$I$47,5,0)+VLOOKUP($C10,'L77'!$C$5:$I$47,7,0))</f>
        <v>23017.730999999985</v>
      </c>
      <c r="H10" s="27">
        <f>IF(ISNA(VLOOKUP($C10,'L78'!$C$5:$I$47,1,0)),0,VLOOKUP($C10,'L78'!$C$5:$I$47,2,0)+VLOOKUP($C10,'L78'!$C$5:$I$47,4,0)+VLOOKUP($C10,'L78'!$C$5:$I$47,6,0))</f>
        <v>27676.071000000004</v>
      </c>
      <c r="I10" s="28">
        <f>IF(ISNA(VLOOKUP($C10,'L78'!$C$5:$I$47,1,0)),0,VLOOKUP($C10,'L78'!$C$5:$I$47,3,0)+VLOOKUP($C10,'L78'!$C$5:$I$47,5,0)+VLOOKUP($C10,'L78'!$C$5:$I$47,7,0))</f>
        <v>24742.559000000008</v>
      </c>
      <c r="J10" s="27">
        <f>IF(ISNA(VLOOKUP($C10,'L79'!$C$5:$I$48,1,0)),0,VLOOKUP($C10,'L79'!$C$5:$I$48,2,0)+VLOOKUP($C10,'L79'!$C$5:$I$48,4,0)+VLOOKUP($C10,'L79'!$C$5:$I$48,6,0))</f>
        <v>4723.3369999999995</v>
      </c>
      <c r="K10" s="28">
        <f>IF(ISNA(VLOOKUP($C10,'L79'!$C$5:$I$48,1,0)),0,VLOOKUP($C10,'L79'!$C$5:$I$48,3,0)+VLOOKUP($C10,'L79'!$C$5:$I$48,5,0)+VLOOKUP($C10,'L79'!$C$5:$I$48,7,0))</f>
        <v>2241.0279999999998</v>
      </c>
      <c r="L10" s="27">
        <f>IF(ISNA(VLOOKUP($C10,'L80'!$C$5:$I$48,1,0)),0,VLOOKUP($C10,'L80'!$C$5:$I$48,2,0)+VLOOKUP($C10,'L80'!$C$5:$I$48,4,0)+VLOOKUP($C10,'L80'!$C$5:$I$48,6,0))</f>
        <v>27122.251999999986</v>
      </c>
      <c r="M10" s="28">
        <f>IF(ISNA(VLOOKUP($C10,'L80'!$C$5:$I$48,1,0)),0,VLOOKUP($C10,'L80'!$C$5:$I$48,3,0)+VLOOKUP($C10,'L80'!$C$5:$I$48,5,0)+VLOOKUP($C10,'L80'!$C$5:$I$48,7,0))</f>
        <v>27701.088999999996</v>
      </c>
      <c r="N10" s="27">
        <f>IF(ISNA(VLOOKUP($C10,'L81'!$C$5:$I$48,1,0)),0,VLOOKUP($C10,'L81'!$C$5:$I$48,2,0)+VLOOKUP($C10,'L81'!$C$5:$I$48,4,0)+VLOOKUP($C10,'L81'!$C$5:$I$48,6,0))</f>
        <v>19056.330000000002</v>
      </c>
      <c r="O10" s="28">
        <f>IF(ISNA(VLOOKUP($C10,'L81'!$C$5:$I$48,1,0)),0,VLOOKUP($C10,'L81'!$C$5:$I$48,3,0)+VLOOKUP($C10,'L81'!$C$5:$I$48,5,0)+VLOOKUP($C10,'L81'!$C$5:$I$48,7,0))</f>
        <v>20048.50699999998</v>
      </c>
      <c r="P10" s="27">
        <f>IF(ISNA(VLOOKUP($C10,'L82'!$C$5:$I$48,1,0)),0,VLOOKUP($C10,'L82'!$C$5:$I$48,2,0)+VLOOKUP($C10,'L82'!$C$5:$I$48,4,0)+VLOOKUP($C10,'L82'!$C$5:$I$48,6,0))</f>
        <v>15431.150000000009</v>
      </c>
      <c r="Q10" s="28">
        <f>IF(ISNA(VLOOKUP($C10,'L82'!$C$5:$I$48,1,0)),0,VLOOKUP($C10,'L82'!$C$5:$I$48,3,0)+VLOOKUP($C10,'L82'!$C$5:$I$48,5,0)+VLOOKUP($C10,'L82'!$C$5:$I$48,7,0))</f>
        <v>13338.88</v>
      </c>
      <c r="R10" s="29">
        <f t="shared" si="0"/>
        <v>202738.87299999996</v>
      </c>
      <c r="S10" s="7"/>
      <c r="U10" s="7"/>
      <c r="V10" s="7"/>
      <c r="W10" s="7"/>
    </row>
    <row r="11" spans="2:33" x14ac:dyDescent="0.3">
      <c r="B11" s="4" t="s">
        <v>14</v>
      </c>
      <c r="C11" s="2" t="s">
        <v>54</v>
      </c>
      <c r="D11" s="21" t="s">
        <v>96</v>
      </c>
      <c r="E11" s="24" t="s">
        <v>131</v>
      </c>
      <c r="F11" s="27">
        <f>IF(ISNA(VLOOKUP($C11,'L77'!$C$5:$I$47,1,0)),0,VLOOKUP($C11,'L77'!$C$5:$I$47,2,0)+VLOOKUP($C11,'L77'!$C$5:$I$47,4,0)+VLOOKUP($C11,'L77'!$C$5:$I$47,6,0))</f>
        <v>13228.197000000004</v>
      </c>
      <c r="G11" s="28">
        <f>IF(ISNA(VLOOKUP($C11,'L77'!$C$5:$I$47,1,0)),0,VLOOKUP($C11,'L77'!$C$5:$I$47,3,0)+VLOOKUP($C11,'L77'!$C$5:$I$47,5,0)+VLOOKUP($C11,'L77'!$C$5:$I$47,7,0))</f>
        <v>13192.303000000002</v>
      </c>
      <c r="H11" s="27">
        <f>IF(ISNA(VLOOKUP($C11,'L78'!$C$5:$I$47,1,0)),0,VLOOKUP($C11,'L78'!$C$5:$I$47,2,0)+VLOOKUP($C11,'L78'!$C$5:$I$47,4,0)+VLOOKUP($C11,'L78'!$C$5:$I$47,6,0))</f>
        <v>13631.771000000008</v>
      </c>
      <c r="I11" s="28">
        <f>IF(ISNA(VLOOKUP($C11,'L78'!$C$5:$I$47,1,0)),0,VLOOKUP($C11,'L78'!$C$5:$I$47,3,0)+VLOOKUP($C11,'L78'!$C$5:$I$47,5,0)+VLOOKUP($C11,'L78'!$C$5:$I$47,7,0))</f>
        <v>13215.504999999992</v>
      </c>
      <c r="J11" s="27">
        <f>IF(ISNA(VLOOKUP($C11,'L79'!$C$5:$I$48,1,0)),0,VLOOKUP($C11,'L79'!$C$5:$I$48,2,0)+VLOOKUP($C11,'L79'!$C$5:$I$48,4,0)+VLOOKUP($C11,'L79'!$C$5:$I$48,6,0))</f>
        <v>12832.823000000004</v>
      </c>
      <c r="K11" s="28">
        <f>IF(ISNA(VLOOKUP($C11,'L79'!$C$5:$I$48,1,0)),0,VLOOKUP($C11,'L79'!$C$5:$I$48,3,0)+VLOOKUP($C11,'L79'!$C$5:$I$48,5,0)+VLOOKUP($C11,'L79'!$C$5:$I$48,7,0))</f>
        <v>13741.562000000005</v>
      </c>
      <c r="L11" s="27">
        <f>IF(ISNA(VLOOKUP($C11,'L80'!$C$5:$I$48,1,0)),0,VLOOKUP($C11,'L80'!$C$5:$I$48,2,0)+VLOOKUP($C11,'L80'!$C$5:$I$48,4,0)+VLOOKUP($C11,'L80'!$C$5:$I$48,6,0))</f>
        <v>12928.430999999995</v>
      </c>
      <c r="M11" s="28">
        <f>IF(ISNA(VLOOKUP($C11,'L80'!$C$5:$I$48,1,0)),0,VLOOKUP($C11,'L80'!$C$5:$I$48,3,0)+VLOOKUP($C11,'L80'!$C$5:$I$48,5,0)+VLOOKUP($C11,'L80'!$C$5:$I$48,7,0))</f>
        <v>13708.098000000005</v>
      </c>
      <c r="N11" s="27">
        <f>IF(ISNA(VLOOKUP($C11,'L81'!$C$5:$I$48,1,0)),0,VLOOKUP($C11,'L81'!$C$5:$I$48,2,0)+VLOOKUP($C11,'L81'!$C$5:$I$48,4,0)+VLOOKUP($C11,'L81'!$C$5:$I$48,6,0))</f>
        <v>12915.153000000008</v>
      </c>
      <c r="O11" s="28">
        <f>IF(ISNA(VLOOKUP($C11,'L81'!$C$5:$I$48,1,0)),0,VLOOKUP($C11,'L81'!$C$5:$I$48,3,0)+VLOOKUP($C11,'L81'!$C$5:$I$48,5,0)+VLOOKUP($C11,'L81'!$C$5:$I$48,7,0))</f>
        <v>13376.569000000003</v>
      </c>
      <c r="P11" s="27">
        <f>IF(ISNA(VLOOKUP($C11,'L82'!$C$5:$I$48,1,0)),0,VLOOKUP($C11,'L82'!$C$5:$I$48,2,0)+VLOOKUP($C11,'L82'!$C$5:$I$48,4,0)+VLOOKUP($C11,'L82'!$C$5:$I$48,6,0))</f>
        <v>12418.844999999998</v>
      </c>
      <c r="Q11" s="28">
        <f>IF(ISNA(VLOOKUP($C11,'L82'!$C$5:$I$48,1,0)),0,VLOOKUP($C11,'L82'!$C$5:$I$48,3,0)+VLOOKUP($C11,'L82'!$C$5:$I$48,5,0)+VLOOKUP($C11,'L82'!$C$5:$I$48,7,0))</f>
        <v>13016.707999999997</v>
      </c>
      <c r="R11" s="29">
        <f t="shared" si="0"/>
        <v>132770.41200000004</v>
      </c>
      <c r="S11" s="7"/>
      <c r="U11" s="7"/>
      <c r="V11" s="7"/>
      <c r="W11" s="7"/>
    </row>
    <row r="12" spans="2:33" x14ac:dyDescent="0.3">
      <c r="B12" s="4" t="s">
        <v>15</v>
      </c>
      <c r="C12" s="2" t="s">
        <v>55</v>
      </c>
      <c r="D12" s="21" t="s">
        <v>97</v>
      </c>
      <c r="E12" s="24" t="s">
        <v>128</v>
      </c>
      <c r="F12" s="27">
        <f>IF(ISNA(VLOOKUP($C12,'L77'!$C$5:$I$47,1,0)),0,VLOOKUP($C12,'L77'!$C$5:$I$47,2,0)+VLOOKUP($C12,'L77'!$C$5:$I$47,4,0)+VLOOKUP($C12,'L77'!$C$5:$I$47,6,0))</f>
        <v>0</v>
      </c>
      <c r="G12" s="28">
        <f>IF(ISNA(VLOOKUP($C12,'L77'!$C$5:$I$47,1,0)),0,VLOOKUP($C12,'L77'!$C$5:$I$47,3,0)+VLOOKUP($C12,'L77'!$C$5:$I$47,5,0)+VLOOKUP($C12,'L77'!$C$5:$I$47,7,0))</f>
        <v>0</v>
      </c>
      <c r="H12" s="27">
        <f>IF(ISNA(VLOOKUP($C12,'L78'!$C$5:$I$47,1,0)),0,VLOOKUP($C12,'L78'!$C$5:$I$47,2,0)+VLOOKUP($C12,'L78'!$C$5:$I$47,4,0)+VLOOKUP($C12,'L78'!$C$5:$I$47,6,0))</f>
        <v>1257.8309999999997</v>
      </c>
      <c r="I12" s="28">
        <f>IF(ISNA(VLOOKUP($C12,'L78'!$C$5:$I$47,1,0)),0,VLOOKUP($C12,'L78'!$C$5:$I$47,3,0)+VLOOKUP($C12,'L78'!$C$5:$I$47,5,0)+VLOOKUP($C12,'L78'!$C$5:$I$47,7,0))</f>
        <v>1357.2430000000002</v>
      </c>
      <c r="J12" s="27">
        <f>IF(ISNA(VLOOKUP($C12,'L79'!$C$5:$I$48,1,0)),0,VLOOKUP($C12,'L79'!$C$5:$I$48,2,0)+VLOOKUP($C12,'L79'!$C$5:$I$48,4,0)+VLOOKUP($C12,'L79'!$C$5:$I$48,6,0))</f>
        <v>698.40899999999999</v>
      </c>
      <c r="K12" s="28">
        <f>IF(ISNA(VLOOKUP($C12,'L79'!$C$5:$I$48,1,0)),0,VLOOKUP($C12,'L79'!$C$5:$I$48,3,0)+VLOOKUP($C12,'L79'!$C$5:$I$48,5,0)+VLOOKUP($C12,'L79'!$C$5:$I$48,7,0))</f>
        <v>799.45</v>
      </c>
      <c r="L12" s="27">
        <f>IF(ISNA(VLOOKUP($C12,'L80'!$C$5:$I$48,1,0)),0,VLOOKUP($C12,'L80'!$C$5:$I$48,2,0)+VLOOKUP($C12,'L80'!$C$5:$I$48,4,0)+VLOOKUP($C12,'L80'!$C$5:$I$48,6,0))</f>
        <v>1045.4209999999998</v>
      </c>
      <c r="M12" s="28">
        <f>IF(ISNA(VLOOKUP($C12,'L80'!$C$5:$I$48,1,0)),0,VLOOKUP($C12,'L80'!$C$5:$I$48,3,0)+VLOOKUP($C12,'L80'!$C$5:$I$48,5,0)+VLOOKUP($C12,'L80'!$C$5:$I$48,7,0))</f>
        <v>666.61199999999997</v>
      </c>
      <c r="N12" s="27">
        <f>IF(ISNA(VLOOKUP($C12,'L81'!$C$5:$I$48,1,0)),0,VLOOKUP($C12,'L81'!$C$5:$I$48,2,0)+VLOOKUP($C12,'L81'!$C$5:$I$48,4,0)+VLOOKUP($C12,'L81'!$C$5:$I$48,6,0))</f>
        <v>1204.3139999999999</v>
      </c>
      <c r="O12" s="28">
        <f>IF(ISNA(VLOOKUP($C12,'L81'!$C$5:$I$48,1,0)),0,VLOOKUP($C12,'L81'!$C$5:$I$48,3,0)+VLOOKUP($C12,'L81'!$C$5:$I$48,5,0)+VLOOKUP($C12,'L81'!$C$5:$I$48,7,0))</f>
        <v>1102.123</v>
      </c>
      <c r="P12" s="27">
        <f>IF(ISNA(VLOOKUP($C12,'L82'!$C$5:$I$48,1,0)),0,VLOOKUP($C12,'L82'!$C$5:$I$48,2,0)+VLOOKUP($C12,'L82'!$C$5:$I$48,4,0)+VLOOKUP($C12,'L82'!$C$5:$I$48,6,0))</f>
        <v>130.834</v>
      </c>
      <c r="Q12" s="28">
        <f>IF(ISNA(VLOOKUP($C12,'L82'!$C$5:$I$48,1,0)),0,VLOOKUP($C12,'L82'!$C$5:$I$48,3,0)+VLOOKUP($C12,'L82'!$C$5:$I$48,5,0)+VLOOKUP($C12,'L82'!$C$5:$I$48,7,0))</f>
        <v>584.95300000000009</v>
      </c>
      <c r="R12" s="29">
        <f t="shared" si="0"/>
        <v>8131.4029999999984</v>
      </c>
      <c r="S12" s="7"/>
      <c r="U12" s="7"/>
      <c r="V12" s="7"/>
      <c r="W12" s="7"/>
    </row>
    <row r="13" spans="2:33" x14ac:dyDescent="0.3">
      <c r="B13" s="4" t="s">
        <v>16</v>
      </c>
      <c r="C13" s="2" t="s">
        <v>56</v>
      </c>
      <c r="D13" s="21" t="s">
        <v>98</v>
      </c>
      <c r="E13" s="24" t="s">
        <v>128</v>
      </c>
      <c r="F13" s="27">
        <f>IF(ISNA(VLOOKUP($C13,'L77'!$C$5:$I$47,1,0)),0,VLOOKUP($C13,'L77'!$C$5:$I$47,2,0)+VLOOKUP($C13,'L77'!$C$5:$I$47,4,0)+VLOOKUP($C13,'L77'!$C$5:$I$47,6,0))</f>
        <v>3123.7569999999996</v>
      </c>
      <c r="G13" s="28">
        <f>IF(ISNA(VLOOKUP($C13,'L77'!$C$5:$I$47,1,0)),0,VLOOKUP($C13,'L77'!$C$5:$I$47,3,0)+VLOOKUP($C13,'L77'!$C$5:$I$47,5,0)+VLOOKUP($C13,'L77'!$C$5:$I$47,7,0))</f>
        <v>3863.482</v>
      </c>
      <c r="H13" s="27">
        <f>IF(ISNA(VLOOKUP($C13,'L78'!$C$5:$I$47,1,0)),0,VLOOKUP($C13,'L78'!$C$5:$I$47,2,0)+VLOOKUP($C13,'L78'!$C$5:$I$47,4,0)+VLOOKUP($C13,'L78'!$C$5:$I$47,6,0))</f>
        <v>3908.4169999999999</v>
      </c>
      <c r="I13" s="28">
        <f>IF(ISNA(VLOOKUP($C13,'L78'!$C$5:$I$47,1,0)),0,VLOOKUP($C13,'L78'!$C$5:$I$47,3,0)+VLOOKUP($C13,'L78'!$C$5:$I$47,5,0)+VLOOKUP($C13,'L78'!$C$5:$I$47,7,0))</f>
        <v>2676.7810000000009</v>
      </c>
      <c r="J13" s="27">
        <f>IF(ISNA(VLOOKUP($C13,'L79'!$C$5:$I$48,1,0)),0,VLOOKUP($C13,'L79'!$C$5:$I$48,2,0)+VLOOKUP($C13,'L79'!$C$5:$I$48,4,0)+VLOOKUP($C13,'L79'!$C$5:$I$48,6,0))</f>
        <v>4246.7520000000004</v>
      </c>
      <c r="K13" s="28">
        <f>IF(ISNA(VLOOKUP($C13,'L79'!$C$5:$I$48,1,0)),0,VLOOKUP($C13,'L79'!$C$5:$I$48,3,0)+VLOOKUP($C13,'L79'!$C$5:$I$48,5,0)+VLOOKUP($C13,'L79'!$C$5:$I$48,7,0))</f>
        <v>3698.71</v>
      </c>
      <c r="L13" s="27">
        <f>IF(ISNA(VLOOKUP($C13,'L80'!$C$5:$I$48,1,0)),0,VLOOKUP($C13,'L80'!$C$5:$I$48,2,0)+VLOOKUP($C13,'L80'!$C$5:$I$48,4,0)+VLOOKUP($C13,'L80'!$C$5:$I$48,6,0))</f>
        <v>816.39300000000003</v>
      </c>
      <c r="M13" s="28">
        <f>IF(ISNA(VLOOKUP($C13,'L80'!$C$5:$I$48,1,0)),0,VLOOKUP($C13,'L80'!$C$5:$I$48,3,0)+VLOOKUP($C13,'L80'!$C$5:$I$48,5,0)+VLOOKUP($C13,'L80'!$C$5:$I$48,7,0))</f>
        <v>726.71800000000007</v>
      </c>
      <c r="N13" s="27">
        <f>IF(ISNA(VLOOKUP($C13,'L81'!$C$5:$I$48,1,0)),0,VLOOKUP($C13,'L81'!$C$5:$I$48,2,0)+VLOOKUP($C13,'L81'!$C$5:$I$48,4,0)+VLOOKUP($C13,'L81'!$C$5:$I$48,6,0))</f>
        <v>4005.9359999999992</v>
      </c>
      <c r="O13" s="28">
        <f>IF(ISNA(VLOOKUP($C13,'L81'!$C$5:$I$48,1,0)),0,VLOOKUP($C13,'L81'!$C$5:$I$48,3,0)+VLOOKUP($C13,'L81'!$C$5:$I$48,5,0)+VLOOKUP($C13,'L81'!$C$5:$I$48,7,0))</f>
        <v>4055.6209999999992</v>
      </c>
      <c r="P13" s="27">
        <f>IF(ISNA(VLOOKUP($C13,'L82'!$C$5:$I$48,1,0)),0,VLOOKUP($C13,'L82'!$C$5:$I$48,2,0)+VLOOKUP($C13,'L82'!$C$5:$I$48,4,0)+VLOOKUP($C13,'L82'!$C$5:$I$48,6,0))</f>
        <v>3971.5499999999997</v>
      </c>
      <c r="Q13" s="28">
        <f>IF(ISNA(VLOOKUP($C13,'L82'!$C$5:$I$48,1,0)),0,VLOOKUP($C13,'L82'!$C$5:$I$48,3,0)+VLOOKUP($C13,'L82'!$C$5:$I$48,5,0)+VLOOKUP($C13,'L82'!$C$5:$I$48,7,0))</f>
        <v>3914.444</v>
      </c>
      <c r="R13" s="29">
        <f t="shared" si="0"/>
        <v>31122.566999999995</v>
      </c>
      <c r="S13" s="7"/>
      <c r="U13" s="7"/>
      <c r="V13" s="7"/>
      <c r="W13" s="7"/>
    </row>
    <row r="14" spans="2:33" x14ac:dyDescent="0.3">
      <c r="B14" s="4" t="s">
        <v>17</v>
      </c>
      <c r="C14" s="2" t="s">
        <v>57</v>
      </c>
      <c r="D14" s="21" t="s">
        <v>99</v>
      </c>
      <c r="E14" s="24" t="s">
        <v>130</v>
      </c>
      <c r="F14" s="27">
        <f>IF(ISNA(VLOOKUP($C14,'L77'!$C$5:$I$47,1,0)),0,VLOOKUP($C14,'L77'!$C$5:$I$47,2,0)+VLOOKUP($C14,'L77'!$C$5:$I$47,4,0)+VLOOKUP($C14,'L77'!$C$5:$I$47,6,0))</f>
        <v>12270.015999999998</v>
      </c>
      <c r="G14" s="28">
        <f>IF(ISNA(VLOOKUP($C14,'L77'!$C$5:$I$47,1,0)),0,VLOOKUP($C14,'L77'!$C$5:$I$47,3,0)+VLOOKUP($C14,'L77'!$C$5:$I$47,5,0)+VLOOKUP($C14,'L77'!$C$5:$I$47,7,0))</f>
        <v>14685.683000000001</v>
      </c>
      <c r="H14" s="27">
        <f>IF(ISNA(VLOOKUP($C14,'L78'!$C$5:$I$47,1,0)),0,VLOOKUP($C14,'L78'!$C$5:$I$47,2,0)+VLOOKUP($C14,'L78'!$C$5:$I$47,4,0)+VLOOKUP($C14,'L78'!$C$5:$I$47,6,0))</f>
        <v>12926.634999999998</v>
      </c>
      <c r="I14" s="28">
        <f>IF(ISNA(VLOOKUP($C14,'L78'!$C$5:$I$47,1,0)),0,VLOOKUP($C14,'L78'!$C$5:$I$47,3,0)+VLOOKUP($C14,'L78'!$C$5:$I$47,5,0)+VLOOKUP($C14,'L78'!$C$5:$I$47,7,0))</f>
        <v>13759.832000000006</v>
      </c>
      <c r="J14" s="27">
        <f>IF(ISNA(VLOOKUP($C14,'L79'!$C$5:$I$48,1,0)),0,VLOOKUP($C14,'L79'!$C$5:$I$48,2,0)+VLOOKUP($C14,'L79'!$C$5:$I$48,4,0)+VLOOKUP($C14,'L79'!$C$5:$I$48,6,0))</f>
        <v>13676.109000000015</v>
      </c>
      <c r="K14" s="28">
        <f>IF(ISNA(VLOOKUP($C14,'L79'!$C$5:$I$48,1,0)),0,VLOOKUP($C14,'L79'!$C$5:$I$48,3,0)+VLOOKUP($C14,'L79'!$C$5:$I$48,5,0)+VLOOKUP($C14,'L79'!$C$5:$I$48,7,0))</f>
        <v>13874.934000000003</v>
      </c>
      <c r="L14" s="27">
        <f>IF(ISNA(VLOOKUP($C14,'L80'!$C$5:$I$48,1,0)),0,VLOOKUP($C14,'L80'!$C$5:$I$48,2,0)+VLOOKUP($C14,'L80'!$C$5:$I$48,4,0)+VLOOKUP($C14,'L80'!$C$5:$I$48,6,0))</f>
        <v>9484.746000000001</v>
      </c>
      <c r="M14" s="28">
        <f>IF(ISNA(VLOOKUP($C14,'L80'!$C$5:$I$48,1,0)),0,VLOOKUP($C14,'L80'!$C$5:$I$48,3,0)+VLOOKUP($C14,'L80'!$C$5:$I$48,5,0)+VLOOKUP($C14,'L80'!$C$5:$I$48,7,0))</f>
        <v>9606.4909999999963</v>
      </c>
      <c r="N14" s="27">
        <f>IF(ISNA(VLOOKUP($C14,'L81'!$C$5:$I$48,1,0)),0,VLOOKUP($C14,'L81'!$C$5:$I$48,2,0)+VLOOKUP($C14,'L81'!$C$5:$I$48,4,0)+VLOOKUP($C14,'L81'!$C$5:$I$48,6,0))</f>
        <v>14697.148999999987</v>
      </c>
      <c r="O14" s="28">
        <f>IF(ISNA(VLOOKUP($C14,'L81'!$C$5:$I$48,1,0)),0,VLOOKUP($C14,'L81'!$C$5:$I$48,3,0)+VLOOKUP($C14,'L81'!$C$5:$I$48,5,0)+VLOOKUP($C14,'L81'!$C$5:$I$48,7,0))</f>
        <v>14487.842000000008</v>
      </c>
      <c r="P14" s="27">
        <f>IF(ISNA(VLOOKUP($C14,'L82'!$C$5:$I$48,1,0)),0,VLOOKUP($C14,'L82'!$C$5:$I$48,2,0)+VLOOKUP($C14,'L82'!$C$5:$I$48,4,0)+VLOOKUP($C14,'L82'!$C$5:$I$48,6,0))</f>
        <v>14329.207</v>
      </c>
      <c r="Q14" s="28">
        <f>IF(ISNA(VLOOKUP($C14,'L82'!$C$5:$I$48,1,0)),0,VLOOKUP($C14,'L82'!$C$5:$I$48,3,0)+VLOOKUP($C14,'L82'!$C$5:$I$48,5,0)+VLOOKUP($C14,'L82'!$C$5:$I$48,7,0))</f>
        <v>15122.468999999997</v>
      </c>
      <c r="R14" s="29">
        <f t="shared" si="0"/>
        <v>129469.43700000002</v>
      </c>
      <c r="S14" s="7"/>
      <c r="U14" s="7"/>
      <c r="V14" s="7"/>
      <c r="W14" s="7"/>
    </row>
    <row r="15" spans="2:33" x14ac:dyDescent="0.3">
      <c r="B15" s="4" t="s">
        <v>18</v>
      </c>
      <c r="C15" s="2" t="s">
        <v>58</v>
      </c>
      <c r="D15" s="21" t="s">
        <v>100</v>
      </c>
      <c r="E15" s="24" t="s">
        <v>128</v>
      </c>
      <c r="F15" s="27">
        <f>IF(ISNA(VLOOKUP($C15,'L77'!$C$5:$I$47,1,0)),0,VLOOKUP($C15,'L77'!$C$5:$I$47,2,0)+VLOOKUP($C15,'L77'!$C$5:$I$47,4,0)+VLOOKUP($C15,'L77'!$C$5:$I$47,6,0))</f>
        <v>6871.063000000001</v>
      </c>
      <c r="G15" s="28">
        <f>IF(ISNA(VLOOKUP($C15,'L77'!$C$5:$I$47,1,0)),0,VLOOKUP($C15,'L77'!$C$5:$I$47,3,0)+VLOOKUP($C15,'L77'!$C$5:$I$47,5,0)+VLOOKUP($C15,'L77'!$C$5:$I$47,7,0))</f>
        <v>5909.5829999999996</v>
      </c>
      <c r="H15" s="27">
        <f>IF(ISNA(VLOOKUP($C15,'L78'!$C$5:$I$47,1,0)),0,VLOOKUP($C15,'L78'!$C$5:$I$47,2,0)+VLOOKUP($C15,'L78'!$C$5:$I$47,4,0)+VLOOKUP($C15,'L78'!$C$5:$I$47,6,0))</f>
        <v>8253.3639999999996</v>
      </c>
      <c r="I15" s="28">
        <f>IF(ISNA(VLOOKUP($C15,'L78'!$C$5:$I$47,1,0)),0,VLOOKUP($C15,'L78'!$C$5:$I$47,3,0)+VLOOKUP($C15,'L78'!$C$5:$I$47,5,0)+VLOOKUP($C15,'L78'!$C$5:$I$47,7,0))</f>
        <v>7990.0290000000005</v>
      </c>
      <c r="J15" s="27">
        <f>IF(ISNA(VLOOKUP($C15,'L79'!$C$5:$I$48,1,0)),0,VLOOKUP($C15,'L79'!$C$5:$I$48,2,0)+VLOOKUP($C15,'L79'!$C$5:$I$48,4,0)+VLOOKUP($C15,'L79'!$C$5:$I$48,6,0))</f>
        <v>8219.8100000000013</v>
      </c>
      <c r="K15" s="28">
        <f>IF(ISNA(VLOOKUP($C15,'L79'!$C$5:$I$48,1,0)),0,VLOOKUP($C15,'L79'!$C$5:$I$48,3,0)+VLOOKUP($C15,'L79'!$C$5:$I$48,5,0)+VLOOKUP($C15,'L79'!$C$5:$I$48,7,0))</f>
        <v>8544.1170000000002</v>
      </c>
      <c r="L15" s="27">
        <f>IF(ISNA(VLOOKUP($C15,'L80'!$C$5:$I$48,1,0)),0,VLOOKUP($C15,'L80'!$C$5:$I$48,2,0)+VLOOKUP($C15,'L80'!$C$5:$I$48,4,0)+VLOOKUP($C15,'L80'!$C$5:$I$48,6,0))</f>
        <v>8243.4879999999994</v>
      </c>
      <c r="M15" s="28">
        <f>IF(ISNA(VLOOKUP($C15,'L80'!$C$5:$I$48,1,0)),0,VLOOKUP($C15,'L80'!$C$5:$I$48,3,0)+VLOOKUP($C15,'L80'!$C$5:$I$48,5,0)+VLOOKUP($C15,'L80'!$C$5:$I$48,7,0))</f>
        <v>8308.1920000000027</v>
      </c>
      <c r="N15" s="27">
        <f>IF(ISNA(VLOOKUP($C15,'L81'!$C$5:$I$48,1,0)),0,VLOOKUP($C15,'L81'!$C$5:$I$48,2,0)+VLOOKUP($C15,'L81'!$C$5:$I$48,4,0)+VLOOKUP($C15,'L81'!$C$5:$I$48,6,0))</f>
        <v>6766.6910000000007</v>
      </c>
      <c r="O15" s="28">
        <f>IF(ISNA(VLOOKUP($C15,'L81'!$C$5:$I$48,1,0)),0,VLOOKUP($C15,'L81'!$C$5:$I$48,3,0)+VLOOKUP($C15,'L81'!$C$5:$I$48,5,0)+VLOOKUP($C15,'L81'!$C$5:$I$48,7,0))</f>
        <v>8601.1280000000024</v>
      </c>
      <c r="P15" s="27">
        <f>IF(ISNA(VLOOKUP($C15,'L82'!$C$5:$I$48,1,0)),0,VLOOKUP($C15,'L82'!$C$5:$I$48,2,0)+VLOOKUP($C15,'L82'!$C$5:$I$48,4,0)+VLOOKUP($C15,'L82'!$C$5:$I$48,6,0))</f>
        <v>8225.0849999999991</v>
      </c>
      <c r="Q15" s="28">
        <f>IF(ISNA(VLOOKUP($C15,'L82'!$C$5:$I$48,1,0)),0,VLOOKUP($C15,'L82'!$C$5:$I$48,3,0)+VLOOKUP($C15,'L82'!$C$5:$I$48,5,0)+VLOOKUP($C15,'L82'!$C$5:$I$48,7,0))</f>
        <v>6615.4340000000002</v>
      </c>
      <c r="R15" s="29">
        <f t="shared" si="0"/>
        <v>77707.464999999997</v>
      </c>
      <c r="S15" s="7"/>
      <c r="U15" s="7"/>
      <c r="V15" s="7"/>
      <c r="W15" s="7"/>
    </row>
    <row r="16" spans="2:33" x14ac:dyDescent="0.3">
      <c r="B16" s="4" t="s">
        <v>19</v>
      </c>
      <c r="C16" s="2" t="s">
        <v>59</v>
      </c>
      <c r="D16" s="21" t="s">
        <v>101</v>
      </c>
      <c r="E16" s="24" t="s">
        <v>130</v>
      </c>
      <c r="F16" s="27">
        <f>IF(ISNA(VLOOKUP($C16,'L77'!$C$5:$I$47,1,0)),0,VLOOKUP($C16,'L77'!$C$5:$I$47,2,0)+VLOOKUP($C16,'L77'!$C$5:$I$47,4,0)+VLOOKUP($C16,'L77'!$C$5:$I$47,6,0))</f>
        <v>2702.5750000000003</v>
      </c>
      <c r="G16" s="28">
        <f>IF(ISNA(VLOOKUP($C16,'L77'!$C$5:$I$47,1,0)),0,VLOOKUP($C16,'L77'!$C$5:$I$47,3,0)+VLOOKUP($C16,'L77'!$C$5:$I$47,5,0)+VLOOKUP($C16,'L77'!$C$5:$I$47,7,0))</f>
        <v>2678.7340000000004</v>
      </c>
      <c r="H16" s="27">
        <f>IF(ISNA(VLOOKUP($C16,'L78'!$C$5:$I$47,1,0)),0,VLOOKUP($C16,'L78'!$C$5:$I$47,2,0)+VLOOKUP($C16,'L78'!$C$5:$I$47,4,0)+VLOOKUP($C16,'L78'!$C$5:$I$47,6,0))</f>
        <v>6762.4569999999985</v>
      </c>
      <c r="I16" s="28">
        <f>IF(ISNA(VLOOKUP($C16,'L78'!$C$5:$I$47,1,0)),0,VLOOKUP($C16,'L78'!$C$5:$I$47,3,0)+VLOOKUP($C16,'L78'!$C$5:$I$47,5,0)+VLOOKUP($C16,'L78'!$C$5:$I$47,7,0))</f>
        <v>6503.0740000000023</v>
      </c>
      <c r="J16" s="27">
        <f>IF(ISNA(VLOOKUP($C16,'L79'!$C$5:$I$48,1,0)),0,VLOOKUP($C16,'L79'!$C$5:$I$48,2,0)+VLOOKUP($C16,'L79'!$C$5:$I$48,4,0)+VLOOKUP($C16,'L79'!$C$5:$I$48,6,0))</f>
        <v>7073.73</v>
      </c>
      <c r="K16" s="28">
        <f>IF(ISNA(VLOOKUP($C16,'L79'!$C$5:$I$48,1,0)),0,VLOOKUP($C16,'L79'!$C$5:$I$48,3,0)+VLOOKUP($C16,'L79'!$C$5:$I$48,5,0)+VLOOKUP($C16,'L79'!$C$5:$I$48,7,0))</f>
        <v>6616.2509999999993</v>
      </c>
      <c r="L16" s="27">
        <f>IF(ISNA(VLOOKUP($C16,'L80'!$C$5:$I$48,1,0)),0,VLOOKUP($C16,'L80'!$C$5:$I$48,2,0)+VLOOKUP($C16,'L80'!$C$5:$I$48,4,0)+VLOOKUP($C16,'L80'!$C$5:$I$48,6,0))</f>
        <v>1286.8329999999996</v>
      </c>
      <c r="M16" s="28">
        <f>IF(ISNA(VLOOKUP($C16,'L80'!$C$5:$I$48,1,0)),0,VLOOKUP($C16,'L80'!$C$5:$I$48,3,0)+VLOOKUP($C16,'L80'!$C$5:$I$48,5,0)+VLOOKUP($C16,'L80'!$C$5:$I$48,7,0))</f>
        <v>1171.58</v>
      </c>
      <c r="N16" s="27">
        <f>IF(ISNA(VLOOKUP($C16,'L81'!$C$5:$I$48,1,0)),0,VLOOKUP($C16,'L81'!$C$5:$I$48,2,0)+VLOOKUP($C16,'L81'!$C$5:$I$48,4,0)+VLOOKUP($C16,'L81'!$C$5:$I$48,6,0))</f>
        <v>6514.2969999999987</v>
      </c>
      <c r="O16" s="28">
        <f>IF(ISNA(VLOOKUP($C16,'L81'!$C$5:$I$48,1,0)),0,VLOOKUP($C16,'L81'!$C$5:$I$48,3,0)+VLOOKUP($C16,'L81'!$C$5:$I$48,5,0)+VLOOKUP($C16,'L81'!$C$5:$I$48,7,0))</f>
        <v>4908.0450000000001</v>
      </c>
      <c r="P16" s="27">
        <f>IF(ISNA(VLOOKUP($C16,'L82'!$C$5:$I$48,1,0)),0,VLOOKUP($C16,'L82'!$C$5:$I$48,2,0)+VLOOKUP($C16,'L82'!$C$5:$I$48,4,0)+VLOOKUP($C16,'L82'!$C$5:$I$48,6,0))</f>
        <v>3318.5790000000006</v>
      </c>
      <c r="Q16" s="28">
        <f>IF(ISNA(VLOOKUP($C16,'L82'!$C$5:$I$48,1,0)),0,VLOOKUP($C16,'L82'!$C$5:$I$48,3,0)+VLOOKUP($C16,'L82'!$C$5:$I$48,5,0)+VLOOKUP($C16,'L82'!$C$5:$I$48,7,0))</f>
        <v>5219.9850000000015</v>
      </c>
      <c r="R16" s="29">
        <f t="shared" si="0"/>
        <v>46217.576000000001</v>
      </c>
      <c r="S16" s="7"/>
      <c r="U16" s="7"/>
      <c r="V16" s="7"/>
      <c r="W16" s="7"/>
    </row>
    <row r="17" spans="2:23" x14ac:dyDescent="0.3">
      <c r="B17" s="4" t="s">
        <v>20</v>
      </c>
      <c r="C17" s="2" t="s">
        <v>60</v>
      </c>
      <c r="D17" s="21" t="s">
        <v>102</v>
      </c>
      <c r="E17" s="24" t="s">
        <v>132</v>
      </c>
      <c r="F17" s="27">
        <f>IF(ISNA(VLOOKUP($C17,'L77'!$C$5:$I$47,1,0)),0,VLOOKUP($C17,'L77'!$C$5:$I$47,2,0)+VLOOKUP($C17,'L77'!$C$5:$I$47,4,0)+VLOOKUP($C17,'L77'!$C$5:$I$47,6,0))</f>
        <v>1091.2590000000002</v>
      </c>
      <c r="G17" s="28">
        <f>IF(ISNA(VLOOKUP($C17,'L77'!$C$5:$I$47,1,0)),0,VLOOKUP($C17,'L77'!$C$5:$I$47,3,0)+VLOOKUP($C17,'L77'!$C$5:$I$47,5,0)+VLOOKUP($C17,'L77'!$C$5:$I$47,7,0))</f>
        <v>1073.3029999999999</v>
      </c>
      <c r="H17" s="27">
        <f>IF(ISNA(VLOOKUP($C17,'L78'!$C$5:$I$47,1,0)),0,VLOOKUP($C17,'L78'!$C$5:$I$47,2,0)+VLOOKUP($C17,'L78'!$C$5:$I$47,4,0)+VLOOKUP($C17,'L78'!$C$5:$I$47,6,0))</f>
        <v>3868.6810000000005</v>
      </c>
      <c r="I17" s="28">
        <f>IF(ISNA(VLOOKUP($C17,'L78'!$C$5:$I$47,1,0)),0,VLOOKUP($C17,'L78'!$C$5:$I$47,3,0)+VLOOKUP($C17,'L78'!$C$5:$I$47,5,0)+VLOOKUP($C17,'L78'!$C$5:$I$47,7,0))</f>
        <v>1835.4529999999997</v>
      </c>
      <c r="J17" s="27">
        <f>IF(ISNA(VLOOKUP($C17,'L79'!$C$5:$I$48,1,0)),0,VLOOKUP($C17,'L79'!$C$5:$I$48,2,0)+VLOOKUP($C17,'L79'!$C$5:$I$48,4,0)+VLOOKUP($C17,'L79'!$C$5:$I$48,6,0))</f>
        <v>4793.6389999999992</v>
      </c>
      <c r="K17" s="28">
        <f>IF(ISNA(VLOOKUP($C17,'L79'!$C$5:$I$48,1,0)),0,VLOOKUP($C17,'L79'!$C$5:$I$48,3,0)+VLOOKUP($C17,'L79'!$C$5:$I$48,5,0)+VLOOKUP($C17,'L79'!$C$5:$I$48,7,0))</f>
        <v>4714.1349999999993</v>
      </c>
      <c r="L17" s="27">
        <f>IF(ISNA(VLOOKUP($C17,'L80'!$C$5:$I$48,1,0)),0,VLOOKUP($C17,'L80'!$C$5:$I$48,2,0)+VLOOKUP($C17,'L80'!$C$5:$I$48,4,0)+VLOOKUP($C17,'L80'!$C$5:$I$48,6,0))</f>
        <v>1086.9089999999999</v>
      </c>
      <c r="M17" s="28">
        <f>IF(ISNA(VLOOKUP($C17,'L80'!$C$5:$I$48,1,0)),0,VLOOKUP($C17,'L80'!$C$5:$I$48,3,0)+VLOOKUP($C17,'L80'!$C$5:$I$48,5,0)+VLOOKUP($C17,'L80'!$C$5:$I$48,7,0))</f>
        <v>1029.8120000000001</v>
      </c>
      <c r="N17" s="27">
        <f>IF(ISNA(VLOOKUP($C17,'L81'!$C$5:$I$48,1,0)),0,VLOOKUP($C17,'L81'!$C$5:$I$48,2,0)+VLOOKUP($C17,'L81'!$C$5:$I$48,4,0)+VLOOKUP($C17,'L81'!$C$5:$I$48,6,0))</f>
        <v>3052.2069999999985</v>
      </c>
      <c r="O17" s="28">
        <f>IF(ISNA(VLOOKUP($C17,'L81'!$C$5:$I$48,1,0)),0,VLOOKUP($C17,'L81'!$C$5:$I$48,3,0)+VLOOKUP($C17,'L81'!$C$5:$I$48,5,0)+VLOOKUP($C17,'L81'!$C$5:$I$48,7,0))</f>
        <v>2102.7779999999998</v>
      </c>
      <c r="P17" s="27">
        <f>IF(ISNA(VLOOKUP($C17,'L82'!$C$5:$I$48,1,0)),0,VLOOKUP($C17,'L82'!$C$5:$I$48,2,0)+VLOOKUP($C17,'L82'!$C$5:$I$48,4,0)+VLOOKUP($C17,'L82'!$C$5:$I$48,6,0))</f>
        <v>0</v>
      </c>
      <c r="Q17" s="28">
        <f>IF(ISNA(VLOOKUP($C17,'L82'!$C$5:$I$48,1,0)),0,VLOOKUP($C17,'L82'!$C$5:$I$48,3,0)+VLOOKUP($C17,'L82'!$C$5:$I$48,5,0)+VLOOKUP($C17,'L82'!$C$5:$I$48,7,0))</f>
        <v>0</v>
      </c>
      <c r="R17" s="29">
        <f t="shared" si="0"/>
        <v>24648.175999999996</v>
      </c>
      <c r="S17" s="7"/>
      <c r="U17" s="7"/>
      <c r="V17" s="7"/>
      <c r="W17" s="7"/>
    </row>
    <row r="18" spans="2:23" x14ac:dyDescent="0.3">
      <c r="B18" s="4" t="s">
        <v>21</v>
      </c>
      <c r="C18" s="2" t="s">
        <v>61</v>
      </c>
      <c r="D18" s="21" t="s">
        <v>103</v>
      </c>
      <c r="E18" s="24" t="s">
        <v>133</v>
      </c>
      <c r="F18" s="27">
        <f>IF(ISNA(VLOOKUP($C18,'L77'!$C$5:$I$47,1,0)),0,VLOOKUP($C18,'L77'!$C$5:$I$47,2,0)+VLOOKUP($C18,'L77'!$C$5:$I$47,4,0)+VLOOKUP($C18,'L77'!$C$5:$I$47,6,0))</f>
        <v>31088.902999999995</v>
      </c>
      <c r="G18" s="28">
        <f>IF(ISNA(VLOOKUP($C18,'L77'!$C$5:$I$47,1,0)),0,VLOOKUP($C18,'L77'!$C$5:$I$47,3,0)+VLOOKUP($C18,'L77'!$C$5:$I$47,5,0)+VLOOKUP($C18,'L77'!$C$5:$I$47,7,0))</f>
        <v>36517.586999999985</v>
      </c>
      <c r="H18" s="27">
        <f>IF(ISNA(VLOOKUP($C18,'L78'!$C$5:$I$47,1,0)),0,VLOOKUP($C18,'L78'!$C$5:$I$47,2,0)+VLOOKUP($C18,'L78'!$C$5:$I$47,4,0)+VLOOKUP($C18,'L78'!$C$5:$I$47,6,0))</f>
        <v>39087.830999999955</v>
      </c>
      <c r="I18" s="28">
        <f>IF(ISNA(VLOOKUP($C18,'L78'!$C$5:$I$47,1,0)),0,VLOOKUP($C18,'L78'!$C$5:$I$47,3,0)+VLOOKUP($C18,'L78'!$C$5:$I$47,5,0)+VLOOKUP($C18,'L78'!$C$5:$I$47,7,0))</f>
        <v>37911.145000000011</v>
      </c>
      <c r="J18" s="27">
        <f>IF(ISNA(VLOOKUP($C18,'L79'!$C$5:$I$48,1,0)),0,VLOOKUP($C18,'L79'!$C$5:$I$48,2,0)+VLOOKUP($C18,'L79'!$C$5:$I$48,4,0)+VLOOKUP($C18,'L79'!$C$5:$I$48,6,0))</f>
        <v>38226.178000000007</v>
      </c>
      <c r="K18" s="28">
        <f>IF(ISNA(VLOOKUP($C18,'L79'!$C$5:$I$48,1,0)),0,VLOOKUP($C18,'L79'!$C$5:$I$48,3,0)+VLOOKUP($C18,'L79'!$C$5:$I$48,5,0)+VLOOKUP($C18,'L79'!$C$5:$I$48,7,0))</f>
        <v>38768.632000000012</v>
      </c>
      <c r="L18" s="27">
        <f>IF(ISNA(VLOOKUP($C18,'L80'!$C$5:$I$48,1,0)),0,VLOOKUP($C18,'L80'!$C$5:$I$48,2,0)+VLOOKUP($C18,'L80'!$C$5:$I$48,4,0)+VLOOKUP($C18,'L80'!$C$5:$I$48,6,0))</f>
        <v>37759.198000000011</v>
      </c>
      <c r="M18" s="28">
        <f>IF(ISNA(VLOOKUP($C18,'L80'!$C$5:$I$48,1,0)),0,VLOOKUP($C18,'L80'!$C$5:$I$48,3,0)+VLOOKUP($C18,'L80'!$C$5:$I$48,5,0)+VLOOKUP($C18,'L80'!$C$5:$I$48,7,0))</f>
        <v>39665.109000000019</v>
      </c>
      <c r="N18" s="27">
        <f>IF(ISNA(VLOOKUP($C18,'L81'!$C$5:$I$48,1,0)),0,VLOOKUP($C18,'L81'!$C$5:$I$48,2,0)+VLOOKUP($C18,'L81'!$C$5:$I$48,4,0)+VLOOKUP($C18,'L81'!$C$5:$I$48,6,0))</f>
        <v>37546.795000000035</v>
      </c>
      <c r="O18" s="28">
        <f>IF(ISNA(VLOOKUP($C18,'L81'!$C$5:$I$48,1,0)),0,VLOOKUP($C18,'L81'!$C$5:$I$48,3,0)+VLOOKUP($C18,'L81'!$C$5:$I$48,5,0)+VLOOKUP($C18,'L81'!$C$5:$I$48,7,0))</f>
        <v>37898.867999999995</v>
      </c>
      <c r="P18" s="27">
        <f>IF(ISNA(VLOOKUP($C18,'L82'!$C$5:$I$48,1,0)),0,VLOOKUP($C18,'L82'!$C$5:$I$48,2,0)+VLOOKUP($C18,'L82'!$C$5:$I$48,4,0)+VLOOKUP($C18,'L82'!$C$5:$I$48,6,0))</f>
        <v>37267.368000000024</v>
      </c>
      <c r="Q18" s="28">
        <f>IF(ISNA(VLOOKUP($C18,'L82'!$C$5:$I$48,1,0)),0,VLOOKUP($C18,'L82'!$C$5:$I$48,3,0)+VLOOKUP($C18,'L82'!$C$5:$I$48,5,0)+VLOOKUP($C18,'L82'!$C$5:$I$48,7,0))</f>
        <v>39336.163000000008</v>
      </c>
      <c r="R18" s="29">
        <f t="shared" si="0"/>
        <v>374470.24600000004</v>
      </c>
      <c r="S18" s="7"/>
      <c r="U18" s="7"/>
      <c r="V18" s="7"/>
      <c r="W18" s="7"/>
    </row>
    <row r="19" spans="2:23" x14ac:dyDescent="0.3">
      <c r="B19" s="4" t="s">
        <v>22</v>
      </c>
      <c r="C19" s="2" t="s">
        <v>62</v>
      </c>
      <c r="D19" s="21" t="s">
        <v>104</v>
      </c>
      <c r="E19" s="24" t="s">
        <v>130</v>
      </c>
      <c r="F19" s="27">
        <f>IF(ISNA(VLOOKUP($C19,'L77'!$C$5:$I$47,1,0)),0,VLOOKUP($C19,'L77'!$C$5:$I$47,2,0)+VLOOKUP($C19,'L77'!$C$5:$I$47,4,0)+VLOOKUP($C19,'L77'!$C$5:$I$47,6,0))</f>
        <v>29791.621000000021</v>
      </c>
      <c r="G19" s="28">
        <f>IF(ISNA(VLOOKUP($C19,'L77'!$C$5:$I$47,1,0)),0,VLOOKUP($C19,'L77'!$C$5:$I$47,3,0)+VLOOKUP($C19,'L77'!$C$5:$I$47,5,0)+VLOOKUP($C19,'L77'!$C$5:$I$47,7,0))</f>
        <v>34509.708000000021</v>
      </c>
      <c r="H19" s="27">
        <f>IF(ISNA(VLOOKUP($C19,'L78'!$C$5:$I$47,1,0)),0,VLOOKUP($C19,'L78'!$C$5:$I$47,2,0)+VLOOKUP($C19,'L78'!$C$5:$I$47,4,0)+VLOOKUP($C19,'L78'!$C$5:$I$47,6,0))</f>
        <v>38102.33100000002</v>
      </c>
      <c r="I19" s="28">
        <f>IF(ISNA(VLOOKUP($C19,'L78'!$C$5:$I$47,1,0)),0,VLOOKUP($C19,'L78'!$C$5:$I$47,3,0)+VLOOKUP($C19,'L78'!$C$5:$I$47,5,0)+VLOOKUP($C19,'L78'!$C$5:$I$47,7,0))</f>
        <v>30685.66499999999</v>
      </c>
      <c r="J19" s="27">
        <f>IF(ISNA(VLOOKUP($C19,'L79'!$C$5:$I$48,1,0)),0,VLOOKUP($C19,'L79'!$C$5:$I$48,2,0)+VLOOKUP($C19,'L79'!$C$5:$I$48,4,0)+VLOOKUP($C19,'L79'!$C$5:$I$48,6,0))</f>
        <v>39852.675999999985</v>
      </c>
      <c r="K19" s="28">
        <f>IF(ISNA(VLOOKUP($C19,'L79'!$C$5:$I$48,1,0)),0,VLOOKUP($C19,'L79'!$C$5:$I$48,3,0)+VLOOKUP($C19,'L79'!$C$5:$I$48,5,0)+VLOOKUP($C19,'L79'!$C$5:$I$48,7,0))</f>
        <v>37073.597999999984</v>
      </c>
      <c r="L19" s="27">
        <f>IF(ISNA(VLOOKUP($C19,'L80'!$C$5:$I$48,1,0)),0,VLOOKUP($C19,'L80'!$C$5:$I$48,2,0)+VLOOKUP($C19,'L80'!$C$5:$I$48,4,0)+VLOOKUP($C19,'L80'!$C$5:$I$48,6,0))</f>
        <v>37226.48599999999</v>
      </c>
      <c r="M19" s="28">
        <f>IF(ISNA(VLOOKUP($C19,'L80'!$C$5:$I$48,1,0)),0,VLOOKUP($C19,'L80'!$C$5:$I$48,3,0)+VLOOKUP($C19,'L80'!$C$5:$I$48,5,0)+VLOOKUP($C19,'L80'!$C$5:$I$48,7,0))</f>
        <v>40076.40399999998</v>
      </c>
      <c r="N19" s="27">
        <f>IF(ISNA(VLOOKUP($C19,'L81'!$C$5:$I$48,1,0)),0,VLOOKUP($C19,'L81'!$C$5:$I$48,2,0)+VLOOKUP($C19,'L81'!$C$5:$I$48,4,0)+VLOOKUP($C19,'L81'!$C$5:$I$48,6,0))</f>
        <v>36879.211000000025</v>
      </c>
      <c r="O19" s="28">
        <f>IF(ISNA(VLOOKUP($C19,'L81'!$C$5:$I$48,1,0)),0,VLOOKUP($C19,'L81'!$C$5:$I$48,3,0)+VLOOKUP($C19,'L81'!$C$5:$I$48,5,0)+VLOOKUP($C19,'L81'!$C$5:$I$48,7,0))</f>
        <v>36987.162000000018</v>
      </c>
      <c r="P19" s="27">
        <f>IF(ISNA(VLOOKUP($C19,'L82'!$C$5:$I$48,1,0)),0,VLOOKUP($C19,'L82'!$C$5:$I$48,2,0)+VLOOKUP($C19,'L82'!$C$5:$I$48,4,0)+VLOOKUP($C19,'L82'!$C$5:$I$48,6,0))</f>
        <v>37956.540000000008</v>
      </c>
      <c r="Q19" s="28">
        <f>IF(ISNA(VLOOKUP($C19,'L82'!$C$5:$I$48,1,0)),0,VLOOKUP($C19,'L82'!$C$5:$I$48,3,0)+VLOOKUP($C19,'L82'!$C$5:$I$48,5,0)+VLOOKUP($C19,'L82'!$C$5:$I$48,7,0))</f>
        <v>39291.06700000001</v>
      </c>
      <c r="R19" s="29">
        <f t="shared" si="0"/>
        <v>361184.86199999996</v>
      </c>
      <c r="S19" s="7"/>
      <c r="U19" s="7"/>
      <c r="V19" s="7"/>
      <c r="W19" s="7"/>
    </row>
    <row r="20" spans="2:23" x14ac:dyDescent="0.3">
      <c r="B20" s="4" t="s">
        <v>23</v>
      </c>
      <c r="C20" s="2" t="s">
        <v>63</v>
      </c>
      <c r="D20" s="21" t="s">
        <v>105</v>
      </c>
      <c r="E20" s="24" t="s">
        <v>128</v>
      </c>
      <c r="F20" s="27">
        <f>IF(ISNA(VLOOKUP($C20,'L77'!$C$5:$I$47,1,0)),0,VLOOKUP($C20,'L77'!$C$5:$I$47,2,0)+VLOOKUP($C20,'L77'!$C$5:$I$47,4,0)+VLOOKUP($C20,'L77'!$C$5:$I$47,6,0))</f>
        <v>13252.9</v>
      </c>
      <c r="G20" s="28">
        <f>IF(ISNA(VLOOKUP($C20,'L77'!$C$5:$I$47,1,0)),0,VLOOKUP($C20,'L77'!$C$5:$I$47,3,0)+VLOOKUP($C20,'L77'!$C$5:$I$47,5,0)+VLOOKUP($C20,'L77'!$C$5:$I$47,7,0))</f>
        <v>16084.490000000011</v>
      </c>
      <c r="H20" s="27">
        <f>IF(ISNA(VLOOKUP($C20,'L78'!$C$5:$I$47,1,0)),0,VLOOKUP($C20,'L78'!$C$5:$I$47,2,0)+VLOOKUP($C20,'L78'!$C$5:$I$47,4,0)+VLOOKUP($C20,'L78'!$C$5:$I$47,6,0))</f>
        <v>14902.73</v>
      </c>
      <c r="I20" s="28">
        <f>IF(ISNA(VLOOKUP($C20,'L78'!$C$5:$I$47,1,0)),0,VLOOKUP($C20,'L78'!$C$5:$I$47,3,0)+VLOOKUP($C20,'L78'!$C$5:$I$47,5,0)+VLOOKUP($C20,'L78'!$C$5:$I$47,7,0))</f>
        <v>13948.520000000002</v>
      </c>
      <c r="J20" s="27">
        <f>IF(ISNA(VLOOKUP($C20,'L79'!$C$5:$I$48,1,0)),0,VLOOKUP($C20,'L79'!$C$5:$I$48,2,0)+VLOOKUP($C20,'L79'!$C$5:$I$48,4,0)+VLOOKUP($C20,'L79'!$C$5:$I$48,6,0))</f>
        <v>13934.390000000003</v>
      </c>
      <c r="K20" s="28">
        <f>IF(ISNA(VLOOKUP($C20,'L79'!$C$5:$I$48,1,0)),0,VLOOKUP($C20,'L79'!$C$5:$I$48,3,0)+VLOOKUP($C20,'L79'!$C$5:$I$48,5,0)+VLOOKUP($C20,'L79'!$C$5:$I$48,7,0))</f>
        <v>15001.539999999997</v>
      </c>
      <c r="L20" s="27">
        <f>IF(ISNA(VLOOKUP($C20,'L80'!$C$5:$I$48,1,0)),0,VLOOKUP($C20,'L80'!$C$5:$I$48,2,0)+VLOOKUP($C20,'L80'!$C$5:$I$48,4,0)+VLOOKUP($C20,'L80'!$C$5:$I$48,6,0))</f>
        <v>15160.29999999999</v>
      </c>
      <c r="M20" s="28">
        <f>IF(ISNA(VLOOKUP($C20,'L80'!$C$5:$I$48,1,0)),0,VLOOKUP($C20,'L80'!$C$5:$I$48,3,0)+VLOOKUP($C20,'L80'!$C$5:$I$48,5,0)+VLOOKUP($C20,'L80'!$C$5:$I$48,7,0))</f>
        <v>13777.52</v>
      </c>
      <c r="N20" s="27">
        <f>IF(ISNA(VLOOKUP($C20,'L81'!$C$5:$I$48,1,0)),0,VLOOKUP($C20,'L81'!$C$5:$I$48,2,0)+VLOOKUP($C20,'L81'!$C$5:$I$48,4,0)+VLOOKUP($C20,'L81'!$C$5:$I$48,6,0))</f>
        <v>9552.0399999999972</v>
      </c>
      <c r="O20" s="28">
        <f>IF(ISNA(VLOOKUP($C20,'L81'!$C$5:$I$48,1,0)),0,VLOOKUP($C20,'L81'!$C$5:$I$48,3,0)+VLOOKUP($C20,'L81'!$C$5:$I$48,5,0)+VLOOKUP($C20,'L81'!$C$5:$I$48,7,0))</f>
        <v>11835.68</v>
      </c>
      <c r="P20" s="27">
        <f>IF(ISNA(VLOOKUP($C20,'L82'!$C$5:$I$48,1,0)),0,VLOOKUP($C20,'L82'!$C$5:$I$48,2,0)+VLOOKUP($C20,'L82'!$C$5:$I$48,4,0)+VLOOKUP($C20,'L82'!$C$5:$I$48,6,0))</f>
        <v>13083.57</v>
      </c>
      <c r="Q20" s="28">
        <f>IF(ISNA(VLOOKUP($C20,'L82'!$C$5:$I$48,1,0)),0,VLOOKUP($C20,'L82'!$C$5:$I$48,3,0)+VLOOKUP($C20,'L82'!$C$5:$I$48,5,0)+VLOOKUP($C20,'L82'!$C$5:$I$48,7,0))</f>
        <v>14696.18</v>
      </c>
      <c r="R20" s="29">
        <f t="shared" si="0"/>
        <v>137450.10999999999</v>
      </c>
      <c r="S20" s="7"/>
      <c r="U20" s="7"/>
      <c r="V20" s="7"/>
      <c r="W20" s="7"/>
    </row>
    <row r="21" spans="2:23" x14ac:dyDescent="0.3">
      <c r="B21" s="4" t="s">
        <v>24</v>
      </c>
      <c r="C21" s="2" t="s">
        <v>64</v>
      </c>
      <c r="D21" s="21" t="s">
        <v>93</v>
      </c>
      <c r="E21" s="24" t="s">
        <v>128</v>
      </c>
      <c r="F21" s="27">
        <f>IF(ISNA(VLOOKUP($C21,'L77'!$C$5:$I$47,1,0)),0,VLOOKUP($C21,'L77'!$C$5:$I$47,2,0)+VLOOKUP($C21,'L77'!$C$5:$I$47,4,0)+VLOOKUP($C21,'L77'!$C$5:$I$47,6,0))</f>
        <v>168.31900000000002</v>
      </c>
      <c r="G21" s="28">
        <f>IF(ISNA(VLOOKUP($C21,'L77'!$C$5:$I$47,1,0)),0,VLOOKUP($C21,'L77'!$C$5:$I$47,3,0)+VLOOKUP($C21,'L77'!$C$5:$I$47,5,0)+VLOOKUP($C21,'L77'!$C$5:$I$47,7,0))</f>
        <v>169.60399999999998</v>
      </c>
      <c r="H21" s="27">
        <f>IF(ISNA(VLOOKUP($C21,'L78'!$C$5:$I$47,1,0)),0,VLOOKUP($C21,'L78'!$C$5:$I$47,2,0)+VLOOKUP($C21,'L78'!$C$5:$I$47,4,0)+VLOOKUP($C21,'L78'!$C$5:$I$47,6,0))</f>
        <v>2980.0259999999998</v>
      </c>
      <c r="I21" s="28">
        <f>IF(ISNA(VLOOKUP($C21,'L78'!$C$5:$I$47,1,0)),0,VLOOKUP($C21,'L78'!$C$5:$I$47,3,0)+VLOOKUP($C21,'L78'!$C$5:$I$47,5,0)+VLOOKUP($C21,'L78'!$C$5:$I$47,7,0))</f>
        <v>2711.9109999999996</v>
      </c>
      <c r="J21" s="27">
        <f>IF(ISNA(VLOOKUP($C21,'L79'!$C$5:$I$48,1,0)),0,VLOOKUP($C21,'L79'!$C$5:$I$48,2,0)+VLOOKUP($C21,'L79'!$C$5:$I$48,4,0)+VLOOKUP($C21,'L79'!$C$5:$I$48,6,0))</f>
        <v>1720.806</v>
      </c>
      <c r="K21" s="28">
        <f>IF(ISNA(VLOOKUP($C21,'L79'!$C$5:$I$48,1,0)),0,VLOOKUP($C21,'L79'!$C$5:$I$48,3,0)+VLOOKUP($C21,'L79'!$C$5:$I$48,5,0)+VLOOKUP($C21,'L79'!$C$5:$I$48,7,0))</f>
        <v>1511.3889999999999</v>
      </c>
      <c r="L21" s="27">
        <f>IF(ISNA(VLOOKUP($C21,'L80'!$C$5:$I$48,1,0)),0,VLOOKUP($C21,'L80'!$C$5:$I$48,2,0)+VLOOKUP($C21,'L80'!$C$5:$I$48,4,0)+VLOOKUP($C21,'L80'!$C$5:$I$48,6,0))</f>
        <v>1513.2600000000004</v>
      </c>
      <c r="M21" s="28">
        <f>IF(ISNA(VLOOKUP($C21,'L80'!$C$5:$I$48,1,0)),0,VLOOKUP($C21,'L80'!$C$5:$I$48,3,0)+VLOOKUP($C21,'L80'!$C$5:$I$48,5,0)+VLOOKUP($C21,'L80'!$C$5:$I$48,7,0))</f>
        <v>2037.7629999999997</v>
      </c>
      <c r="N21" s="27">
        <f>IF(ISNA(VLOOKUP($C21,'L81'!$C$5:$I$48,1,0)),0,VLOOKUP($C21,'L81'!$C$5:$I$48,2,0)+VLOOKUP($C21,'L81'!$C$5:$I$48,4,0)+VLOOKUP($C21,'L81'!$C$5:$I$48,6,0))</f>
        <v>3011.6489999999999</v>
      </c>
      <c r="O21" s="28">
        <f>IF(ISNA(VLOOKUP($C21,'L81'!$C$5:$I$48,1,0)),0,VLOOKUP($C21,'L81'!$C$5:$I$48,3,0)+VLOOKUP($C21,'L81'!$C$5:$I$48,5,0)+VLOOKUP($C21,'L81'!$C$5:$I$48,7,0))</f>
        <v>2690.2819999999997</v>
      </c>
      <c r="P21" s="27">
        <f>IF(ISNA(VLOOKUP($C21,'L82'!$C$5:$I$48,1,0)),0,VLOOKUP($C21,'L82'!$C$5:$I$48,2,0)+VLOOKUP($C21,'L82'!$C$5:$I$48,4,0)+VLOOKUP($C21,'L82'!$C$5:$I$48,6,0))</f>
        <v>1486.9569999999999</v>
      </c>
      <c r="Q21" s="28">
        <f>IF(ISNA(VLOOKUP($C21,'L82'!$C$5:$I$48,1,0)),0,VLOOKUP($C21,'L82'!$C$5:$I$48,3,0)+VLOOKUP($C21,'L82'!$C$5:$I$48,5,0)+VLOOKUP($C21,'L82'!$C$5:$I$48,7,0))</f>
        <v>2750.5709999999999</v>
      </c>
      <c r="R21" s="29">
        <f t="shared" si="0"/>
        <v>18515.008999999998</v>
      </c>
      <c r="S21" s="7"/>
      <c r="U21" s="7"/>
      <c r="V21" s="7"/>
      <c r="W21" s="7"/>
    </row>
    <row r="22" spans="2:23" x14ac:dyDescent="0.3">
      <c r="B22" s="4" t="s">
        <v>25</v>
      </c>
      <c r="C22" s="2" t="s">
        <v>65</v>
      </c>
      <c r="D22" s="21" t="s">
        <v>106</v>
      </c>
      <c r="E22" s="24" t="s">
        <v>130</v>
      </c>
      <c r="F22" s="27">
        <f>IF(ISNA(VLOOKUP($C22,'L77'!$C$5:$I$47,1,0)),0,VLOOKUP($C22,'L77'!$C$5:$I$47,2,0)+VLOOKUP($C22,'L77'!$C$5:$I$47,4,0)+VLOOKUP($C22,'L77'!$C$5:$I$47,6,0))</f>
        <v>9902.2680000000018</v>
      </c>
      <c r="G22" s="28">
        <f>IF(ISNA(VLOOKUP($C22,'L77'!$C$5:$I$47,1,0)),0,VLOOKUP($C22,'L77'!$C$5:$I$47,3,0)+VLOOKUP($C22,'L77'!$C$5:$I$47,5,0)+VLOOKUP($C22,'L77'!$C$5:$I$47,7,0))</f>
        <v>8322.32</v>
      </c>
      <c r="H22" s="27">
        <f>IF(ISNA(VLOOKUP($C22,'L78'!$C$5:$I$47,1,0)),0,VLOOKUP($C22,'L78'!$C$5:$I$47,2,0)+VLOOKUP($C22,'L78'!$C$5:$I$47,4,0)+VLOOKUP($C22,'L78'!$C$5:$I$47,6,0))</f>
        <v>10285.356999999998</v>
      </c>
      <c r="I22" s="28">
        <f>IF(ISNA(VLOOKUP($C22,'L78'!$C$5:$I$47,1,0)),0,VLOOKUP($C22,'L78'!$C$5:$I$47,3,0)+VLOOKUP($C22,'L78'!$C$5:$I$47,5,0)+VLOOKUP($C22,'L78'!$C$5:$I$47,7,0))</f>
        <v>14314.558999999987</v>
      </c>
      <c r="J22" s="27">
        <f>IF(ISNA(VLOOKUP($C22,'L79'!$C$5:$I$48,1,0)),0,VLOOKUP($C22,'L79'!$C$5:$I$48,2,0)+VLOOKUP($C22,'L79'!$C$5:$I$48,4,0)+VLOOKUP($C22,'L79'!$C$5:$I$48,6,0))</f>
        <v>12474.162000000002</v>
      </c>
      <c r="K22" s="28">
        <f>IF(ISNA(VLOOKUP($C22,'L79'!$C$5:$I$48,1,0)),0,VLOOKUP($C22,'L79'!$C$5:$I$48,3,0)+VLOOKUP($C22,'L79'!$C$5:$I$48,5,0)+VLOOKUP($C22,'L79'!$C$5:$I$48,7,0))</f>
        <v>12013.297000000004</v>
      </c>
      <c r="L22" s="27">
        <f>IF(ISNA(VLOOKUP($C22,'L80'!$C$5:$I$48,1,0)),0,VLOOKUP($C22,'L80'!$C$5:$I$48,2,0)+VLOOKUP($C22,'L80'!$C$5:$I$48,4,0)+VLOOKUP($C22,'L80'!$C$5:$I$48,6,0))</f>
        <v>9542.5749999999971</v>
      </c>
      <c r="M22" s="28">
        <f>IF(ISNA(VLOOKUP($C22,'L80'!$C$5:$I$48,1,0)),0,VLOOKUP($C22,'L80'!$C$5:$I$48,3,0)+VLOOKUP($C22,'L80'!$C$5:$I$48,5,0)+VLOOKUP($C22,'L80'!$C$5:$I$48,7,0))</f>
        <v>10392.771999999997</v>
      </c>
      <c r="N22" s="27">
        <f>IF(ISNA(VLOOKUP($C22,'L81'!$C$5:$I$48,1,0)),0,VLOOKUP($C22,'L81'!$C$5:$I$48,2,0)+VLOOKUP($C22,'L81'!$C$5:$I$48,4,0)+VLOOKUP($C22,'L81'!$C$5:$I$48,6,0))</f>
        <v>15803.975999999997</v>
      </c>
      <c r="O22" s="28">
        <f>IF(ISNA(VLOOKUP($C22,'L81'!$C$5:$I$48,1,0)),0,VLOOKUP($C22,'L81'!$C$5:$I$48,3,0)+VLOOKUP($C22,'L81'!$C$5:$I$48,5,0)+VLOOKUP($C22,'L81'!$C$5:$I$48,7,0))</f>
        <v>15747.934999999996</v>
      </c>
      <c r="P22" s="27">
        <f>IF(ISNA(VLOOKUP($C22,'L82'!$C$5:$I$48,1,0)),0,VLOOKUP($C22,'L82'!$C$5:$I$48,2,0)+VLOOKUP($C22,'L82'!$C$5:$I$48,4,0)+VLOOKUP($C22,'L82'!$C$5:$I$48,6,0))</f>
        <v>11150.282999999998</v>
      </c>
      <c r="Q22" s="28">
        <f>IF(ISNA(VLOOKUP($C22,'L82'!$C$5:$I$48,1,0)),0,VLOOKUP($C22,'L82'!$C$5:$I$48,3,0)+VLOOKUP($C22,'L82'!$C$5:$I$48,5,0)+VLOOKUP($C22,'L82'!$C$5:$I$48,7,0))</f>
        <v>11911.270000000004</v>
      </c>
      <c r="R22" s="29">
        <f t="shared" si="0"/>
        <v>118799.22099999998</v>
      </c>
      <c r="S22" s="7"/>
      <c r="U22" s="7"/>
      <c r="V22" s="7"/>
      <c r="W22" s="7"/>
    </row>
    <row r="23" spans="2:23" x14ac:dyDescent="0.3">
      <c r="B23" s="4" t="s">
        <v>26</v>
      </c>
      <c r="C23" s="2" t="s">
        <v>66</v>
      </c>
      <c r="D23" s="21" t="s">
        <v>107</v>
      </c>
      <c r="E23" s="24" t="s">
        <v>131</v>
      </c>
      <c r="F23" s="27">
        <f>IF(ISNA(VLOOKUP($C23,'L77'!$C$5:$I$47,1,0)),0,VLOOKUP($C23,'L77'!$C$5:$I$47,2,0)+VLOOKUP($C23,'L77'!$C$5:$I$47,4,0)+VLOOKUP($C23,'L77'!$C$5:$I$47,6,0))</f>
        <v>14720.023999999998</v>
      </c>
      <c r="G23" s="28">
        <f>IF(ISNA(VLOOKUP($C23,'L77'!$C$5:$I$47,1,0)),0,VLOOKUP($C23,'L77'!$C$5:$I$47,3,0)+VLOOKUP($C23,'L77'!$C$5:$I$47,5,0)+VLOOKUP($C23,'L77'!$C$5:$I$47,7,0))</f>
        <v>14034.376</v>
      </c>
      <c r="H23" s="27">
        <f>IF(ISNA(VLOOKUP($C23,'L78'!$C$5:$I$47,1,0)),0,VLOOKUP($C23,'L78'!$C$5:$I$47,2,0)+VLOOKUP($C23,'L78'!$C$5:$I$47,4,0)+VLOOKUP($C23,'L78'!$C$5:$I$47,6,0))</f>
        <v>15872.643000000004</v>
      </c>
      <c r="I23" s="28">
        <f>IF(ISNA(VLOOKUP($C23,'L78'!$C$5:$I$47,1,0)),0,VLOOKUP($C23,'L78'!$C$5:$I$47,3,0)+VLOOKUP($C23,'L78'!$C$5:$I$47,5,0)+VLOOKUP($C23,'L78'!$C$5:$I$47,7,0))</f>
        <v>14594.632999999991</v>
      </c>
      <c r="J23" s="27">
        <f>IF(ISNA(VLOOKUP($C23,'L79'!$C$5:$I$48,1,0)),0,VLOOKUP($C23,'L79'!$C$5:$I$48,2,0)+VLOOKUP($C23,'L79'!$C$5:$I$48,4,0)+VLOOKUP($C23,'L79'!$C$5:$I$48,6,0))</f>
        <v>14966.234</v>
      </c>
      <c r="K23" s="28">
        <f>IF(ISNA(VLOOKUP($C23,'L79'!$C$5:$I$48,1,0)),0,VLOOKUP($C23,'L79'!$C$5:$I$48,3,0)+VLOOKUP($C23,'L79'!$C$5:$I$48,5,0)+VLOOKUP($C23,'L79'!$C$5:$I$48,7,0))</f>
        <v>15462.728999999996</v>
      </c>
      <c r="L23" s="27">
        <f>IF(ISNA(VLOOKUP($C23,'L80'!$C$5:$I$48,1,0)),0,VLOOKUP($C23,'L80'!$C$5:$I$48,2,0)+VLOOKUP($C23,'L80'!$C$5:$I$48,4,0)+VLOOKUP($C23,'L80'!$C$5:$I$48,6,0))</f>
        <v>16346.937000000005</v>
      </c>
      <c r="M23" s="28">
        <f>IF(ISNA(VLOOKUP($C23,'L80'!$C$5:$I$48,1,0)),0,VLOOKUP($C23,'L80'!$C$5:$I$48,3,0)+VLOOKUP($C23,'L80'!$C$5:$I$48,5,0)+VLOOKUP($C23,'L80'!$C$5:$I$48,7,0))</f>
        <v>17233.098999999987</v>
      </c>
      <c r="N23" s="27">
        <f>IF(ISNA(VLOOKUP($C23,'L81'!$C$5:$I$48,1,0)),0,VLOOKUP($C23,'L81'!$C$5:$I$48,2,0)+VLOOKUP($C23,'L81'!$C$5:$I$48,4,0)+VLOOKUP($C23,'L81'!$C$5:$I$48,6,0))</f>
        <v>16272.232000000004</v>
      </c>
      <c r="O23" s="28">
        <f>IF(ISNA(VLOOKUP($C23,'L81'!$C$5:$I$48,1,0)),0,VLOOKUP($C23,'L81'!$C$5:$I$48,3,0)+VLOOKUP($C23,'L81'!$C$5:$I$48,5,0)+VLOOKUP($C23,'L81'!$C$5:$I$48,7,0))</f>
        <v>18746.031999999996</v>
      </c>
      <c r="P23" s="27">
        <f>IF(ISNA(VLOOKUP($C23,'L82'!$C$5:$I$48,1,0)),0,VLOOKUP($C23,'L82'!$C$5:$I$48,2,0)+VLOOKUP($C23,'L82'!$C$5:$I$48,4,0)+VLOOKUP($C23,'L82'!$C$5:$I$48,6,0))</f>
        <v>16687.499999999996</v>
      </c>
      <c r="Q23" s="28">
        <f>IF(ISNA(VLOOKUP($C23,'L82'!$C$5:$I$48,1,0)),0,VLOOKUP($C23,'L82'!$C$5:$I$48,3,0)+VLOOKUP($C23,'L82'!$C$5:$I$48,5,0)+VLOOKUP($C23,'L82'!$C$5:$I$48,7,0))</f>
        <v>17918.960999999996</v>
      </c>
      <c r="R23" s="29">
        <f t="shared" si="0"/>
        <v>158248.93899999998</v>
      </c>
      <c r="S23" s="7"/>
      <c r="U23" s="7"/>
      <c r="V23" s="7"/>
      <c r="W23" s="7"/>
    </row>
    <row r="24" spans="2:23" x14ac:dyDescent="0.3">
      <c r="B24" s="4" t="s">
        <v>27</v>
      </c>
      <c r="C24" s="2" t="s">
        <v>67</v>
      </c>
      <c r="D24" s="21" t="s">
        <v>108</v>
      </c>
      <c r="E24" s="24" t="s">
        <v>131</v>
      </c>
      <c r="F24" s="27">
        <f>IF(ISNA(VLOOKUP($C24,'L77'!$C$5:$I$47,1,0)),0,VLOOKUP($C24,'L77'!$C$5:$I$47,2,0)+VLOOKUP($C24,'L77'!$C$5:$I$47,4,0)+VLOOKUP($C24,'L77'!$C$5:$I$47,6,0))</f>
        <v>14268.433999999999</v>
      </c>
      <c r="G24" s="28">
        <f>IF(ISNA(VLOOKUP($C24,'L77'!$C$5:$I$47,1,0)),0,VLOOKUP($C24,'L77'!$C$5:$I$47,3,0)+VLOOKUP($C24,'L77'!$C$5:$I$47,5,0)+VLOOKUP($C24,'L77'!$C$5:$I$47,7,0))</f>
        <v>14385.386</v>
      </c>
      <c r="H24" s="27">
        <f>IF(ISNA(VLOOKUP($C24,'L78'!$C$5:$I$47,1,0)),0,VLOOKUP($C24,'L78'!$C$5:$I$47,2,0)+VLOOKUP($C24,'L78'!$C$5:$I$47,4,0)+VLOOKUP($C24,'L78'!$C$5:$I$47,6,0))</f>
        <v>12806.822999999991</v>
      </c>
      <c r="I24" s="28">
        <f>IF(ISNA(VLOOKUP($C24,'L78'!$C$5:$I$47,1,0)),0,VLOOKUP($C24,'L78'!$C$5:$I$47,3,0)+VLOOKUP($C24,'L78'!$C$5:$I$47,5,0)+VLOOKUP($C24,'L78'!$C$5:$I$47,7,0))</f>
        <v>10212.171999999999</v>
      </c>
      <c r="J24" s="27">
        <f>IF(ISNA(VLOOKUP($C24,'L79'!$C$5:$I$48,1,0)),0,VLOOKUP($C24,'L79'!$C$5:$I$48,2,0)+VLOOKUP($C24,'L79'!$C$5:$I$48,4,0)+VLOOKUP($C24,'L79'!$C$5:$I$48,6,0))</f>
        <v>10625.798999999999</v>
      </c>
      <c r="K24" s="28">
        <f>IF(ISNA(VLOOKUP($C24,'L79'!$C$5:$I$48,1,0)),0,VLOOKUP($C24,'L79'!$C$5:$I$48,3,0)+VLOOKUP($C24,'L79'!$C$5:$I$48,5,0)+VLOOKUP($C24,'L79'!$C$5:$I$48,7,0))</f>
        <v>11264.933999999999</v>
      </c>
      <c r="L24" s="27">
        <f>IF(ISNA(VLOOKUP($C24,'L80'!$C$5:$I$48,1,0)),0,VLOOKUP($C24,'L80'!$C$5:$I$48,2,0)+VLOOKUP($C24,'L80'!$C$5:$I$48,4,0)+VLOOKUP($C24,'L80'!$C$5:$I$48,6,0))</f>
        <v>16922.129000000001</v>
      </c>
      <c r="M24" s="28">
        <f>IF(ISNA(VLOOKUP($C24,'L80'!$C$5:$I$48,1,0)),0,VLOOKUP($C24,'L80'!$C$5:$I$48,3,0)+VLOOKUP($C24,'L80'!$C$5:$I$48,5,0)+VLOOKUP($C24,'L80'!$C$5:$I$48,7,0))</f>
        <v>16749.495999999999</v>
      </c>
      <c r="N24" s="27">
        <f>IF(ISNA(VLOOKUP($C24,'L81'!$C$5:$I$48,1,0)),0,VLOOKUP($C24,'L81'!$C$5:$I$48,2,0)+VLOOKUP($C24,'L81'!$C$5:$I$48,4,0)+VLOOKUP($C24,'L81'!$C$5:$I$48,6,0))</f>
        <v>18894.184000000001</v>
      </c>
      <c r="O24" s="28">
        <f>IF(ISNA(VLOOKUP($C24,'L81'!$C$5:$I$48,1,0)),0,VLOOKUP($C24,'L81'!$C$5:$I$48,3,0)+VLOOKUP($C24,'L81'!$C$5:$I$48,5,0)+VLOOKUP($C24,'L81'!$C$5:$I$48,7,0))</f>
        <v>17858.639000000003</v>
      </c>
      <c r="P24" s="27">
        <f>IF(ISNA(VLOOKUP($C24,'L82'!$C$5:$I$48,1,0)),0,VLOOKUP($C24,'L82'!$C$5:$I$48,2,0)+VLOOKUP($C24,'L82'!$C$5:$I$48,4,0)+VLOOKUP($C24,'L82'!$C$5:$I$48,6,0))</f>
        <v>7672.3970000000018</v>
      </c>
      <c r="Q24" s="28">
        <f>IF(ISNA(VLOOKUP($C24,'L82'!$C$5:$I$48,1,0)),0,VLOOKUP($C24,'L82'!$C$5:$I$48,3,0)+VLOOKUP($C24,'L82'!$C$5:$I$48,5,0)+VLOOKUP($C24,'L82'!$C$5:$I$48,7,0))</f>
        <v>5451.6609999999973</v>
      </c>
      <c r="R24" s="29">
        <f>SUM(F24:Q24)</f>
        <v>157112.05399999997</v>
      </c>
      <c r="S24" s="7"/>
      <c r="U24" s="7"/>
      <c r="V24" s="7"/>
      <c r="W24" s="7"/>
    </row>
    <row r="25" spans="2:23" x14ac:dyDescent="0.3">
      <c r="B25" s="4" t="s">
        <v>28</v>
      </c>
      <c r="C25" s="2" t="s">
        <v>68</v>
      </c>
      <c r="D25" s="21" t="s">
        <v>109</v>
      </c>
      <c r="E25" s="24" t="s">
        <v>128</v>
      </c>
      <c r="F25" s="27">
        <f>IF(ISNA(VLOOKUP($C25,'L77'!$C$5:$I$47,1,0)),0,VLOOKUP($C25,'L77'!$C$5:$I$47,2,0)+VLOOKUP($C25,'L77'!$C$5:$I$47,4,0)+VLOOKUP($C25,'L77'!$C$5:$I$47,6,0))</f>
        <v>4901.555000000003</v>
      </c>
      <c r="G25" s="28">
        <f>IF(ISNA(VLOOKUP($C25,'L77'!$C$5:$I$47,1,0)),0,VLOOKUP($C25,'L77'!$C$5:$I$47,3,0)+VLOOKUP($C25,'L77'!$C$5:$I$47,5,0)+VLOOKUP($C25,'L77'!$C$5:$I$47,7,0))</f>
        <v>6772.3569999999991</v>
      </c>
      <c r="H25" s="27">
        <f>IF(ISNA(VLOOKUP($C25,'L78'!$C$5:$I$47,1,0)),0,VLOOKUP($C25,'L78'!$C$5:$I$47,2,0)+VLOOKUP($C25,'L78'!$C$5:$I$47,4,0)+VLOOKUP($C25,'L78'!$C$5:$I$47,6,0))</f>
        <v>8094.5800000000027</v>
      </c>
      <c r="I25" s="28">
        <f>IF(ISNA(VLOOKUP($C25,'L78'!$C$5:$I$47,1,0)),0,VLOOKUP($C25,'L78'!$C$5:$I$47,3,0)+VLOOKUP($C25,'L78'!$C$5:$I$47,5,0)+VLOOKUP($C25,'L78'!$C$5:$I$47,7,0))</f>
        <v>6868.2589999999982</v>
      </c>
      <c r="J25" s="27">
        <f>IF(ISNA(VLOOKUP($C25,'L79'!$C$5:$I$48,1,0)),0,VLOOKUP($C25,'L79'!$C$5:$I$48,2,0)+VLOOKUP($C25,'L79'!$C$5:$I$48,4,0)+VLOOKUP($C25,'L79'!$C$5:$I$48,6,0))</f>
        <v>8181.4270000000024</v>
      </c>
      <c r="K25" s="28">
        <f>IF(ISNA(VLOOKUP($C25,'L79'!$C$5:$I$48,1,0)),0,VLOOKUP($C25,'L79'!$C$5:$I$48,3,0)+VLOOKUP($C25,'L79'!$C$5:$I$48,5,0)+VLOOKUP($C25,'L79'!$C$5:$I$48,7,0))</f>
        <v>8513.7019999999993</v>
      </c>
      <c r="L25" s="27">
        <f>IF(ISNA(VLOOKUP($C25,'L80'!$C$5:$I$48,1,0)),0,VLOOKUP($C25,'L80'!$C$5:$I$48,2,0)+VLOOKUP($C25,'L80'!$C$5:$I$48,4,0)+VLOOKUP($C25,'L80'!$C$5:$I$48,6,0))</f>
        <v>8296.4980000000032</v>
      </c>
      <c r="M25" s="28">
        <f>IF(ISNA(VLOOKUP($C25,'L80'!$C$5:$I$48,1,0)),0,VLOOKUP($C25,'L80'!$C$5:$I$48,3,0)+VLOOKUP($C25,'L80'!$C$5:$I$48,5,0)+VLOOKUP($C25,'L80'!$C$5:$I$48,7,0))</f>
        <v>8430.7949999999964</v>
      </c>
      <c r="N25" s="27">
        <f>IF(ISNA(VLOOKUP($C25,'L81'!$C$5:$I$48,1,0)),0,VLOOKUP($C25,'L81'!$C$5:$I$48,2,0)+VLOOKUP($C25,'L81'!$C$5:$I$48,4,0)+VLOOKUP($C25,'L81'!$C$5:$I$48,6,0))</f>
        <v>8236.0090000000018</v>
      </c>
      <c r="O25" s="28">
        <f>IF(ISNA(VLOOKUP($C25,'L81'!$C$5:$I$48,1,0)),0,VLOOKUP($C25,'L81'!$C$5:$I$48,3,0)+VLOOKUP($C25,'L81'!$C$5:$I$48,5,0)+VLOOKUP($C25,'L81'!$C$5:$I$48,7,0))</f>
        <v>8405.0070000000014</v>
      </c>
      <c r="P25" s="27">
        <f>IF(ISNA(VLOOKUP($C25,'L82'!$C$5:$I$48,1,0)),0,VLOOKUP($C25,'L82'!$C$5:$I$48,2,0)+VLOOKUP($C25,'L82'!$C$5:$I$48,4,0)+VLOOKUP($C25,'L82'!$C$5:$I$48,6,0))</f>
        <v>7203.7760000000026</v>
      </c>
      <c r="Q25" s="28">
        <f>IF(ISNA(VLOOKUP($C25,'L82'!$C$5:$I$48,1,0)),0,VLOOKUP($C25,'L82'!$C$5:$I$48,3,0)+VLOOKUP($C25,'L82'!$C$5:$I$48,5,0)+VLOOKUP($C25,'L82'!$C$5:$I$48,7,0))</f>
        <v>7328.8290000000015</v>
      </c>
      <c r="R25" s="29">
        <f t="shared" ref="R25:R49" si="1">SUM(F25:Q25)</f>
        <v>91232.794000000009</v>
      </c>
      <c r="S25" s="7"/>
      <c r="U25" s="7"/>
      <c r="V25" s="7"/>
      <c r="W25" s="7"/>
    </row>
    <row r="26" spans="2:23" x14ac:dyDescent="0.3">
      <c r="B26" s="4" t="s">
        <v>29</v>
      </c>
      <c r="C26" s="2" t="s">
        <v>69</v>
      </c>
      <c r="D26" s="21" t="s">
        <v>110</v>
      </c>
      <c r="E26" s="24" t="s">
        <v>134</v>
      </c>
      <c r="F26" s="27">
        <f>IF(ISNA(VLOOKUP($C26,'L77'!$C$5:$I$47,1,0)),0,VLOOKUP($C26,'L77'!$C$5:$I$47,2,0)+VLOOKUP($C26,'L77'!$C$5:$I$47,4,0)+VLOOKUP($C26,'L77'!$C$5:$I$47,6,0))</f>
        <v>20091.385999999984</v>
      </c>
      <c r="G26" s="28">
        <f>IF(ISNA(VLOOKUP($C26,'L77'!$C$5:$I$47,1,0)),0,VLOOKUP($C26,'L77'!$C$5:$I$47,3,0)+VLOOKUP($C26,'L77'!$C$5:$I$47,5,0)+VLOOKUP($C26,'L77'!$C$5:$I$47,7,0))</f>
        <v>20627.045000000006</v>
      </c>
      <c r="H26" s="27">
        <f>IF(ISNA(VLOOKUP($C26,'L78'!$C$5:$I$47,1,0)),0,VLOOKUP($C26,'L78'!$C$5:$I$47,2,0)+VLOOKUP($C26,'L78'!$C$5:$I$47,4,0)+VLOOKUP($C26,'L78'!$C$5:$I$47,6,0))</f>
        <v>21725.925000000025</v>
      </c>
      <c r="I26" s="28">
        <f>IF(ISNA(VLOOKUP($C26,'L78'!$C$5:$I$47,1,0)),0,VLOOKUP($C26,'L78'!$C$5:$I$47,3,0)+VLOOKUP($C26,'L78'!$C$5:$I$47,5,0)+VLOOKUP($C26,'L78'!$C$5:$I$47,7,0))</f>
        <v>19887.16299999999</v>
      </c>
      <c r="J26" s="27">
        <f>IF(ISNA(VLOOKUP($C26,'L79'!$C$5:$I$48,1,0)),0,VLOOKUP($C26,'L79'!$C$5:$I$48,2,0)+VLOOKUP($C26,'L79'!$C$5:$I$48,4,0)+VLOOKUP($C26,'L79'!$C$5:$I$48,6,0))</f>
        <v>14052.805</v>
      </c>
      <c r="K26" s="28">
        <f>IF(ISNA(VLOOKUP($C26,'L79'!$C$5:$I$48,1,0)),0,VLOOKUP($C26,'L79'!$C$5:$I$48,3,0)+VLOOKUP($C26,'L79'!$C$5:$I$48,5,0)+VLOOKUP($C26,'L79'!$C$5:$I$48,7,0))</f>
        <v>15318.356</v>
      </c>
      <c r="L26" s="27">
        <f>IF(ISNA(VLOOKUP($C26,'L80'!$C$5:$I$48,1,0)),0,VLOOKUP($C26,'L80'!$C$5:$I$48,2,0)+VLOOKUP($C26,'L80'!$C$5:$I$48,4,0)+VLOOKUP($C26,'L80'!$C$5:$I$48,6,0))</f>
        <v>19643.333999999995</v>
      </c>
      <c r="M26" s="28">
        <f>IF(ISNA(VLOOKUP($C26,'L80'!$C$5:$I$48,1,0)),0,VLOOKUP($C26,'L80'!$C$5:$I$48,3,0)+VLOOKUP($C26,'L80'!$C$5:$I$48,5,0)+VLOOKUP($C26,'L80'!$C$5:$I$48,7,0))</f>
        <v>21379.177999999993</v>
      </c>
      <c r="N26" s="27">
        <f>IF(ISNA(VLOOKUP($C26,'L81'!$C$5:$I$48,1,0)),0,VLOOKUP($C26,'L81'!$C$5:$I$48,2,0)+VLOOKUP($C26,'L81'!$C$5:$I$48,4,0)+VLOOKUP($C26,'L81'!$C$5:$I$48,6,0))</f>
        <v>17678.277000000006</v>
      </c>
      <c r="O26" s="28">
        <f>IF(ISNA(VLOOKUP($C26,'L81'!$C$5:$I$48,1,0)),0,VLOOKUP($C26,'L81'!$C$5:$I$48,3,0)+VLOOKUP($C26,'L81'!$C$5:$I$48,5,0)+VLOOKUP($C26,'L81'!$C$5:$I$48,7,0))</f>
        <v>19002.97900000001</v>
      </c>
      <c r="P26" s="27">
        <f>IF(ISNA(VLOOKUP($C26,'L82'!$C$5:$I$48,1,0)),0,VLOOKUP($C26,'L82'!$C$5:$I$48,2,0)+VLOOKUP($C26,'L82'!$C$5:$I$48,4,0)+VLOOKUP($C26,'L82'!$C$5:$I$48,6,0))</f>
        <v>13740.086000000001</v>
      </c>
      <c r="Q26" s="28">
        <f>IF(ISNA(VLOOKUP($C26,'L82'!$C$5:$I$48,1,0)),0,VLOOKUP($C26,'L82'!$C$5:$I$48,3,0)+VLOOKUP($C26,'L82'!$C$5:$I$48,5,0)+VLOOKUP($C26,'L82'!$C$5:$I$48,7,0))</f>
        <v>17972.380999999987</v>
      </c>
      <c r="R26" s="29">
        <f t="shared" si="1"/>
        <v>221118.91500000001</v>
      </c>
      <c r="S26" s="7"/>
      <c r="U26" s="7"/>
      <c r="V26" s="7"/>
      <c r="W26" s="7"/>
    </row>
    <row r="27" spans="2:23" x14ac:dyDescent="0.3">
      <c r="B27" s="4" t="s">
        <v>30</v>
      </c>
      <c r="C27" s="2" t="s">
        <v>70</v>
      </c>
      <c r="D27" s="21" t="s">
        <v>111</v>
      </c>
      <c r="E27" s="24" t="s">
        <v>135</v>
      </c>
      <c r="F27" s="27">
        <f>IF(ISNA(VLOOKUP($C27,'L77'!$C$5:$I$47,1,0)),0,VLOOKUP($C27,'L77'!$C$5:$I$47,2,0)+VLOOKUP($C27,'L77'!$C$5:$I$47,4,0)+VLOOKUP($C27,'L77'!$C$5:$I$47,6,0))</f>
        <v>0</v>
      </c>
      <c r="G27" s="28">
        <f>IF(ISNA(VLOOKUP($C27,'L77'!$C$5:$I$47,1,0)),0,VLOOKUP($C27,'L77'!$C$5:$I$47,3,0)+VLOOKUP($C27,'L77'!$C$5:$I$47,5,0)+VLOOKUP($C27,'L77'!$C$5:$I$47,7,0))</f>
        <v>0</v>
      </c>
      <c r="H27" s="27">
        <f>IF(ISNA(VLOOKUP($C27,'L78'!$C$5:$I$47,1,0)),0,VLOOKUP($C27,'L78'!$C$5:$I$47,2,0)+VLOOKUP($C27,'L78'!$C$5:$I$47,4,0)+VLOOKUP($C27,'L78'!$C$5:$I$47,6,0))</f>
        <v>0</v>
      </c>
      <c r="I27" s="28">
        <f>IF(ISNA(VLOOKUP($C27,'L78'!$C$5:$I$47,1,0)),0,VLOOKUP($C27,'L78'!$C$5:$I$47,3,0)+VLOOKUP($C27,'L78'!$C$5:$I$47,5,0)+VLOOKUP($C27,'L78'!$C$5:$I$47,7,0))</f>
        <v>0</v>
      </c>
      <c r="J27" s="27">
        <f>IF(ISNA(VLOOKUP($C27,'L79'!$C$5:$I$48,1,0)),0,VLOOKUP($C27,'L79'!$C$5:$I$48,2,0)+VLOOKUP($C27,'L79'!$C$5:$I$48,4,0)+VLOOKUP($C27,'L79'!$C$5:$I$48,6,0))</f>
        <v>1104.2950000000001</v>
      </c>
      <c r="K27" s="28">
        <f>IF(ISNA(VLOOKUP($C27,'L79'!$C$5:$I$48,1,0)),0,VLOOKUP($C27,'L79'!$C$5:$I$48,3,0)+VLOOKUP($C27,'L79'!$C$5:$I$48,5,0)+VLOOKUP($C27,'L79'!$C$5:$I$48,7,0))</f>
        <v>1166.1770000000001</v>
      </c>
      <c r="L27" s="27">
        <f>IF(ISNA(VLOOKUP($C27,'L80'!$C$5:$I$48,1,0)),0,VLOOKUP($C27,'L80'!$C$5:$I$48,2,0)+VLOOKUP($C27,'L80'!$C$5:$I$48,4,0)+VLOOKUP($C27,'L80'!$C$5:$I$48,6,0))</f>
        <v>0</v>
      </c>
      <c r="M27" s="28">
        <f>IF(ISNA(VLOOKUP($C27,'L80'!$C$5:$I$48,1,0)),0,VLOOKUP($C27,'L80'!$C$5:$I$48,3,0)+VLOOKUP($C27,'L80'!$C$5:$I$48,5,0)+VLOOKUP($C27,'L80'!$C$5:$I$48,7,0))</f>
        <v>44.491</v>
      </c>
      <c r="N27" s="27">
        <f>IF(ISNA(VLOOKUP($C27,'L81'!$C$5:$I$48,1,0)),0,VLOOKUP($C27,'L81'!$C$5:$I$48,2,0)+VLOOKUP($C27,'L81'!$C$5:$I$48,4,0)+VLOOKUP($C27,'L81'!$C$5:$I$48,6,0))</f>
        <v>454.13499999999999</v>
      </c>
      <c r="O27" s="28">
        <f>IF(ISNA(VLOOKUP($C27,'L81'!$C$5:$I$48,1,0)),0,VLOOKUP($C27,'L81'!$C$5:$I$48,3,0)+VLOOKUP($C27,'L81'!$C$5:$I$48,5,0)+VLOOKUP($C27,'L81'!$C$5:$I$48,7,0))</f>
        <v>534.97199999999987</v>
      </c>
      <c r="P27" s="27">
        <f>IF(ISNA(VLOOKUP($C27,'L82'!$C$5:$I$48,1,0)),0,VLOOKUP($C27,'L82'!$C$5:$I$48,2,0)+VLOOKUP($C27,'L82'!$C$5:$I$48,4,0)+VLOOKUP($C27,'L82'!$C$5:$I$48,6,0))</f>
        <v>599.899</v>
      </c>
      <c r="Q27" s="28">
        <f>IF(ISNA(VLOOKUP($C27,'L82'!$C$5:$I$48,1,0)),0,VLOOKUP($C27,'L82'!$C$5:$I$48,3,0)+VLOOKUP($C27,'L82'!$C$5:$I$48,5,0)+VLOOKUP($C27,'L82'!$C$5:$I$48,7,0))</f>
        <v>418.928</v>
      </c>
      <c r="R27" s="29">
        <f t="shared" si="1"/>
        <v>4322.8969999999999</v>
      </c>
      <c r="S27" s="7"/>
      <c r="U27" s="7"/>
      <c r="V27" s="7"/>
      <c r="W27" s="7"/>
    </row>
    <row r="28" spans="2:23" x14ac:dyDescent="0.3">
      <c r="B28" s="4" t="s">
        <v>31</v>
      </c>
      <c r="C28" s="2" t="s">
        <v>71</v>
      </c>
      <c r="D28" s="21" t="s">
        <v>93</v>
      </c>
      <c r="E28" s="24" t="s">
        <v>128</v>
      </c>
      <c r="F28" s="27">
        <f>IF(ISNA(VLOOKUP($C28,'L77'!$C$5:$I$47,1,0)),0,VLOOKUP($C28,'L77'!$C$5:$I$47,2,0)+VLOOKUP($C28,'L77'!$C$5:$I$47,4,0)+VLOOKUP($C28,'L77'!$C$5:$I$47,6,0))</f>
        <v>25855.188000000009</v>
      </c>
      <c r="G28" s="28">
        <f>IF(ISNA(VLOOKUP($C28,'L77'!$C$5:$I$47,1,0)),0,VLOOKUP($C28,'L77'!$C$5:$I$47,3,0)+VLOOKUP($C28,'L77'!$C$5:$I$47,5,0)+VLOOKUP($C28,'L77'!$C$5:$I$47,7,0))</f>
        <v>28984.307000000015</v>
      </c>
      <c r="H28" s="27">
        <f>IF(ISNA(VLOOKUP($C28,'L78'!$C$5:$I$47,1,0)),0,VLOOKUP($C28,'L78'!$C$5:$I$47,2,0)+VLOOKUP($C28,'L78'!$C$5:$I$47,4,0)+VLOOKUP($C28,'L78'!$C$5:$I$47,6,0))</f>
        <v>31895.077000000001</v>
      </c>
      <c r="I28" s="28">
        <f>IF(ISNA(VLOOKUP($C28,'L78'!$C$5:$I$47,1,0)),0,VLOOKUP($C28,'L78'!$C$5:$I$47,3,0)+VLOOKUP($C28,'L78'!$C$5:$I$47,5,0)+VLOOKUP($C28,'L78'!$C$5:$I$47,7,0))</f>
        <v>28323.264000000017</v>
      </c>
      <c r="J28" s="27">
        <f>IF(ISNA(VLOOKUP($C28,'L79'!$C$5:$I$48,1,0)),0,VLOOKUP($C28,'L79'!$C$5:$I$48,2,0)+VLOOKUP($C28,'L79'!$C$5:$I$48,4,0)+VLOOKUP($C28,'L79'!$C$5:$I$48,6,0))</f>
        <v>27822.325000000015</v>
      </c>
      <c r="K28" s="28">
        <f>IF(ISNA(VLOOKUP($C28,'L79'!$C$5:$I$48,1,0)),0,VLOOKUP($C28,'L79'!$C$5:$I$48,3,0)+VLOOKUP($C28,'L79'!$C$5:$I$48,5,0)+VLOOKUP($C28,'L79'!$C$5:$I$48,7,0))</f>
        <v>29623.057000000001</v>
      </c>
      <c r="L28" s="27">
        <f>IF(ISNA(VLOOKUP($C28,'L80'!$C$5:$I$48,1,0)),0,VLOOKUP($C28,'L80'!$C$5:$I$48,2,0)+VLOOKUP($C28,'L80'!$C$5:$I$48,4,0)+VLOOKUP($C28,'L80'!$C$5:$I$48,6,0))</f>
        <v>32265.782000000007</v>
      </c>
      <c r="M28" s="28">
        <f>IF(ISNA(VLOOKUP($C28,'L80'!$C$5:$I$48,1,0)),0,VLOOKUP($C28,'L80'!$C$5:$I$48,3,0)+VLOOKUP($C28,'L80'!$C$5:$I$48,5,0)+VLOOKUP($C28,'L80'!$C$5:$I$48,7,0))</f>
        <v>29285.303000000011</v>
      </c>
      <c r="N28" s="27">
        <f>IF(ISNA(VLOOKUP($C28,'L81'!$C$5:$I$48,1,0)),0,VLOOKUP($C28,'L81'!$C$5:$I$48,2,0)+VLOOKUP($C28,'L81'!$C$5:$I$48,4,0)+VLOOKUP($C28,'L81'!$C$5:$I$48,6,0))</f>
        <v>27532.302</v>
      </c>
      <c r="O28" s="28">
        <f>IF(ISNA(VLOOKUP($C28,'L81'!$C$5:$I$48,1,0)),0,VLOOKUP($C28,'L81'!$C$5:$I$48,3,0)+VLOOKUP($C28,'L81'!$C$5:$I$48,5,0)+VLOOKUP($C28,'L81'!$C$5:$I$48,7,0))</f>
        <v>27880.91</v>
      </c>
      <c r="P28" s="27">
        <f>IF(ISNA(VLOOKUP($C28,'L82'!$C$5:$I$48,1,0)),0,VLOOKUP($C28,'L82'!$C$5:$I$48,2,0)+VLOOKUP($C28,'L82'!$C$5:$I$48,4,0)+VLOOKUP($C28,'L82'!$C$5:$I$48,6,0))</f>
        <v>23513.150999999991</v>
      </c>
      <c r="Q28" s="28">
        <f>IF(ISNA(VLOOKUP($C28,'L82'!$C$5:$I$48,1,0)),0,VLOOKUP($C28,'L82'!$C$5:$I$48,3,0)+VLOOKUP($C28,'L82'!$C$5:$I$48,5,0)+VLOOKUP($C28,'L82'!$C$5:$I$48,7,0))</f>
        <v>0</v>
      </c>
      <c r="R28" s="29">
        <f t="shared" si="1"/>
        <v>312980.66600000008</v>
      </c>
      <c r="S28" s="7"/>
      <c r="U28" s="7"/>
      <c r="V28" s="7"/>
      <c r="W28" s="7"/>
    </row>
    <row r="29" spans="2:23" x14ac:dyDescent="0.3">
      <c r="B29" s="4" t="s">
        <v>146</v>
      </c>
      <c r="C29" s="2" t="s">
        <v>147</v>
      </c>
      <c r="D29" s="21" t="s">
        <v>148</v>
      </c>
      <c r="E29" s="24" t="s">
        <v>128</v>
      </c>
      <c r="F29" s="27">
        <f>IF(ISNA(VLOOKUP($C29,'L77'!$C$5:$I$47,1,0)),0,VLOOKUP($C29,'L77'!$C$5:$I$47,2,0)+VLOOKUP($C29,'L77'!$C$5:$I$47,4,0)+VLOOKUP($C29,'L77'!$C$5:$I$47,6,0))</f>
        <v>1981.7730000000001</v>
      </c>
      <c r="G29" s="28">
        <f>IF(ISNA(VLOOKUP($C29,'L77'!$C$5:$I$47,1,0)),0,VLOOKUP($C29,'L77'!$C$5:$I$47,3,0)+VLOOKUP($C29,'L77'!$C$5:$I$47,5,0)+VLOOKUP($C29,'L77'!$C$5:$I$47,7,0))</f>
        <v>2215.027</v>
      </c>
      <c r="H29" s="27">
        <f>IF(ISNA(VLOOKUP($C29,'L78'!$C$5:$I$47,1,0)),0,VLOOKUP($C29,'L78'!$C$5:$I$47,2,0)+VLOOKUP($C29,'L78'!$C$5:$I$47,4,0)+VLOOKUP($C29,'L78'!$C$5:$I$47,6,0))</f>
        <v>2648.7040000000006</v>
      </c>
      <c r="I29" s="28">
        <f>IF(ISNA(VLOOKUP($C29,'L78'!$C$5:$I$47,1,0)),0,VLOOKUP($C29,'L78'!$C$5:$I$47,3,0)+VLOOKUP($C29,'L78'!$C$5:$I$47,5,0)+VLOOKUP($C29,'L78'!$C$5:$I$47,7,0))</f>
        <v>3203.4479999999994</v>
      </c>
      <c r="J29" s="27">
        <f>IF(ISNA(VLOOKUP($C29,'L79'!$C$5:$I$48,1,0)),0,VLOOKUP($C29,'L79'!$C$5:$I$48,2,0)+VLOOKUP($C29,'L79'!$C$5:$I$48,4,0)+VLOOKUP($C29,'L79'!$C$5:$I$48,6,0))</f>
        <v>2296.3150000000001</v>
      </c>
      <c r="K29" s="28">
        <f>IF(ISNA(VLOOKUP($C29,'L79'!$C$5:$I$48,1,0)),0,VLOOKUP($C29,'L79'!$C$5:$I$48,3,0)+VLOOKUP($C29,'L79'!$C$5:$I$48,5,0)+VLOOKUP($C29,'L79'!$C$5:$I$48,7,0))</f>
        <v>3099.4189999999999</v>
      </c>
      <c r="L29" s="27">
        <f>IF(ISNA(VLOOKUP($C29,'L80'!$C$5:$I$48,1,0)),0,VLOOKUP($C29,'L80'!$C$5:$I$48,2,0)+VLOOKUP($C29,'L80'!$C$5:$I$48,4,0)+VLOOKUP($C29,'L80'!$C$5:$I$48,6,0))</f>
        <v>2648.2860000000001</v>
      </c>
      <c r="M29" s="28">
        <f>IF(ISNA(VLOOKUP($C29,'L80'!$C$5:$I$48,1,0)),0,VLOOKUP($C29,'L80'!$C$5:$I$48,3,0)+VLOOKUP($C29,'L80'!$C$5:$I$48,5,0)+VLOOKUP($C29,'L80'!$C$5:$I$48,7,0))</f>
        <v>2587.0049999999987</v>
      </c>
      <c r="N29" s="27">
        <f>IF(ISNA(VLOOKUP($C29,'L81'!$C$5:$I$48,1,0)),0,VLOOKUP($C29,'L81'!$C$5:$I$48,2,0)+VLOOKUP($C29,'L81'!$C$5:$I$48,4,0)+VLOOKUP($C29,'L81'!$C$5:$I$48,6,0))</f>
        <v>1991.5620000000004</v>
      </c>
      <c r="O29" s="28">
        <f>IF(ISNA(VLOOKUP($C29,'L81'!$C$5:$I$48,1,0)),0,VLOOKUP($C29,'L81'!$C$5:$I$48,3,0)+VLOOKUP($C29,'L81'!$C$5:$I$48,5,0)+VLOOKUP($C29,'L81'!$C$5:$I$48,7,0))</f>
        <v>2487.1490000000003</v>
      </c>
      <c r="P29" s="27">
        <f>IF(ISNA(VLOOKUP($C29,'L82'!$C$5:$I$48,1,0)),0,VLOOKUP($C29,'L82'!$C$5:$I$48,2,0)+VLOOKUP($C29,'L82'!$C$5:$I$48,4,0)+VLOOKUP($C29,'L82'!$C$5:$I$48,6,0))</f>
        <v>2910.2730000000006</v>
      </c>
      <c r="Q29" s="28">
        <f>IF(ISNA(VLOOKUP($C29,'L82'!$C$5:$I$48,1,0)),0,VLOOKUP($C29,'L82'!$C$5:$I$48,3,0)+VLOOKUP($C29,'L82'!$C$5:$I$48,5,0)+VLOOKUP($C29,'L82'!$C$5:$I$48,7,0))</f>
        <v>2964.2729999999997</v>
      </c>
      <c r="R29" s="29">
        <f t="shared" si="1"/>
        <v>31033.234000000004</v>
      </c>
      <c r="S29" s="7"/>
      <c r="U29" s="7"/>
      <c r="V29" s="7"/>
      <c r="W29" s="7"/>
    </row>
    <row r="30" spans="2:23" x14ac:dyDescent="0.3">
      <c r="B30" s="4" t="s">
        <v>32</v>
      </c>
      <c r="C30" s="2" t="s">
        <v>72</v>
      </c>
      <c r="D30" s="21" t="s">
        <v>97</v>
      </c>
      <c r="E30" s="24" t="s">
        <v>128</v>
      </c>
      <c r="F30" s="27">
        <f>IF(ISNA(VLOOKUP($C30,'L77'!$C$5:$I$47,1,0)),0,VLOOKUP($C30,'L77'!$C$5:$I$47,2,0)+VLOOKUP($C30,'L77'!$C$5:$I$47,4,0)+VLOOKUP($C30,'L77'!$C$5:$I$47,6,0))</f>
        <v>12960.547</v>
      </c>
      <c r="G30" s="28">
        <f>IF(ISNA(VLOOKUP($C30,'L77'!$C$5:$I$47,1,0)),0,VLOOKUP($C30,'L77'!$C$5:$I$47,3,0)+VLOOKUP($C30,'L77'!$C$5:$I$47,5,0)+VLOOKUP($C30,'L77'!$C$5:$I$47,7,0))</f>
        <v>12952.558999999997</v>
      </c>
      <c r="H30" s="27">
        <f>IF(ISNA(VLOOKUP($C30,'L78'!$C$5:$I$47,1,0)),0,VLOOKUP($C30,'L78'!$C$5:$I$47,2,0)+VLOOKUP($C30,'L78'!$C$5:$I$47,4,0)+VLOOKUP($C30,'L78'!$C$5:$I$47,6,0))</f>
        <v>12858.539000000002</v>
      </c>
      <c r="I30" s="28">
        <f>IF(ISNA(VLOOKUP($C30,'L78'!$C$5:$I$47,1,0)),0,VLOOKUP($C30,'L78'!$C$5:$I$47,3,0)+VLOOKUP($C30,'L78'!$C$5:$I$47,5,0)+VLOOKUP($C30,'L78'!$C$5:$I$47,7,0))</f>
        <v>14195.579</v>
      </c>
      <c r="J30" s="27">
        <f>IF(ISNA(VLOOKUP($C30,'L79'!$C$5:$I$48,1,0)),0,VLOOKUP($C30,'L79'!$C$5:$I$48,2,0)+VLOOKUP($C30,'L79'!$C$5:$I$48,4,0)+VLOOKUP($C30,'L79'!$C$5:$I$48,6,0))</f>
        <v>530.25900000000001</v>
      </c>
      <c r="K30" s="28">
        <f>IF(ISNA(VLOOKUP($C30,'L79'!$C$5:$I$48,1,0)),0,VLOOKUP($C30,'L79'!$C$5:$I$48,3,0)+VLOOKUP($C30,'L79'!$C$5:$I$48,5,0)+VLOOKUP($C30,'L79'!$C$5:$I$48,7,0))</f>
        <v>661.625</v>
      </c>
      <c r="L30" s="27">
        <f>IF(ISNA(VLOOKUP($C30,'L80'!$C$5:$I$48,1,0)),0,VLOOKUP($C30,'L80'!$C$5:$I$48,2,0)+VLOOKUP($C30,'L80'!$C$5:$I$48,4,0)+VLOOKUP($C30,'L80'!$C$5:$I$48,6,0))</f>
        <v>2684.9299999999994</v>
      </c>
      <c r="M30" s="28">
        <f>IF(ISNA(VLOOKUP($C30,'L80'!$C$5:$I$48,1,0)),0,VLOOKUP($C30,'L80'!$C$5:$I$48,3,0)+VLOOKUP($C30,'L80'!$C$5:$I$48,5,0)+VLOOKUP($C30,'L80'!$C$5:$I$48,7,0))</f>
        <v>4515.7330000000002</v>
      </c>
      <c r="N30" s="27">
        <f>IF(ISNA(VLOOKUP($C30,'L81'!$C$5:$I$48,1,0)),0,VLOOKUP($C30,'L81'!$C$5:$I$48,2,0)+VLOOKUP($C30,'L81'!$C$5:$I$48,4,0)+VLOOKUP($C30,'L81'!$C$5:$I$48,6,0))</f>
        <v>9641.0939999999991</v>
      </c>
      <c r="O30" s="28">
        <f>IF(ISNA(VLOOKUP($C30,'L81'!$C$5:$I$48,1,0)),0,VLOOKUP($C30,'L81'!$C$5:$I$48,3,0)+VLOOKUP($C30,'L81'!$C$5:$I$48,5,0)+VLOOKUP($C30,'L81'!$C$5:$I$48,7,0))</f>
        <v>9583.8390000000018</v>
      </c>
      <c r="P30" s="27">
        <f>IF(ISNA(VLOOKUP($C30,'L82'!$C$5:$I$48,1,0)),0,VLOOKUP($C30,'L82'!$C$5:$I$48,2,0)+VLOOKUP($C30,'L82'!$C$5:$I$48,4,0)+VLOOKUP($C30,'L82'!$C$5:$I$48,6,0))</f>
        <v>7065.5609999999988</v>
      </c>
      <c r="Q30" s="28">
        <f>IF(ISNA(VLOOKUP($C30,'L82'!$C$5:$I$48,1,0)),0,VLOOKUP($C30,'L82'!$C$5:$I$48,3,0)+VLOOKUP($C30,'L82'!$C$5:$I$48,5,0)+VLOOKUP($C30,'L82'!$C$5:$I$48,7,0))</f>
        <v>6528.13</v>
      </c>
      <c r="R30" s="29">
        <f t="shared" si="1"/>
        <v>94178.395000000019</v>
      </c>
      <c r="S30" s="7"/>
      <c r="U30" s="7"/>
      <c r="V30" s="7"/>
      <c r="W30" s="7"/>
    </row>
    <row r="31" spans="2:23" x14ac:dyDescent="0.3">
      <c r="B31" s="4" t="s">
        <v>33</v>
      </c>
      <c r="C31" s="2" t="s">
        <v>73</v>
      </c>
      <c r="D31" s="21" t="s">
        <v>112</v>
      </c>
      <c r="E31" s="24" t="s">
        <v>134</v>
      </c>
      <c r="F31" s="27">
        <f>IF(ISNA(VLOOKUP($C31,'L77'!$C$5:$I$47,1,0)),0,VLOOKUP($C31,'L77'!$C$5:$I$47,2,0)+VLOOKUP($C31,'L77'!$C$5:$I$47,4,0)+VLOOKUP($C31,'L77'!$C$5:$I$47,6,0))</f>
        <v>8828.098</v>
      </c>
      <c r="G31" s="28">
        <f>IF(ISNA(VLOOKUP($C31,'L77'!$C$5:$I$47,1,0)),0,VLOOKUP($C31,'L77'!$C$5:$I$47,3,0)+VLOOKUP($C31,'L77'!$C$5:$I$47,5,0)+VLOOKUP($C31,'L77'!$C$5:$I$47,7,0))</f>
        <v>9179.5879999999961</v>
      </c>
      <c r="H31" s="27">
        <f>IF(ISNA(VLOOKUP($C31,'L78'!$C$5:$I$47,1,0)),0,VLOOKUP($C31,'L78'!$C$5:$I$47,2,0)+VLOOKUP($C31,'L78'!$C$5:$I$47,4,0)+VLOOKUP($C31,'L78'!$C$5:$I$47,6,0))</f>
        <v>6879.6709999999966</v>
      </c>
      <c r="I31" s="28">
        <f>IF(ISNA(VLOOKUP($C31,'L78'!$C$5:$I$47,1,0)),0,VLOOKUP($C31,'L78'!$C$5:$I$47,3,0)+VLOOKUP($C31,'L78'!$C$5:$I$47,5,0)+VLOOKUP($C31,'L78'!$C$5:$I$47,7,0))</f>
        <v>6998.9419999999991</v>
      </c>
      <c r="J31" s="27">
        <f>IF(ISNA(VLOOKUP($C31,'L79'!$C$5:$I$48,1,0)),0,VLOOKUP($C31,'L79'!$C$5:$I$48,2,0)+VLOOKUP($C31,'L79'!$C$5:$I$48,4,0)+VLOOKUP($C31,'L79'!$C$5:$I$48,6,0))</f>
        <v>1430.3459999999998</v>
      </c>
      <c r="K31" s="28">
        <f>IF(ISNA(VLOOKUP($C31,'L79'!$C$5:$I$48,1,0)),0,VLOOKUP($C31,'L79'!$C$5:$I$48,3,0)+VLOOKUP($C31,'L79'!$C$5:$I$48,5,0)+VLOOKUP($C31,'L79'!$C$5:$I$48,7,0))</f>
        <v>1462.116</v>
      </c>
      <c r="L31" s="27">
        <f>IF(ISNA(VLOOKUP($C31,'L80'!$C$5:$I$48,1,0)),0,VLOOKUP($C31,'L80'!$C$5:$I$48,2,0)+VLOOKUP($C31,'L80'!$C$5:$I$48,4,0)+VLOOKUP($C31,'L80'!$C$5:$I$48,6,0))</f>
        <v>4457.4350000000004</v>
      </c>
      <c r="M31" s="28">
        <f>IF(ISNA(VLOOKUP($C31,'L80'!$C$5:$I$48,1,0)),0,VLOOKUP($C31,'L80'!$C$5:$I$48,3,0)+VLOOKUP($C31,'L80'!$C$5:$I$48,5,0)+VLOOKUP($C31,'L80'!$C$5:$I$48,7,0))</f>
        <v>4506.2729999999992</v>
      </c>
      <c r="N31" s="27">
        <f>IF(ISNA(VLOOKUP($C31,'L81'!$C$5:$I$48,1,0)),0,VLOOKUP($C31,'L81'!$C$5:$I$48,2,0)+VLOOKUP($C31,'L81'!$C$5:$I$48,4,0)+VLOOKUP($C31,'L81'!$C$5:$I$48,6,0))</f>
        <v>7208.2279999999973</v>
      </c>
      <c r="O31" s="28">
        <f>IF(ISNA(VLOOKUP($C31,'L81'!$C$5:$I$48,1,0)),0,VLOOKUP($C31,'L81'!$C$5:$I$48,3,0)+VLOOKUP($C31,'L81'!$C$5:$I$48,5,0)+VLOOKUP($C31,'L81'!$C$5:$I$48,7,0))</f>
        <v>6802.4410000000025</v>
      </c>
      <c r="P31" s="27">
        <f>IF(ISNA(VLOOKUP($C31,'L82'!$C$5:$I$48,1,0)),0,VLOOKUP($C31,'L82'!$C$5:$I$48,2,0)+VLOOKUP($C31,'L82'!$C$5:$I$48,4,0)+VLOOKUP($C31,'L82'!$C$5:$I$48,6,0))</f>
        <v>731.25300000000016</v>
      </c>
      <c r="Q31" s="28">
        <f>IF(ISNA(VLOOKUP($C31,'L82'!$C$5:$I$48,1,0)),0,VLOOKUP($C31,'L82'!$C$5:$I$48,3,0)+VLOOKUP($C31,'L82'!$C$5:$I$48,5,0)+VLOOKUP($C31,'L82'!$C$5:$I$48,7,0))</f>
        <v>763.33399999999995</v>
      </c>
      <c r="R31" s="29">
        <f t="shared" si="1"/>
        <v>59247.724999999991</v>
      </c>
      <c r="S31" s="7"/>
      <c r="U31" s="7"/>
      <c r="V31" s="7"/>
      <c r="W31" s="7"/>
    </row>
    <row r="32" spans="2:23" x14ac:dyDescent="0.3">
      <c r="B32" s="4" t="s">
        <v>34</v>
      </c>
      <c r="C32" s="2" t="s">
        <v>74</v>
      </c>
      <c r="D32" s="21" t="s">
        <v>113</v>
      </c>
      <c r="E32" s="24" t="s">
        <v>128</v>
      </c>
      <c r="F32" s="27">
        <f>IF(ISNA(VLOOKUP($C32,'L77'!$C$5:$I$47,1,0)),0,VLOOKUP($C32,'L77'!$C$5:$I$47,2,0)+VLOOKUP($C32,'L77'!$C$5:$I$47,4,0)+VLOOKUP($C32,'L77'!$C$5:$I$47,6,0))</f>
        <v>7783.7929999999997</v>
      </c>
      <c r="G32" s="28">
        <f>IF(ISNA(VLOOKUP($C32,'L77'!$C$5:$I$47,1,0)),0,VLOOKUP($C32,'L77'!$C$5:$I$47,3,0)+VLOOKUP($C32,'L77'!$C$5:$I$47,5,0)+VLOOKUP($C32,'L77'!$C$5:$I$47,7,0))</f>
        <v>9489.3370000000014</v>
      </c>
      <c r="H32" s="27">
        <f>IF(ISNA(VLOOKUP($C32,'L78'!$C$5:$I$47,1,0)),0,VLOOKUP($C32,'L78'!$C$5:$I$47,2,0)+VLOOKUP($C32,'L78'!$C$5:$I$47,4,0)+VLOOKUP($C32,'L78'!$C$5:$I$47,6,0))</f>
        <v>10685.379000000001</v>
      </c>
      <c r="I32" s="28">
        <f>IF(ISNA(VLOOKUP($C32,'L78'!$C$5:$I$47,1,0)),0,VLOOKUP($C32,'L78'!$C$5:$I$47,3,0)+VLOOKUP($C32,'L78'!$C$5:$I$47,5,0)+VLOOKUP($C32,'L78'!$C$5:$I$47,7,0))</f>
        <v>10089.195000000002</v>
      </c>
      <c r="J32" s="27">
        <f>IF(ISNA(VLOOKUP($C32,'L79'!$C$5:$I$48,1,0)),0,VLOOKUP($C32,'L79'!$C$5:$I$48,2,0)+VLOOKUP($C32,'L79'!$C$5:$I$48,4,0)+VLOOKUP($C32,'L79'!$C$5:$I$48,6,0))</f>
        <v>3426.4300000000003</v>
      </c>
      <c r="K32" s="28">
        <f>IF(ISNA(VLOOKUP($C32,'L79'!$C$5:$I$48,1,0)),0,VLOOKUP($C32,'L79'!$C$5:$I$48,3,0)+VLOOKUP($C32,'L79'!$C$5:$I$48,5,0)+VLOOKUP($C32,'L79'!$C$5:$I$48,7,0))</f>
        <v>3905.1820000000007</v>
      </c>
      <c r="L32" s="27">
        <f>IF(ISNA(VLOOKUP($C32,'L80'!$C$5:$I$48,1,0)),0,VLOOKUP($C32,'L80'!$C$5:$I$48,2,0)+VLOOKUP($C32,'L80'!$C$5:$I$48,4,0)+VLOOKUP($C32,'L80'!$C$5:$I$48,6,0))</f>
        <v>4426.0390000000016</v>
      </c>
      <c r="M32" s="28">
        <f>IF(ISNA(VLOOKUP($C32,'L80'!$C$5:$I$48,1,0)),0,VLOOKUP($C32,'L80'!$C$5:$I$48,3,0)+VLOOKUP($C32,'L80'!$C$5:$I$48,5,0)+VLOOKUP($C32,'L80'!$C$5:$I$48,7,0))</f>
        <v>4491.7740000000003</v>
      </c>
      <c r="N32" s="27">
        <f>IF(ISNA(VLOOKUP($C32,'L81'!$C$5:$I$48,1,0)),0,VLOOKUP($C32,'L81'!$C$5:$I$48,2,0)+VLOOKUP($C32,'L81'!$C$5:$I$48,4,0)+VLOOKUP($C32,'L81'!$C$5:$I$48,6,0))</f>
        <v>13285.369000000002</v>
      </c>
      <c r="O32" s="28">
        <f>IF(ISNA(VLOOKUP($C32,'L81'!$C$5:$I$48,1,0)),0,VLOOKUP($C32,'L81'!$C$5:$I$48,3,0)+VLOOKUP($C32,'L81'!$C$5:$I$48,5,0)+VLOOKUP($C32,'L81'!$C$5:$I$48,7,0))</f>
        <v>16230.977999999999</v>
      </c>
      <c r="P32" s="27">
        <f>IF(ISNA(VLOOKUP($C32,'L82'!$C$5:$I$48,1,0)),0,VLOOKUP($C32,'L82'!$C$5:$I$48,2,0)+VLOOKUP($C32,'L82'!$C$5:$I$48,4,0)+VLOOKUP($C32,'L82'!$C$5:$I$48,6,0))</f>
        <v>5840.9870000000001</v>
      </c>
      <c r="Q32" s="28">
        <f>IF(ISNA(VLOOKUP($C32,'L82'!$C$5:$I$48,1,0)),0,VLOOKUP($C32,'L82'!$C$5:$I$48,3,0)+VLOOKUP($C32,'L82'!$C$5:$I$48,5,0)+VLOOKUP($C32,'L82'!$C$5:$I$48,7,0))</f>
        <v>6549.3850000000011</v>
      </c>
      <c r="R32" s="29">
        <f t="shared" si="1"/>
        <v>96203.847999999998</v>
      </c>
      <c r="S32" s="7"/>
      <c r="U32" s="7"/>
      <c r="V32" s="7"/>
      <c r="W32" s="7"/>
    </row>
    <row r="33" spans="2:23" x14ac:dyDescent="0.3">
      <c r="B33" s="4" t="s">
        <v>35</v>
      </c>
      <c r="C33" s="2" t="s">
        <v>75</v>
      </c>
      <c r="D33" s="21" t="s">
        <v>114</v>
      </c>
      <c r="E33" s="24" t="s">
        <v>131</v>
      </c>
      <c r="F33" s="27">
        <f>IF(ISNA(VLOOKUP($C33,'L77'!$C$5:$I$47,1,0)),0,VLOOKUP($C33,'L77'!$C$5:$I$47,2,0)+VLOOKUP($C33,'L77'!$C$5:$I$47,4,0)+VLOOKUP($C33,'L77'!$C$5:$I$47,6,0))</f>
        <v>16529.431000000008</v>
      </c>
      <c r="G33" s="28">
        <f>IF(ISNA(VLOOKUP($C33,'L77'!$C$5:$I$47,1,0)),0,VLOOKUP($C33,'L77'!$C$5:$I$47,3,0)+VLOOKUP($C33,'L77'!$C$5:$I$47,5,0)+VLOOKUP($C33,'L77'!$C$5:$I$47,7,0))</f>
        <v>22135.455000000009</v>
      </c>
      <c r="H33" s="27">
        <f>IF(ISNA(VLOOKUP($C33,'L78'!$C$5:$I$47,1,0)),0,VLOOKUP($C33,'L78'!$C$5:$I$47,2,0)+VLOOKUP($C33,'L78'!$C$5:$I$47,4,0)+VLOOKUP($C33,'L78'!$C$5:$I$47,6,0))</f>
        <v>25321.751999999993</v>
      </c>
      <c r="I33" s="28">
        <f>IF(ISNA(VLOOKUP($C33,'L78'!$C$5:$I$47,1,0)),0,VLOOKUP($C33,'L78'!$C$5:$I$47,3,0)+VLOOKUP($C33,'L78'!$C$5:$I$47,5,0)+VLOOKUP($C33,'L78'!$C$5:$I$47,7,0))</f>
        <v>37618.366999999991</v>
      </c>
      <c r="J33" s="27">
        <f>IF(ISNA(VLOOKUP($C33,'L79'!$C$5:$I$48,1,0)),0,VLOOKUP($C33,'L79'!$C$5:$I$48,2,0)+VLOOKUP($C33,'L79'!$C$5:$I$48,4,0)+VLOOKUP($C33,'L79'!$C$5:$I$48,6,0))</f>
        <v>22005.794000000031</v>
      </c>
      <c r="K33" s="28">
        <f>IF(ISNA(VLOOKUP($C33,'L79'!$C$5:$I$48,1,0)),0,VLOOKUP($C33,'L79'!$C$5:$I$48,3,0)+VLOOKUP($C33,'L79'!$C$5:$I$48,5,0)+VLOOKUP($C33,'L79'!$C$5:$I$48,7,0))</f>
        <v>23060.243000000017</v>
      </c>
      <c r="L33" s="27">
        <f>IF(ISNA(VLOOKUP($C33,'L80'!$C$5:$I$48,1,0)),0,VLOOKUP($C33,'L80'!$C$5:$I$48,2,0)+VLOOKUP($C33,'L80'!$C$5:$I$48,4,0)+VLOOKUP($C33,'L80'!$C$5:$I$48,6,0))</f>
        <v>24889.408999999996</v>
      </c>
      <c r="M33" s="28">
        <f>IF(ISNA(VLOOKUP($C33,'L80'!$C$5:$I$48,1,0)),0,VLOOKUP($C33,'L80'!$C$5:$I$48,3,0)+VLOOKUP($C33,'L80'!$C$5:$I$48,5,0)+VLOOKUP($C33,'L80'!$C$5:$I$48,7,0))</f>
        <v>26235.700999999979</v>
      </c>
      <c r="N33" s="27">
        <f>IF(ISNA(VLOOKUP($C33,'L81'!$C$5:$I$48,1,0)),0,VLOOKUP($C33,'L81'!$C$5:$I$48,2,0)+VLOOKUP($C33,'L81'!$C$5:$I$48,4,0)+VLOOKUP($C33,'L81'!$C$5:$I$48,6,0))</f>
        <v>24900.235999999979</v>
      </c>
      <c r="O33" s="28">
        <f>IF(ISNA(VLOOKUP($C33,'L81'!$C$5:$I$48,1,0)),0,VLOOKUP($C33,'L81'!$C$5:$I$48,3,0)+VLOOKUP($C33,'L81'!$C$5:$I$48,5,0)+VLOOKUP($C33,'L81'!$C$5:$I$48,7,0))</f>
        <v>33296.799000000021</v>
      </c>
      <c r="P33" s="27">
        <f>IF(ISNA(VLOOKUP($C33,'L82'!$C$5:$I$48,1,0)),0,VLOOKUP($C33,'L82'!$C$5:$I$48,2,0)+VLOOKUP($C33,'L82'!$C$5:$I$48,4,0)+VLOOKUP($C33,'L82'!$C$5:$I$48,6,0))</f>
        <v>27038.388999999981</v>
      </c>
      <c r="Q33" s="28">
        <f>IF(ISNA(VLOOKUP($C33,'L82'!$C$5:$I$48,1,0)),0,VLOOKUP($C33,'L82'!$C$5:$I$48,3,0)+VLOOKUP($C33,'L82'!$C$5:$I$48,5,0)+VLOOKUP($C33,'L82'!$C$5:$I$48,7,0))</f>
        <v>30750.423999999985</v>
      </c>
      <c r="R33" s="29">
        <f t="shared" si="1"/>
        <v>313782</v>
      </c>
      <c r="S33" s="7"/>
      <c r="U33" s="7"/>
      <c r="V33" s="7"/>
      <c r="W33" s="7"/>
    </row>
    <row r="34" spans="2:23" x14ac:dyDescent="0.3">
      <c r="B34" s="4" t="s">
        <v>141</v>
      </c>
      <c r="C34" s="2" t="s">
        <v>142</v>
      </c>
      <c r="D34" s="21" t="s">
        <v>143</v>
      </c>
      <c r="E34" s="24" t="s">
        <v>130</v>
      </c>
      <c r="F34" s="27">
        <f>IF(ISNA(VLOOKUP($C34,'L77'!$C$5:$I$47,1,0)),0,VLOOKUP($C34,'L77'!$C$5:$I$47,2,0)+VLOOKUP($C34,'L77'!$C$5:$I$47,4,0)+VLOOKUP($C34,'L77'!$C$5:$I$47,6,0))</f>
        <v>4790.2459999999974</v>
      </c>
      <c r="G34" s="28">
        <f>IF(ISNA(VLOOKUP($C34,'L77'!$C$5:$I$47,1,0)),0,VLOOKUP($C34,'L77'!$C$5:$I$47,3,0)+VLOOKUP($C34,'L77'!$C$5:$I$47,5,0)+VLOOKUP($C34,'L77'!$C$5:$I$47,7,0))</f>
        <v>6505.9359999999997</v>
      </c>
      <c r="H34" s="27">
        <f>IF(ISNA(VLOOKUP($C34,'L78'!$C$5:$I$47,1,0)),0,VLOOKUP($C34,'L78'!$C$5:$I$47,2,0)+VLOOKUP($C34,'L78'!$C$5:$I$47,4,0)+VLOOKUP($C34,'L78'!$C$5:$I$47,6,0))</f>
        <v>14946.631999999998</v>
      </c>
      <c r="I34" s="28">
        <f>IF(ISNA(VLOOKUP($C34,'L78'!$C$5:$I$47,1,0)),0,VLOOKUP($C34,'L78'!$C$5:$I$47,3,0)+VLOOKUP($C34,'L78'!$C$5:$I$47,5,0)+VLOOKUP($C34,'L78'!$C$5:$I$47,7,0))</f>
        <v>21928.003000000004</v>
      </c>
      <c r="J34" s="27">
        <f>IF(ISNA(VLOOKUP($C34,'L79'!$C$5:$I$48,1,0)),0,VLOOKUP($C34,'L79'!$C$5:$I$48,2,0)+VLOOKUP($C34,'L79'!$C$5:$I$48,4,0)+VLOOKUP($C34,'L79'!$C$5:$I$48,6,0))</f>
        <v>544.32900000000006</v>
      </c>
      <c r="K34" s="28">
        <f>IF(ISNA(VLOOKUP($C34,'L79'!$C$5:$I$48,1,0)),0,VLOOKUP($C34,'L79'!$C$5:$I$48,3,0)+VLOOKUP($C34,'L79'!$C$5:$I$48,5,0)+VLOOKUP($C34,'L79'!$C$5:$I$48,7,0))</f>
        <v>711.68299999999999</v>
      </c>
      <c r="L34" s="27">
        <f>IF(ISNA(VLOOKUP($C34,'L80'!$C$5:$I$48,1,0)),0,VLOOKUP($C34,'L80'!$C$5:$I$48,2,0)+VLOOKUP($C34,'L80'!$C$5:$I$48,4,0)+VLOOKUP($C34,'L80'!$C$5:$I$48,6,0))</f>
        <v>0</v>
      </c>
      <c r="M34" s="28">
        <f>IF(ISNA(VLOOKUP($C34,'L80'!$C$5:$I$48,1,0)),0,VLOOKUP($C34,'L80'!$C$5:$I$48,3,0)+VLOOKUP($C34,'L80'!$C$5:$I$48,5,0)+VLOOKUP($C34,'L80'!$C$5:$I$48,7,0))</f>
        <v>0</v>
      </c>
      <c r="N34" s="27">
        <f>IF(ISNA(VLOOKUP($C34,'L81'!$C$5:$I$48,1,0)),0,VLOOKUP($C34,'L81'!$C$5:$I$48,2,0)+VLOOKUP($C34,'L81'!$C$5:$I$48,4,0)+VLOOKUP($C34,'L81'!$C$5:$I$48,6,0))</f>
        <v>5018.264000000001</v>
      </c>
      <c r="O34" s="28">
        <f>IF(ISNA(VLOOKUP($C34,'L81'!$C$5:$I$48,1,0)),0,VLOOKUP($C34,'L81'!$C$5:$I$48,3,0)+VLOOKUP($C34,'L81'!$C$5:$I$48,5,0)+VLOOKUP($C34,'L81'!$C$5:$I$48,7,0))</f>
        <v>9426.4470000000019</v>
      </c>
      <c r="P34" s="27">
        <f>IF(ISNA(VLOOKUP($C34,'L82'!$C$5:$I$48,1,0)),0,VLOOKUP($C34,'L82'!$C$5:$I$48,2,0)+VLOOKUP($C34,'L82'!$C$5:$I$48,4,0)+VLOOKUP($C34,'L82'!$C$5:$I$48,6,0))</f>
        <v>9031.2639999999992</v>
      </c>
      <c r="Q34" s="28">
        <f>IF(ISNA(VLOOKUP($C34,'L82'!$C$5:$I$48,1,0)),0,VLOOKUP($C34,'L82'!$C$5:$I$48,3,0)+VLOOKUP($C34,'L82'!$C$5:$I$48,5,0)+VLOOKUP($C34,'L82'!$C$5:$I$48,7,0))</f>
        <v>7997.7300000000032</v>
      </c>
      <c r="R34" s="29">
        <f t="shared" si="1"/>
        <v>80900.533999999985</v>
      </c>
      <c r="S34" s="7"/>
      <c r="U34" s="7"/>
      <c r="V34" s="7"/>
      <c r="W34" s="7"/>
    </row>
    <row r="35" spans="2:23" x14ac:dyDescent="0.3">
      <c r="B35" s="4" t="s">
        <v>36</v>
      </c>
      <c r="C35" s="2" t="s">
        <v>76</v>
      </c>
      <c r="D35" s="21" t="s">
        <v>115</v>
      </c>
      <c r="E35" s="24" t="s">
        <v>136</v>
      </c>
      <c r="F35" s="27">
        <f>IF(ISNA(VLOOKUP($C35,'L77'!$C$5:$I$47,1,0)),0,VLOOKUP($C35,'L77'!$C$5:$I$47,2,0)+VLOOKUP($C35,'L77'!$C$5:$I$47,4,0)+VLOOKUP($C35,'L77'!$C$5:$I$47,6,0))</f>
        <v>4143.0190000000002</v>
      </c>
      <c r="G35" s="28">
        <f>IF(ISNA(VLOOKUP($C35,'L77'!$C$5:$I$47,1,0)),0,VLOOKUP($C35,'L77'!$C$5:$I$47,3,0)+VLOOKUP($C35,'L77'!$C$5:$I$47,5,0)+VLOOKUP($C35,'L77'!$C$5:$I$47,7,0))</f>
        <v>5335.3440000000001</v>
      </c>
      <c r="H35" s="27">
        <f>IF(ISNA(VLOOKUP($C35,'L78'!$C$5:$I$47,1,0)),0,VLOOKUP($C35,'L78'!$C$5:$I$47,2,0)+VLOOKUP($C35,'L78'!$C$5:$I$47,4,0)+VLOOKUP($C35,'L78'!$C$5:$I$47,6,0))</f>
        <v>13078.643</v>
      </c>
      <c r="I35" s="28">
        <f>IF(ISNA(VLOOKUP($C35,'L78'!$C$5:$I$47,1,0)),0,VLOOKUP($C35,'L78'!$C$5:$I$47,3,0)+VLOOKUP($C35,'L78'!$C$5:$I$47,5,0)+VLOOKUP($C35,'L78'!$C$5:$I$47,7,0))</f>
        <v>21339.425999999999</v>
      </c>
      <c r="J35" s="27">
        <f>IF(ISNA(VLOOKUP($C35,'L79'!$C$5:$I$48,1,0)),0,VLOOKUP($C35,'L79'!$C$5:$I$48,2,0)+VLOOKUP($C35,'L79'!$C$5:$I$48,4,0)+VLOOKUP($C35,'L79'!$C$5:$I$48,6,0))</f>
        <v>12706.550000000005</v>
      </c>
      <c r="K35" s="28">
        <f>IF(ISNA(VLOOKUP($C35,'L79'!$C$5:$I$48,1,0)),0,VLOOKUP($C35,'L79'!$C$5:$I$48,3,0)+VLOOKUP($C35,'L79'!$C$5:$I$48,5,0)+VLOOKUP($C35,'L79'!$C$5:$I$48,7,0))</f>
        <v>12093.047</v>
      </c>
      <c r="L35" s="27">
        <f>IF(ISNA(VLOOKUP($C35,'L80'!$C$5:$I$48,1,0)),0,VLOOKUP($C35,'L80'!$C$5:$I$48,2,0)+VLOOKUP($C35,'L80'!$C$5:$I$48,4,0)+VLOOKUP($C35,'L80'!$C$5:$I$48,6,0))</f>
        <v>12018.446000000004</v>
      </c>
      <c r="M35" s="28">
        <f>IF(ISNA(VLOOKUP($C35,'L80'!$C$5:$I$48,1,0)),0,VLOOKUP($C35,'L80'!$C$5:$I$48,3,0)+VLOOKUP($C35,'L80'!$C$5:$I$48,5,0)+VLOOKUP($C35,'L80'!$C$5:$I$48,7,0))</f>
        <v>14159.321000000004</v>
      </c>
      <c r="N35" s="27">
        <f>IF(ISNA(VLOOKUP($C35,'L81'!$C$5:$I$48,1,0)),0,VLOOKUP($C35,'L81'!$C$5:$I$48,2,0)+VLOOKUP($C35,'L81'!$C$5:$I$48,4,0)+VLOOKUP($C35,'L81'!$C$5:$I$48,6,0))</f>
        <v>13600.537000000006</v>
      </c>
      <c r="O35" s="28">
        <f>IF(ISNA(VLOOKUP($C35,'L81'!$C$5:$I$48,1,0)),0,VLOOKUP($C35,'L81'!$C$5:$I$48,3,0)+VLOOKUP($C35,'L81'!$C$5:$I$48,5,0)+VLOOKUP($C35,'L81'!$C$5:$I$48,7,0))</f>
        <v>17103.599000000006</v>
      </c>
      <c r="P35" s="27">
        <f>IF(ISNA(VLOOKUP($C35,'L82'!$C$5:$I$48,1,0)),0,VLOOKUP($C35,'L82'!$C$5:$I$48,2,0)+VLOOKUP($C35,'L82'!$C$5:$I$48,4,0)+VLOOKUP($C35,'L82'!$C$5:$I$48,6,0))</f>
        <v>9500.198000000004</v>
      </c>
      <c r="Q35" s="28">
        <f>IF(ISNA(VLOOKUP($C35,'L82'!$C$5:$I$48,1,0)),0,VLOOKUP($C35,'L82'!$C$5:$I$48,3,0)+VLOOKUP($C35,'L82'!$C$5:$I$48,5,0)+VLOOKUP($C35,'L82'!$C$5:$I$48,7,0))</f>
        <v>12045.178000000005</v>
      </c>
      <c r="R35" s="29">
        <f t="shared" si="1"/>
        <v>147123.30800000002</v>
      </c>
      <c r="S35" s="7"/>
      <c r="U35" s="7"/>
      <c r="V35" s="7"/>
      <c r="W35" s="7"/>
    </row>
    <row r="36" spans="2:23" x14ac:dyDescent="0.3">
      <c r="B36" s="34" t="s">
        <v>37</v>
      </c>
      <c r="C36" s="2" t="s">
        <v>77</v>
      </c>
      <c r="D36" s="21" t="s">
        <v>97</v>
      </c>
      <c r="E36" s="24" t="s">
        <v>128</v>
      </c>
      <c r="F36" s="27">
        <f>IF(ISNA(VLOOKUP($C36,'L77'!$C$5:$I$47,1,0)),0,VLOOKUP($C36,'L77'!$C$5:$I$47,2,0)+VLOOKUP($C36,'L77'!$C$5:$I$47,4,0)+VLOOKUP($C36,'L77'!$C$5:$I$47,6,0))</f>
        <v>10431.504000000004</v>
      </c>
      <c r="G36" s="28">
        <f>IF(ISNA(VLOOKUP($C36,'L77'!$C$5:$I$47,1,0)),0,VLOOKUP($C36,'L77'!$C$5:$I$47,3,0)+VLOOKUP($C36,'L77'!$C$5:$I$47,5,0)+VLOOKUP($C36,'L77'!$C$5:$I$47,7,0))</f>
        <v>11570.185000000005</v>
      </c>
      <c r="H36" s="27">
        <f>IF(ISNA(VLOOKUP($C36,'L78'!$C$5:$I$47,1,0)),0,VLOOKUP($C36,'L78'!$C$5:$I$47,2,0)+VLOOKUP($C36,'L78'!$C$5:$I$47,4,0)+VLOOKUP($C36,'L78'!$C$5:$I$47,6,0))</f>
        <v>9999.0969999999998</v>
      </c>
      <c r="I36" s="28">
        <f>IF(ISNA(VLOOKUP($C36,'L78'!$C$5:$I$47,1,0)),0,VLOOKUP($C36,'L78'!$C$5:$I$47,3,0)+VLOOKUP($C36,'L78'!$C$5:$I$47,5,0)+VLOOKUP($C36,'L78'!$C$5:$I$47,7,0))</f>
        <v>9110.3020000000015</v>
      </c>
      <c r="J36" s="27">
        <f>IF(ISNA(VLOOKUP($C36,'L79'!$C$5:$I$48,1,0)),0,VLOOKUP($C36,'L79'!$C$5:$I$48,2,0)+VLOOKUP($C36,'L79'!$C$5:$I$48,4,0)+VLOOKUP($C36,'L79'!$C$5:$I$48,6,0))</f>
        <v>6697.2339999999995</v>
      </c>
      <c r="K36" s="28">
        <f>IF(ISNA(VLOOKUP($C36,'L79'!$C$5:$I$48,1,0)),0,VLOOKUP($C36,'L79'!$C$5:$I$48,3,0)+VLOOKUP($C36,'L79'!$C$5:$I$48,5,0)+VLOOKUP($C36,'L79'!$C$5:$I$48,7,0))</f>
        <v>6328.5170000000007</v>
      </c>
      <c r="L36" s="27">
        <f>IF(ISNA(VLOOKUP($C36,'L80'!$C$5:$I$48,1,0)),0,VLOOKUP($C36,'L80'!$C$5:$I$48,2,0)+VLOOKUP($C36,'L80'!$C$5:$I$48,4,0)+VLOOKUP($C36,'L80'!$C$5:$I$48,6,0))</f>
        <v>7075.9029999999984</v>
      </c>
      <c r="M36" s="28">
        <f>IF(ISNA(VLOOKUP($C36,'L80'!$C$5:$I$48,1,0)),0,VLOOKUP($C36,'L80'!$C$5:$I$48,3,0)+VLOOKUP($C36,'L80'!$C$5:$I$48,5,0)+VLOOKUP($C36,'L80'!$C$5:$I$48,7,0))</f>
        <v>6364.8779999999979</v>
      </c>
      <c r="N36" s="27">
        <f>IF(ISNA(VLOOKUP($C36,'L81'!$C$5:$I$48,1,0)),0,VLOOKUP($C36,'L81'!$C$5:$I$48,2,0)+VLOOKUP($C36,'L81'!$C$5:$I$48,4,0)+VLOOKUP($C36,'L81'!$C$5:$I$48,6,0))</f>
        <v>10949.085000000005</v>
      </c>
      <c r="O36" s="28">
        <f>IF(ISNA(VLOOKUP($C36,'L81'!$C$5:$I$48,1,0)),0,VLOOKUP($C36,'L81'!$C$5:$I$48,3,0)+VLOOKUP($C36,'L81'!$C$5:$I$48,5,0)+VLOOKUP($C36,'L81'!$C$5:$I$48,7,0))</f>
        <v>11182.295999999997</v>
      </c>
      <c r="P36" s="27">
        <f>IF(ISNA(VLOOKUP($C36,'L82'!$C$5:$I$48,1,0)),0,VLOOKUP($C36,'L82'!$C$5:$I$48,2,0)+VLOOKUP($C36,'L82'!$C$5:$I$48,4,0)+VLOOKUP($C36,'L82'!$C$5:$I$48,6,0))</f>
        <v>6956.6259999999993</v>
      </c>
      <c r="Q36" s="28">
        <f>IF(ISNA(VLOOKUP($C36,'L82'!$C$5:$I$48,1,0)),0,VLOOKUP($C36,'L82'!$C$5:$I$48,3,0)+VLOOKUP($C36,'L82'!$C$5:$I$48,5,0)+VLOOKUP($C36,'L82'!$C$5:$I$48,7,0))</f>
        <v>7931.8550000000005</v>
      </c>
      <c r="R36" s="29">
        <f t="shared" si="1"/>
        <v>104597.48200000002</v>
      </c>
      <c r="S36" s="7"/>
      <c r="U36" s="7"/>
      <c r="V36" s="7"/>
      <c r="W36" s="7"/>
    </row>
    <row r="37" spans="2:23" x14ac:dyDescent="0.3">
      <c r="B37" s="4" t="s">
        <v>38</v>
      </c>
      <c r="C37" s="2" t="s">
        <v>78</v>
      </c>
      <c r="D37" s="21" t="s">
        <v>116</v>
      </c>
      <c r="E37" s="24" t="s">
        <v>132</v>
      </c>
      <c r="F37" s="27">
        <f>IF(ISNA(VLOOKUP($C37,'L77'!$C$5:$I$47,1,0)),0,VLOOKUP($C37,'L77'!$C$5:$I$47,2,0)+VLOOKUP($C37,'L77'!$C$5:$I$47,4,0)+VLOOKUP($C37,'L77'!$C$5:$I$47,6,0))</f>
        <v>9406.7880000000005</v>
      </c>
      <c r="G37" s="28">
        <f>IF(ISNA(VLOOKUP($C37,'L77'!$C$5:$I$47,1,0)),0,VLOOKUP($C37,'L77'!$C$5:$I$47,3,0)+VLOOKUP($C37,'L77'!$C$5:$I$47,5,0)+VLOOKUP($C37,'L77'!$C$5:$I$47,7,0))</f>
        <v>9129.2680000000018</v>
      </c>
      <c r="H37" s="27">
        <f>IF(ISNA(VLOOKUP($C37,'L78'!$C$5:$I$47,1,0)),0,VLOOKUP($C37,'L78'!$C$5:$I$47,2,0)+VLOOKUP($C37,'L78'!$C$5:$I$47,4,0)+VLOOKUP($C37,'L78'!$C$5:$I$47,6,0))</f>
        <v>13064.052000000007</v>
      </c>
      <c r="I37" s="28">
        <f>IF(ISNA(VLOOKUP($C37,'L78'!$C$5:$I$47,1,0)),0,VLOOKUP($C37,'L78'!$C$5:$I$47,3,0)+VLOOKUP($C37,'L78'!$C$5:$I$47,5,0)+VLOOKUP($C37,'L78'!$C$5:$I$47,7,0))</f>
        <v>15009.508</v>
      </c>
      <c r="J37" s="27">
        <f>IF(ISNA(VLOOKUP($C37,'L79'!$C$5:$I$48,1,0)),0,VLOOKUP($C37,'L79'!$C$5:$I$48,2,0)+VLOOKUP($C37,'L79'!$C$5:$I$48,4,0)+VLOOKUP($C37,'L79'!$C$5:$I$48,6,0))</f>
        <v>10738.839999999998</v>
      </c>
      <c r="K37" s="28">
        <f>IF(ISNA(VLOOKUP($C37,'L79'!$C$5:$I$48,1,0)),0,VLOOKUP($C37,'L79'!$C$5:$I$48,3,0)+VLOOKUP($C37,'L79'!$C$5:$I$48,5,0)+VLOOKUP($C37,'L79'!$C$5:$I$48,7,0))</f>
        <v>12022.829000000003</v>
      </c>
      <c r="L37" s="27">
        <f>IF(ISNA(VLOOKUP($C37,'L80'!$C$5:$I$48,1,0)),0,VLOOKUP($C37,'L80'!$C$5:$I$48,2,0)+VLOOKUP($C37,'L80'!$C$5:$I$48,4,0)+VLOOKUP($C37,'L80'!$C$5:$I$48,6,0))</f>
        <v>11868.97800000001</v>
      </c>
      <c r="M37" s="28">
        <f>IF(ISNA(VLOOKUP($C37,'L80'!$C$5:$I$48,1,0)),0,VLOOKUP($C37,'L80'!$C$5:$I$48,3,0)+VLOOKUP($C37,'L80'!$C$5:$I$48,5,0)+VLOOKUP($C37,'L80'!$C$5:$I$48,7,0))</f>
        <v>11915.880999999999</v>
      </c>
      <c r="N37" s="27">
        <f>IF(ISNA(VLOOKUP($C37,'L81'!$C$5:$I$48,1,0)),0,VLOOKUP($C37,'L81'!$C$5:$I$48,2,0)+VLOOKUP($C37,'L81'!$C$5:$I$48,4,0)+VLOOKUP($C37,'L81'!$C$5:$I$48,6,0))</f>
        <v>17004.171000000002</v>
      </c>
      <c r="O37" s="28">
        <f>IF(ISNA(VLOOKUP($C37,'L81'!$C$5:$I$48,1,0)),0,VLOOKUP($C37,'L81'!$C$5:$I$48,3,0)+VLOOKUP($C37,'L81'!$C$5:$I$48,5,0)+VLOOKUP($C37,'L81'!$C$5:$I$48,7,0))</f>
        <v>15087.942999999999</v>
      </c>
      <c r="P37" s="27">
        <f>IF(ISNA(VLOOKUP($C37,'L82'!$C$5:$I$48,1,0)),0,VLOOKUP($C37,'L82'!$C$5:$I$48,2,0)+VLOOKUP($C37,'L82'!$C$5:$I$48,4,0)+VLOOKUP($C37,'L82'!$C$5:$I$48,6,0))</f>
        <v>9798.8759999999947</v>
      </c>
      <c r="Q37" s="28">
        <f>IF(ISNA(VLOOKUP($C37,'L82'!$C$5:$I$48,1,0)),0,VLOOKUP($C37,'L82'!$C$5:$I$48,3,0)+VLOOKUP($C37,'L82'!$C$5:$I$48,5,0)+VLOOKUP($C37,'L82'!$C$5:$I$48,7,0))</f>
        <v>9571.3929999999946</v>
      </c>
      <c r="R37" s="29">
        <f t="shared" si="1"/>
        <v>144618.52699999997</v>
      </c>
      <c r="S37" s="7"/>
      <c r="U37" s="7"/>
      <c r="V37" s="7"/>
      <c r="W37" s="7"/>
    </row>
    <row r="38" spans="2:23" x14ac:dyDescent="0.3">
      <c r="B38" s="4" t="s">
        <v>39</v>
      </c>
      <c r="C38" s="2" t="s">
        <v>79</v>
      </c>
      <c r="D38" s="21" t="s">
        <v>117</v>
      </c>
      <c r="E38" s="24" t="s">
        <v>131</v>
      </c>
      <c r="F38" s="27">
        <f>IF(ISNA(VLOOKUP($C38,'L77'!$C$5:$I$47,1,0)),0,VLOOKUP($C38,'L77'!$C$5:$I$47,2,0)+VLOOKUP($C38,'L77'!$C$5:$I$47,4,0)+VLOOKUP($C38,'L77'!$C$5:$I$47,6,0))</f>
        <v>3082.0050000000006</v>
      </c>
      <c r="G38" s="28">
        <f>IF(ISNA(VLOOKUP($C38,'L77'!$C$5:$I$47,1,0)),0,VLOOKUP($C38,'L77'!$C$5:$I$47,3,0)+VLOOKUP($C38,'L77'!$C$5:$I$47,5,0)+VLOOKUP($C38,'L77'!$C$5:$I$47,7,0))</f>
        <v>2738.273000000001</v>
      </c>
      <c r="H38" s="27">
        <f>IF(ISNA(VLOOKUP($C38,'L78'!$C$5:$I$47,1,0)),0,VLOOKUP($C38,'L78'!$C$5:$I$47,2,0)+VLOOKUP($C38,'L78'!$C$5:$I$47,4,0)+VLOOKUP($C38,'L78'!$C$5:$I$47,6,0))</f>
        <v>4725.6270000000013</v>
      </c>
      <c r="I38" s="28">
        <f>IF(ISNA(VLOOKUP($C38,'L78'!$C$5:$I$47,1,0)),0,VLOOKUP($C38,'L78'!$C$5:$I$47,3,0)+VLOOKUP($C38,'L78'!$C$5:$I$47,5,0)+VLOOKUP($C38,'L78'!$C$5:$I$47,7,0))</f>
        <v>4778.0160000000005</v>
      </c>
      <c r="J38" s="27">
        <f>IF(ISNA(VLOOKUP($C38,'L79'!$C$5:$I$48,1,0)),0,VLOOKUP($C38,'L79'!$C$5:$I$48,2,0)+VLOOKUP($C38,'L79'!$C$5:$I$48,4,0)+VLOOKUP($C38,'L79'!$C$5:$I$48,6,0))</f>
        <v>2645.2579999999984</v>
      </c>
      <c r="K38" s="28">
        <f>IF(ISNA(VLOOKUP($C38,'L79'!$C$5:$I$48,1,0)),0,VLOOKUP($C38,'L79'!$C$5:$I$48,3,0)+VLOOKUP($C38,'L79'!$C$5:$I$48,5,0)+VLOOKUP($C38,'L79'!$C$5:$I$48,7,0))</f>
        <v>2553.7829999999994</v>
      </c>
      <c r="L38" s="27">
        <f>IF(ISNA(VLOOKUP($C38,'L80'!$C$5:$I$48,1,0)),0,VLOOKUP($C38,'L80'!$C$5:$I$48,2,0)+VLOOKUP($C38,'L80'!$C$5:$I$48,4,0)+VLOOKUP($C38,'L80'!$C$5:$I$48,6,0))</f>
        <v>1627.8779999999999</v>
      </c>
      <c r="M38" s="28">
        <f>IF(ISNA(VLOOKUP($C38,'L80'!$C$5:$I$48,1,0)),0,VLOOKUP($C38,'L80'!$C$5:$I$48,3,0)+VLOOKUP($C38,'L80'!$C$5:$I$48,5,0)+VLOOKUP($C38,'L80'!$C$5:$I$48,7,0))</f>
        <v>1557.5549999999998</v>
      </c>
      <c r="N38" s="27">
        <f>IF(ISNA(VLOOKUP($C38,'L81'!$C$5:$I$48,1,0)),0,VLOOKUP($C38,'L81'!$C$5:$I$48,2,0)+VLOOKUP($C38,'L81'!$C$5:$I$48,4,0)+VLOOKUP($C38,'L81'!$C$5:$I$48,6,0))</f>
        <v>4465.4669999999996</v>
      </c>
      <c r="O38" s="28">
        <f>IF(ISNA(VLOOKUP($C38,'L81'!$C$5:$I$48,1,0)),0,VLOOKUP($C38,'L81'!$C$5:$I$48,3,0)+VLOOKUP($C38,'L81'!$C$5:$I$48,5,0)+VLOOKUP($C38,'L81'!$C$5:$I$48,7,0))</f>
        <v>4257.5440000000017</v>
      </c>
      <c r="P38" s="27">
        <f>IF(ISNA(VLOOKUP($C38,'L82'!$C$5:$I$48,1,0)),0,VLOOKUP($C38,'L82'!$C$5:$I$48,2,0)+VLOOKUP($C38,'L82'!$C$5:$I$48,4,0)+VLOOKUP($C38,'L82'!$C$5:$I$48,6,0))</f>
        <v>2886.4629999999997</v>
      </c>
      <c r="Q38" s="28">
        <f>IF(ISNA(VLOOKUP($C38,'L82'!$C$5:$I$48,1,0)),0,VLOOKUP($C38,'L82'!$C$5:$I$48,3,0)+VLOOKUP($C38,'L82'!$C$5:$I$48,5,0)+VLOOKUP($C38,'L82'!$C$5:$I$48,7,0))</f>
        <v>2913.9300000000003</v>
      </c>
      <c r="R38" s="29">
        <f t="shared" si="1"/>
        <v>38231.799000000006</v>
      </c>
      <c r="S38" s="7"/>
      <c r="U38" s="7"/>
      <c r="V38" s="7"/>
      <c r="W38" s="7"/>
    </row>
    <row r="39" spans="2:23" x14ac:dyDescent="0.3">
      <c r="B39" s="4" t="s">
        <v>40</v>
      </c>
      <c r="C39" s="2" t="s">
        <v>80</v>
      </c>
      <c r="D39" s="21" t="s">
        <v>118</v>
      </c>
      <c r="E39" s="24" t="s">
        <v>137</v>
      </c>
      <c r="F39" s="27">
        <f>IF(ISNA(VLOOKUP($C39,'L77'!$C$5:$I$47,1,0)),0,VLOOKUP($C39,'L77'!$C$5:$I$47,2,0)+VLOOKUP($C39,'L77'!$C$5:$I$47,4,0)+VLOOKUP($C39,'L77'!$C$5:$I$47,6,0))</f>
        <v>27149.145999999997</v>
      </c>
      <c r="G39" s="28">
        <f>IF(ISNA(VLOOKUP($C39,'L77'!$C$5:$I$47,1,0)),0,VLOOKUP($C39,'L77'!$C$5:$I$47,3,0)+VLOOKUP($C39,'L77'!$C$5:$I$47,5,0)+VLOOKUP($C39,'L77'!$C$5:$I$47,7,0))</f>
        <v>30251.108999999997</v>
      </c>
      <c r="H39" s="27">
        <f>IF(ISNA(VLOOKUP($C39,'L78'!$C$5:$I$47,1,0)),0,VLOOKUP($C39,'L78'!$C$5:$I$47,2,0)+VLOOKUP($C39,'L78'!$C$5:$I$47,4,0)+VLOOKUP($C39,'L78'!$C$5:$I$47,6,0))</f>
        <v>25020.845000000016</v>
      </c>
      <c r="I39" s="28">
        <f>IF(ISNA(VLOOKUP($C39,'L78'!$C$5:$I$47,1,0)),0,VLOOKUP($C39,'L78'!$C$5:$I$47,3,0)+VLOOKUP($C39,'L78'!$C$5:$I$47,5,0)+VLOOKUP($C39,'L78'!$C$5:$I$47,7,0))</f>
        <v>24715.092000000019</v>
      </c>
      <c r="J39" s="27">
        <f>IF(ISNA(VLOOKUP($C39,'L79'!$C$5:$I$48,1,0)),0,VLOOKUP($C39,'L79'!$C$5:$I$48,2,0)+VLOOKUP($C39,'L79'!$C$5:$I$48,4,0)+VLOOKUP($C39,'L79'!$C$5:$I$48,6,0))</f>
        <v>14475.089000000007</v>
      </c>
      <c r="K39" s="28">
        <f>IF(ISNA(VLOOKUP($C39,'L79'!$C$5:$I$48,1,0)),0,VLOOKUP($C39,'L79'!$C$5:$I$48,3,0)+VLOOKUP($C39,'L79'!$C$5:$I$48,5,0)+VLOOKUP($C39,'L79'!$C$5:$I$48,7,0))</f>
        <v>14280.355000000003</v>
      </c>
      <c r="L39" s="27">
        <f>IF(ISNA(VLOOKUP($C39,'L80'!$C$5:$I$48,1,0)),0,VLOOKUP($C39,'L80'!$C$5:$I$48,2,0)+VLOOKUP($C39,'L80'!$C$5:$I$48,4,0)+VLOOKUP($C39,'L80'!$C$5:$I$48,6,0))</f>
        <v>25391.233000000022</v>
      </c>
      <c r="M39" s="28">
        <f>IF(ISNA(VLOOKUP($C39,'L80'!$C$5:$I$48,1,0)),0,VLOOKUP($C39,'L80'!$C$5:$I$48,3,0)+VLOOKUP($C39,'L80'!$C$5:$I$48,5,0)+VLOOKUP($C39,'L80'!$C$5:$I$48,7,0))</f>
        <v>27850.093000000023</v>
      </c>
      <c r="N39" s="27">
        <f>IF(ISNA(VLOOKUP($C39,'L81'!$C$5:$I$48,1,0)),0,VLOOKUP($C39,'L81'!$C$5:$I$48,2,0)+VLOOKUP($C39,'L81'!$C$5:$I$48,4,0)+VLOOKUP($C39,'L81'!$C$5:$I$48,6,0))</f>
        <v>27386.75299999999</v>
      </c>
      <c r="O39" s="28">
        <f>IF(ISNA(VLOOKUP($C39,'L81'!$C$5:$I$48,1,0)),0,VLOOKUP($C39,'L81'!$C$5:$I$48,3,0)+VLOOKUP($C39,'L81'!$C$5:$I$48,5,0)+VLOOKUP($C39,'L81'!$C$5:$I$48,7,0))</f>
        <v>27676.117000000013</v>
      </c>
      <c r="P39" s="27">
        <f>IF(ISNA(VLOOKUP($C39,'L82'!$C$5:$I$48,1,0)),0,VLOOKUP($C39,'L82'!$C$5:$I$48,2,0)+VLOOKUP($C39,'L82'!$C$5:$I$48,4,0)+VLOOKUP($C39,'L82'!$C$5:$I$48,6,0))</f>
        <v>20689.419999999976</v>
      </c>
      <c r="Q39" s="28">
        <f>IF(ISNA(VLOOKUP($C39,'L82'!$C$5:$I$48,1,0)),0,VLOOKUP($C39,'L82'!$C$5:$I$48,3,0)+VLOOKUP($C39,'L82'!$C$5:$I$48,5,0)+VLOOKUP($C39,'L82'!$C$5:$I$48,7,0))</f>
        <v>22716.164999999994</v>
      </c>
      <c r="R39" s="29">
        <f t="shared" si="1"/>
        <v>287601.41700000007</v>
      </c>
      <c r="S39" s="7"/>
      <c r="U39" s="7"/>
      <c r="V39" s="7"/>
      <c r="W39" s="7"/>
    </row>
    <row r="40" spans="2:23" x14ac:dyDescent="0.3">
      <c r="B40" s="4" t="s">
        <v>41</v>
      </c>
      <c r="C40" s="2" t="s">
        <v>81</v>
      </c>
      <c r="D40" s="21" t="s">
        <v>119</v>
      </c>
      <c r="E40" s="24" t="s">
        <v>130</v>
      </c>
      <c r="F40" s="27">
        <f>IF(ISNA(VLOOKUP($C40,'L77'!$C$5:$I$47,1,0)),0,VLOOKUP($C40,'L77'!$C$5:$I$47,2,0)+VLOOKUP($C40,'L77'!$C$5:$I$47,4,0)+VLOOKUP($C40,'L77'!$C$5:$I$47,6,0))</f>
        <v>33748.706999999995</v>
      </c>
      <c r="G40" s="28">
        <f>IF(ISNA(VLOOKUP($C40,'L77'!$C$5:$I$47,1,0)),0,VLOOKUP($C40,'L77'!$C$5:$I$47,3,0)+VLOOKUP($C40,'L77'!$C$5:$I$47,5,0)+VLOOKUP($C40,'L77'!$C$5:$I$47,7,0))</f>
        <v>32656.732000000007</v>
      </c>
      <c r="H40" s="27">
        <f>IF(ISNA(VLOOKUP($C40,'L78'!$C$5:$I$47,1,0)),0,VLOOKUP($C40,'L78'!$C$5:$I$47,2,0)+VLOOKUP($C40,'L78'!$C$5:$I$47,4,0)+VLOOKUP($C40,'L78'!$C$5:$I$47,6,0))</f>
        <v>27079.075000000015</v>
      </c>
      <c r="I40" s="28">
        <f>IF(ISNA(VLOOKUP($C40,'L78'!$C$5:$I$47,1,0)),0,VLOOKUP($C40,'L78'!$C$5:$I$47,3,0)+VLOOKUP($C40,'L78'!$C$5:$I$47,5,0)+VLOOKUP($C40,'L78'!$C$5:$I$47,7,0))</f>
        <v>29527.146000000004</v>
      </c>
      <c r="J40" s="27">
        <f>IF(ISNA(VLOOKUP($C40,'L79'!$C$5:$I$48,1,0)),0,VLOOKUP($C40,'L79'!$C$5:$I$48,2,0)+VLOOKUP($C40,'L79'!$C$5:$I$48,4,0)+VLOOKUP($C40,'L79'!$C$5:$I$48,6,0))</f>
        <v>6622.283999999996</v>
      </c>
      <c r="K40" s="28">
        <f>IF(ISNA(VLOOKUP($C40,'L79'!$C$5:$I$48,1,0)),0,VLOOKUP($C40,'L79'!$C$5:$I$48,3,0)+VLOOKUP($C40,'L79'!$C$5:$I$48,5,0)+VLOOKUP($C40,'L79'!$C$5:$I$48,7,0))</f>
        <v>7086.7350000000015</v>
      </c>
      <c r="L40" s="27">
        <f>IF(ISNA(VLOOKUP($C40,'L80'!$C$5:$I$48,1,0)),0,VLOOKUP($C40,'L80'!$C$5:$I$48,2,0)+VLOOKUP($C40,'L80'!$C$5:$I$48,4,0)+VLOOKUP($C40,'L80'!$C$5:$I$48,6,0))</f>
        <v>15655.688</v>
      </c>
      <c r="M40" s="28">
        <f>IF(ISNA(VLOOKUP($C40,'L80'!$C$5:$I$48,1,0)),0,VLOOKUP($C40,'L80'!$C$5:$I$48,3,0)+VLOOKUP($C40,'L80'!$C$5:$I$48,5,0)+VLOOKUP($C40,'L80'!$C$5:$I$48,7,0))</f>
        <v>18035.107999999997</v>
      </c>
      <c r="N40" s="27">
        <f>IF(ISNA(VLOOKUP($C40,'L81'!$C$5:$I$48,1,0)),0,VLOOKUP($C40,'L81'!$C$5:$I$48,2,0)+VLOOKUP($C40,'L81'!$C$5:$I$48,4,0)+VLOOKUP($C40,'L81'!$C$5:$I$48,6,0))</f>
        <v>21733.286999999989</v>
      </c>
      <c r="O40" s="28">
        <f>IF(ISNA(VLOOKUP($C40,'L81'!$C$5:$I$48,1,0)),0,VLOOKUP($C40,'L81'!$C$5:$I$48,3,0)+VLOOKUP($C40,'L81'!$C$5:$I$48,5,0)+VLOOKUP($C40,'L81'!$C$5:$I$48,7,0))</f>
        <v>26196.020999999997</v>
      </c>
      <c r="P40" s="27">
        <f>IF(ISNA(VLOOKUP($C40,'L82'!$C$5:$I$48,1,0)),0,VLOOKUP($C40,'L82'!$C$5:$I$48,2,0)+VLOOKUP($C40,'L82'!$C$5:$I$48,4,0)+VLOOKUP($C40,'L82'!$C$5:$I$48,6,0))</f>
        <v>22395.553000000014</v>
      </c>
      <c r="Q40" s="28">
        <f>IF(ISNA(VLOOKUP($C40,'L82'!$C$5:$I$48,1,0)),0,VLOOKUP($C40,'L82'!$C$5:$I$48,3,0)+VLOOKUP($C40,'L82'!$C$5:$I$48,5,0)+VLOOKUP($C40,'L82'!$C$5:$I$48,7,0))</f>
        <v>23347.944999999978</v>
      </c>
      <c r="R40" s="29">
        <f t="shared" si="1"/>
        <v>264084.28100000002</v>
      </c>
      <c r="S40" s="7"/>
      <c r="U40" s="7"/>
      <c r="V40" s="7"/>
      <c r="W40" s="7"/>
    </row>
    <row r="41" spans="2:23" x14ac:dyDescent="0.3">
      <c r="B41" s="4" t="s">
        <v>42</v>
      </c>
      <c r="C41" s="2" t="s">
        <v>82</v>
      </c>
      <c r="D41" s="21" t="s">
        <v>120</v>
      </c>
      <c r="E41" s="24" t="s">
        <v>130</v>
      </c>
      <c r="F41" s="27">
        <f>IF(ISNA(VLOOKUP($C41,'L77'!$C$5:$I$47,1,0)),0,VLOOKUP($C41,'L77'!$C$5:$I$47,2,0)+VLOOKUP($C41,'L77'!$C$5:$I$47,4,0)+VLOOKUP($C41,'L77'!$C$5:$I$47,6,0))</f>
        <v>24884.057999999997</v>
      </c>
      <c r="G41" s="28">
        <f>IF(ISNA(VLOOKUP($C41,'L77'!$C$5:$I$47,1,0)),0,VLOOKUP($C41,'L77'!$C$5:$I$47,3,0)+VLOOKUP($C41,'L77'!$C$5:$I$47,5,0)+VLOOKUP($C41,'L77'!$C$5:$I$47,7,0))</f>
        <v>29989.951000000001</v>
      </c>
      <c r="H41" s="27">
        <f>IF(ISNA(VLOOKUP($C41,'L78'!$C$5:$I$47,1,0)),0,VLOOKUP($C41,'L78'!$C$5:$I$47,2,0)+VLOOKUP($C41,'L78'!$C$5:$I$47,4,0)+VLOOKUP($C41,'L78'!$C$5:$I$47,6,0))</f>
        <v>31008.388999999977</v>
      </c>
      <c r="I41" s="28">
        <f>IF(ISNA(VLOOKUP($C41,'L78'!$C$5:$I$47,1,0)),0,VLOOKUP($C41,'L78'!$C$5:$I$47,3,0)+VLOOKUP($C41,'L78'!$C$5:$I$47,5,0)+VLOOKUP($C41,'L78'!$C$5:$I$47,7,0))</f>
        <v>29830.963999999978</v>
      </c>
      <c r="J41" s="27">
        <f>IF(ISNA(VLOOKUP($C41,'L79'!$C$5:$I$48,1,0)),0,VLOOKUP($C41,'L79'!$C$5:$I$48,2,0)+VLOOKUP($C41,'L79'!$C$5:$I$48,4,0)+VLOOKUP($C41,'L79'!$C$5:$I$48,6,0))</f>
        <v>27826.009000000002</v>
      </c>
      <c r="K41" s="28">
        <f>IF(ISNA(VLOOKUP($C41,'L79'!$C$5:$I$48,1,0)),0,VLOOKUP($C41,'L79'!$C$5:$I$48,3,0)+VLOOKUP($C41,'L79'!$C$5:$I$48,5,0)+VLOOKUP($C41,'L79'!$C$5:$I$48,7,0))</f>
        <v>26175.53100000001</v>
      </c>
      <c r="L41" s="27">
        <f>IF(ISNA(VLOOKUP($C41,'L80'!$C$5:$I$48,1,0)),0,VLOOKUP($C41,'L80'!$C$5:$I$48,2,0)+VLOOKUP($C41,'L80'!$C$5:$I$48,4,0)+VLOOKUP($C41,'L80'!$C$5:$I$48,6,0))</f>
        <v>24010.750000000033</v>
      </c>
      <c r="M41" s="28">
        <f>IF(ISNA(VLOOKUP($C41,'L80'!$C$5:$I$48,1,0)),0,VLOOKUP($C41,'L80'!$C$5:$I$48,3,0)+VLOOKUP($C41,'L80'!$C$5:$I$48,5,0)+VLOOKUP($C41,'L80'!$C$5:$I$48,7,0))</f>
        <v>24105.38</v>
      </c>
      <c r="N41" s="27">
        <f>IF(ISNA(VLOOKUP($C41,'L81'!$C$5:$I$48,1,0)),0,VLOOKUP($C41,'L81'!$C$5:$I$48,2,0)+VLOOKUP($C41,'L81'!$C$5:$I$48,4,0)+VLOOKUP($C41,'L81'!$C$5:$I$48,6,0))</f>
        <v>26471.462000000007</v>
      </c>
      <c r="O41" s="28">
        <f>IF(ISNA(VLOOKUP($C41,'L81'!$C$5:$I$48,1,0)),0,VLOOKUP($C41,'L81'!$C$5:$I$48,3,0)+VLOOKUP($C41,'L81'!$C$5:$I$48,5,0)+VLOOKUP($C41,'L81'!$C$5:$I$48,7,0))</f>
        <v>24506.141999999996</v>
      </c>
      <c r="P41" s="27">
        <f>IF(ISNA(VLOOKUP($C41,'L82'!$C$5:$I$48,1,0)),0,VLOOKUP($C41,'L82'!$C$5:$I$48,2,0)+VLOOKUP($C41,'L82'!$C$5:$I$48,4,0)+VLOOKUP($C41,'L82'!$C$5:$I$48,6,0))</f>
        <v>16776.902000000006</v>
      </c>
      <c r="Q41" s="28">
        <f>IF(ISNA(VLOOKUP($C41,'L82'!$C$5:$I$48,1,0)),0,VLOOKUP($C41,'L82'!$C$5:$I$48,3,0)+VLOOKUP($C41,'L82'!$C$5:$I$48,5,0)+VLOOKUP($C41,'L82'!$C$5:$I$48,7,0))</f>
        <v>16986.351999999999</v>
      </c>
      <c r="R41" s="29">
        <f t="shared" si="1"/>
        <v>302571.89</v>
      </c>
      <c r="S41" s="7"/>
      <c r="U41" s="7"/>
      <c r="V41" s="7"/>
      <c r="W41" s="7"/>
    </row>
    <row r="42" spans="2:23" x14ac:dyDescent="0.3">
      <c r="B42" s="4" t="s">
        <v>162</v>
      </c>
      <c r="C42" s="2" t="s">
        <v>161</v>
      </c>
      <c r="D42" s="21" t="s">
        <v>163</v>
      </c>
      <c r="E42" s="24" t="s">
        <v>131</v>
      </c>
      <c r="F42" s="27">
        <f>IF(ISNA(VLOOKUP($C42,'L77'!$C$5:$I$47,1,0)),0,VLOOKUP($C42,'L77'!$C$5:$I$47,2,0)+VLOOKUP($C42,'L77'!$C$5:$I$47,4,0)+VLOOKUP($C42,'L77'!$C$5:$I$47,6,0))</f>
        <v>0</v>
      </c>
      <c r="G42" s="28">
        <f>IF(ISNA(VLOOKUP($C42,'L77'!$C$5:$I$47,1,0)),0,VLOOKUP($C42,'L77'!$C$5:$I$47,3,0)+VLOOKUP($C42,'L77'!$C$5:$I$47,5,0)+VLOOKUP($C42,'L77'!$C$5:$I$47,7,0))</f>
        <v>0</v>
      </c>
      <c r="H42" s="27">
        <f>IF(ISNA(VLOOKUP($C42,'L78'!$C$5:$I$47,1,0)),0,VLOOKUP($C42,'L78'!$C$5:$I$47,2,0)+VLOOKUP($C42,'L78'!$C$5:$I$47,4,0)+VLOOKUP($C42,'L78'!$C$5:$I$47,6,0))</f>
        <v>0</v>
      </c>
      <c r="I42" s="28">
        <f>IF(ISNA(VLOOKUP($C42,'L78'!$C$5:$I$47,1,0)),0,VLOOKUP($C42,'L78'!$C$5:$I$47,3,0)+VLOOKUP($C42,'L78'!$C$5:$I$47,5,0)+VLOOKUP($C42,'L78'!$C$5:$I$47,7,0))</f>
        <v>0</v>
      </c>
      <c r="J42" s="27">
        <f>IF(ISNA(VLOOKUP($C42,'L79'!$C$5:$I$48,1,0)),0,VLOOKUP($C42,'L79'!$C$5:$I$48,2,0)+VLOOKUP($C42,'L79'!$C$5:$I$48,4,0)+VLOOKUP($C42,'L79'!$C$5:$I$48,6,0))</f>
        <v>7328.979000000003</v>
      </c>
      <c r="K42" s="28">
        <f>IF(ISNA(VLOOKUP($C42,'L79'!$C$5:$I$48,1,0)),0,VLOOKUP($C42,'L79'!$C$5:$I$48,3,0)+VLOOKUP($C42,'L79'!$C$5:$I$48,5,0)+VLOOKUP($C42,'L79'!$C$5:$I$48,7,0))</f>
        <v>7492.9920000000029</v>
      </c>
      <c r="L42" s="27">
        <f>IF(ISNA(VLOOKUP($C42,'L80'!$C$5:$I$48,1,0)),0,VLOOKUP($C42,'L80'!$C$5:$I$48,2,0)+VLOOKUP($C42,'L80'!$C$5:$I$48,4,0)+VLOOKUP($C42,'L80'!$C$5:$I$48,6,0))</f>
        <v>20366.586999999992</v>
      </c>
      <c r="M42" s="28">
        <f>IF(ISNA(VLOOKUP($C42,'L80'!$C$5:$I$48,1,0)),0,VLOOKUP($C42,'L80'!$C$5:$I$48,3,0)+VLOOKUP($C42,'L80'!$C$5:$I$48,5,0)+VLOOKUP($C42,'L80'!$C$5:$I$48,7,0))</f>
        <v>17738.42300000001</v>
      </c>
      <c r="N42" s="27">
        <f>IF(ISNA(VLOOKUP($C42,'L81'!$C$5:$I$48,1,0)),0,VLOOKUP($C42,'L81'!$C$5:$I$48,2,0)+VLOOKUP($C42,'L81'!$C$5:$I$48,4,0)+VLOOKUP($C42,'L81'!$C$5:$I$48,6,0))</f>
        <v>19470.849000000009</v>
      </c>
      <c r="O42" s="28">
        <f>IF(ISNA(VLOOKUP($C42,'L81'!$C$5:$I$48,1,0)),0,VLOOKUP($C42,'L81'!$C$5:$I$48,3,0)+VLOOKUP($C42,'L81'!$C$5:$I$48,5,0)+VLOOKUP($C42,'L81'!$C$5:$I$48,7,0))</f>
        <v>18591.413000000004</v>
      </c>
      <c r="P42" s="27">
        <f>IF(ISNA(VLOOKUP($C42,'L82'!$C$5:$I$48,1,0)),0,VLOOKUP($C42,'L82'!$C$5:$I$48,2,0)+VLOOKUP($C42,'L82'!$C$5:$I$48,4,0)+VLOOKUP($C42,'L82'!$C$5:$I$48,6,0))</f>
        <v>8748.67</v>
      </c>
      <c r="Q42" s="28">
        <f>IF(ISNA(VLOOKUP($C42,'L82'!$C$5:$I$48,1,0)),0,VLOOKUP($C42,'L82'!$C$5:$I$48,3,0)+VLOOKUP($C42,'L82'!$C$5:$I$48,5,0)+VLOOKUP($C42,'L82'!$C$5:$I$48,7,0))</f>
        <v>9641.9219999999968</v>
      </c>
      <c r="R42" s="29">
        <f t="shared" si="1"/>
        <v>109379.83500000001</v>
      </c>
      <c r="S42" s="7"/>
      <c r="U42" s="7"/>
      <c r="V42" s="7"/>
      <c r="W42" s="7"/>
    </row>
    <row r="43" spans="2:23" x14ac:dyDescent="0.3">
      <c r="B43" s="4" t="s">
        <v>43</v>
      </c>
      <c r="C43" s="2" t="s">
        <v>83</v>
      </c>
      <c r="D43" s="21" t="s">
        <v>121</v>
      </c>
      <c r="E43" s="24" t="s">
        <v>135</v>
      </c>
      <c r="F43" s="27">
        <f>IF(ISNA(VLOOKUP($C43,'L77'!$C$5:$I$47,1,0)),0,VLOOKUP($C43,'L77'!$C$5:$I$47,2,0)+VLOOKUP($C43,'L77'!$C$5:$I$47,4,0)+VLOOKUP($C43,'L77'!$C$5:$I$47,6,0))</f>
        <v>11915.537</v>
      </c>
      <c r="G43" s="28">
        <f>IF(ISNA(VLOOKUP($C43,'L77'!$C$5:$I$47,1,0)),0,VLOOKUP($C43,'L77'!$C$5:$I$47,3,0)+VLOOKUP($C43,'L77'!$C$5:$I$47,5,0)+VLOOKUP($C43,'L77'!$C$5:$I$47,7,0))</f>
        <v>13566.575000000001</v>
      </c>
      <c r="H43" s="27">
        <f>IF(ISNA(VLOOKUP($C43,'L78'!$C$5:$I$47,1,0)),0,VLOOKUP($C43,'L78'!$C$5:$I$47,2,0)+VLOOKUP($C43,'L78'!$C$5:$I$47,4,0)+VLOOKUP($C43,'L78'!$C$5:$I$47,6,0))</f>
        <v>12479.989999999989</v>
      </c>
      <c r="I43" s="28">
        <f>IF(ISNA(VLOOKUP($C43,'L78'!$C$5:$I$47,1,0)),0,VLOOKUP($C43,'L78'!$C$5:$I$47,3,0)+VLOOKUP($C43,'L78'!$C$5:$I$47,5,0)+VLOOKUP($C43,'L78'!$C$5:$I$47,7,0))</f>
        <v>11941.485000000002</v>
      </c>
      <c r="J43" s="27">
        <f>IF(ISNA(VLOOKUP($C43,'L79'!$C$5:$I$48,1,0)),0,VLOOKUP($C43,'L79'!$C$5:$I$48,2,0)+VLOOKUP($C43,'L79'!$C$5:$I$48,4,0)+VLOOKUP($C43,'L79'!$C$5:$I$48,6,0))</f>
        <v>8593.9389999999985</v>
      </c>
      <c r="K43" s="28">
        <f>IF(ISNA(VLOOKUP($C43,'L79'!$C$5:$I$48,1,0)),0,VLOOKUP($C43,'L79'!$C$5:$I$48,3,0)+VLOOKUP($C43,'L79'!$C$5:$I$48,5,0)+VLOOKUP($C43,'L79'!$C$5:$I$48,7,0))</f>
        <v>11192.471999999996</v>
      </c>
      <c r="L43" s="27">
        <f>IF(ISNA(VLOOKUP($C43,'L80'!$C$5:$I$48,1,0)),0,VLOOKUP($C43,'L80'!$C$5:$I$48,2,0)+VLOOKUP($C43,'L80'!$C$5:$I$48,4,0)+VLOOKUP($C43,'L80'!$C$5:$I$48,6,0))</f>
        <v>10139.641999999998</v>
      </c>
      <c r="M43" s="28">
        <f>IF(ISNA(VLOOKUP($C43,'L80'!$C$5:$I$48,1,0)),0,VLOOKUP($C43,'L80'!$C$5:$I$48,3,0)+VLOOKUP($C43,'L80'!$C$5:$I$48,5,0)+VLOOKUP($C43,'L80'!$C$5:$I$48,7,0))</f>
        <v>11567.137999999995</v>
      </c>
      <c r="N43" s="27">
        <f>IF(ISNA(VLOOKUP($C43,'L81'!$C$5:$I$48,1,0)),0,VLOOKUP($C43,'L81'!$C$5:$I$48,2,0)+VLOOKUP($C43,'L81'!$C$5:$I$48,4,0)+VLOOKUP($C43,'L81'!$C$5:$I$48,6,0))</f>
        <v>11203.603000000003</v>
      </c>
      <c r="O43" s="28">
        <f>IF(ISNA(VLOOKUP($C43,'L81'!$C$5:$I$48,1,0)),0,VLOOKUP($C43,'L81'!$C$5:$I$48,3,0)+VLOOKUP($C43,'L81'!$C$5:$I$48,5,0)+VLOOKUP($C43,'L81'!$C$5:$I$48,7,0))</f>
        <v>13255.600999999999</v>
      </c>
      <c r="P43" s="27">
        <f>IF(ISNA(VLOOKUP($C43,'L82'!$C$5:$I$48,1,0)),0,VLOOKUP($C43,'L82'!$C$5:$I$48,2,0)+VLOOKUP($C43,'L82'!$C$5:$I$48,4,0)+VLOOKUP($C43,'L82'!$C$5:$I$48,6,0))</f>
        <v>7743.6579999999985</v>
      </c>
      <c r="Q43" s="28">
        <f>IF(ISNA(VLOOKUP($C43,'L82'!$C$5:$I$48,1,0)),0,VLOOKUP($C43,'L82'!$C$5:$I$48,3,0)+VLOOKUP($C43,'L82'!$C$5:$I$48,5,0)+VLOOKUP($C43,'L82'!$C$5:$I$48,7,0))</f>
        <v>9589.7390000000014</v>
      </c>
      <c r="R43" s="29">
        <f t="shared" si="1"/>
        <v>133189.37899999996</v>
      </c>
      <c r="S43" s="7"/>
      <c r="U43" s="7"/>
      <c r="V43" s="7"/>
      <c r="W43" s="7"/>
    </row>
    <row r="44" spans="2:23" x14ac:dyDescent="0.3">
      <c r="B44" s="4" t="s">
        <v>44</v>
      </c>
      <c r="C44" s="2" t="s">
        <v>84</v>
      </c>
      <c r="D44" s="21" t="s">
        <v>122</v>
      </c>
      <c r="E44" s="24" t="s">
        <v>137</v>
      </c>
      <c r="F44" s="27">
        <f>IF(ISNA(VLOOKUP($C44,'L77'!$C$5:$I$47,1,0)),0,VLOOKUP($C44,'L77'!$C$5:$I$47,2,0)+VLOOKUP($C44,'L77'!$C$5:$I$47,4,0)+VLOOKUP($C44,'L77'!$C$5:$I$47,6,0))</f>
        <v>5958.7050000000008</v>
      </c>
      <c r="G44" s="28">
        <f>IF(ISNA(VLOOKUP($C44,'L77'!$C$5:$I$47,1,0)),0,VLOOKUP($C44,'L77'!$C$5:$I$47,3,0)+VLOOKUP($C44,'L77'!$C$5:$I$47,5,0)+VLOOKUP($C44,'L77'!$C$5:$I$47,7,0))</f>
        <v>5242.2199999999984</v>
      </c>
      <c r="H44" s="27">
        <f>IF(ISNA(VLOOKUP($C44,'L78'!$C$5:$I$47,1,0)),0,VLOOKUP($C44,'L78'!$C$5:$I$47,2,0)+VLOOKUP($C44,'L78'!$C$5:$I$47,4,0)+VLOOKUP($C44,'L78'!$C$5:$I$47,6,0))</f>
        <v>20494.625999999997</v>
      </c>
      <c r="I44" s="28">
        <f>IF(ISNA(VLOOKUP($C44,'L78'!$C$5:$I$47,1,0)),0,VLOOKUP($C44,'L78'!$C$5:$I$47,3,0)+VLOOKUP($C44,'L78'!$C$5:$I$47,5,0)+VLOOKUP($C44,'L78'!$C$5:$I$47,7,0))</f>
        <v>20616.07</v>
      </c>
      <c r="J44" s="27">
        <f>IF(ISNA(VLOOKUP($C44,'L79'!$C$5:$I$48,1,0)),0,VLOOKUP($C44,'L79'!$C$5:$I$48,2,0)+VLOOKUP($C44,'L79'!$C$5:$I$48,4,0)+VLOOKUP($C44,'L79'!$C$5:$I$48,6,0))</f>
        <v>5100.376000000002</v>
      </c>
      <c r="K44" s="28">
        <f>IF(ISNA(VLOOKUP($C44,'L79'!$C$5:$I$48,1,0)),0,VLOOKUP($C44,'L79'!$C$5:$I$48,3,0)+VLOOKUP($C44,'L79'!$C$5:$I$48,5,0)+VLOOKUP($C44,'L79'!$C$5:$I$48,7,0))</f>
        <v>7582.2680000000009</v>
      </c>
      <c r="L44" s="27">
        <f>IF(ISNA(VLOOKUP($C44,'L80'!$C$5:$I$48,1,0)),0,VLOOKUP($C44,'L80'!$C$5:$I$48,2,0)+VLOOKUP($C44,'L80'!$C$5:$I$48,4,0)+VLOOKUP($C44,'L80'!$C$5:$I$48,6,0))</f>
        <v>0</v>
      </c>
      <c r="M44" s="28">
        <f>IF(ISNA(VLOOKUP($C44,'L80'!$C$5:$I$48,1,0)),0,VLOOKUP($C44,'L80'!$C$5:$I$48,3,0)+VLOOKUP($C44,'L80'!$C$5:$I$48,5,0)+VLOOKUP($C44,'L80'!$C$5:$I$48,7,0))</f>
        <v>0</v>
      </c>
      <c r="N44" s="27">
        <f>IF(ISNA(VLOOKUP($C44,'L81'!$C$5:$I$48,1,0)),0,VLOOKUP($C44,'L81'!$C$5:$I$48,2,0)+VLOOKUP($C44,'L81'!$C$5:$I$48,4,0)+VLOOKUP($C44,'L81'!$C$5:$I$48,6,0))</f>
        <v>15067.241000000002</v>
      </c>
      <c r="O44" s="28">
        <f>IF(ISNA(VLOOKUP($C44,'L81'!$C$5:$I$48,1,0)),0,VLOOKUP($C44,'L81'!$C$5:$I$48,3,0)+VLOOKUP($C44,'L81'!$C$5:$I$48,5,0)+VLOOKUP($C44,'L81'!$C$5:$I$48,7,0))</f>
        <v>13701.331999999991</v>
      </c>
      <c r="P44" s="27">
        <f>IF(ISNA(VLOOKUP($C44,'L82'!$C$5:$I$48,1,0)),0,VLOOKUP($C44,'L82'!$C$5:$I$48,2,0)+VLOOKUP($C44,'L82'!$C$5:$I$48,4,0)+VLOOKUP($C44,'L82'!$C$5:$I$48,6,0))</f>
        <v>11034.421999999999</v>
      </c>
      <c r="Q44" s="28">
        <f>IF(ISNA(VLOOKUP($C44,'L82'!$C$5:$I$48,1,0)),0,VLOOKUP($C44,'L82'!$C$5:$I$48,3,0)+VLOOKUP($C44,'L82'!$C$5:$I$48,5,0)+VLOOKUP($C44,'L82'!$C$5:$I$48,7,0))</f>
        <v>13528.499999999991</v>
      </c>
      <c r="R44" s="29">
        <f t="shared" si="1"/>
        <v>118325.75999999999</v>
      </c>
      <c r="S44" s="7"/>
      <c r="U44" s="7"/>
      <c r="V44" s="7"/>
      <c r="W44" s="7"/>
    </row>
    <row r="45" spans="2:23" x14ac:dyDescent="0.3">
      <c r="B45" s="4" t="s">
        <v>45</v>
      </c>
      <c r="C45" s="2" t="s">
        <v>85</v>
      </c>
      <c r="D45" s="21" t="s">
        <v>123</v>
      </c>
      <c r="E45" s="24" t="s">
        <v>138</v>
      </c>
      <c r="F45" s="27">
        <f>IF(ISNA(VLOOKUP($C45,'L77'!$C$5:$I$47,1,0)),0,VLOOKUP($C45,'L77'!$C$5:$I$47,2,0)+VLOOKUP($C45,'L77'!$C$5:$I$47,4,0)+VLOOKUP($C45,'L77'!$C$5:$I$47,6,0))</f>
        <v>13008.624000000003</v>
      </c>
      <c r="G45" s="28">
        <f>IF(ISNA(VLOOKUP($C45,'L77'!$C$5:$I$47,1,0)),0,VLOOKUP($C45,'L77'!$C$5:$I$47,3,0)+VLOOKUP($C45,'L77'!$C$5:$I$47,5,0)+VLOOKUP($C45,'L77'!$C$5:$I$47,7,0))</f>
        <v>13753.231000000003</v>
      </c>
      <c r="H45" s="27">
        <f>IF(ISNA(VLOOKUP($C45,'L78'!$C$5:$I$47,1,0)),0,VLOOKUP($C45,'L78'!$C$5:$I$47,2,0)+VLOOKUP($C45,'L78'!$C$5:$I$47,4,0)+VLOOKUP($C45,'L78'!$C$5:$I$47,6,0))</f>
        <v>13615.079999999998</v>
      </c>
      <c r="I45" s="28">
        <f>IF(ISNA(VLOOKUP($C45,'L78'!$C$5:$I$47,1,0)),0,VLOOKUP($C45,'L78'!$C$5:$I$47,3,0)+VLOOKUP($C45,'L78'!$C$5:$I$47,5,0)+VLOOKUP($C45,'L78'!$C$5:$I$47,7,0))</f>
        <v>11649.214</v>
      </c>
      <c r="J45" s="27">
        <f>IF(ISNA(VLOOKUP($C45,'L79'!$C$5:$I$48,1,0)),0,VLOOKUP($C45,'L79'!$C$5:$I$48,2,0)+VLOOKUP($C45,'L79'!$C$5:$I$48,4,0)+VLOOKUP($C45,'L79'!$C$5:$I$48,6,0))</f>
        <v>8547.5320000000029</v>
      </c>
      <c r="K45" s="28">
        <f>IF(ISNA(VLOOKUP($C45,'L79'!$C$5:$I$48,1,0)),0,VLOOKUP($C45,'L79'!$C$5:$I$48,3,0)+VLOOKUP($C45,'L79'!$C$5:$I$48,5,0)+VLOOKUP($C45,'L79'!$C$5:$I$48,7,0))</f>
        <v>8352.4480000000021</v>
      </c>
      <c r="L45" s="27">
        <f>IF(ISNA(VLOOKUP($C45,'L80'!$C$5:$I$48,1,0)),0,VLOOKUP($C45,'L80'!$C$5:$I$48,2,0)+VLOOKUP($C45,'L80'!$C$5:$I$48,4,0)+VLOOKUP($C45,'L80'!$C$5:$I$48,6,0))</f>
        <v>0</v>
      </c>
      <c r="M45" s="28">
        <f>IF(ISNA(VLOOKUP($C45,'L80'!$C$5:$I$48,1,0)),0,VLOOKUP($C45,'L80'!$C$5:$I$48,3,0)+VLOOKUP($C45,'L80'!$C$5:$I$48,5,0)+VLOOKUP($C45,'L80'!$C$5:$I$48,7,0))</f>
        <v>0</v>
      </c>
      <c r="N45" s="27">
        <f>IF(ISNA(VLOOKUP($C45,'L81'!$C$5:$I$48,1,0)),0,VLOOKUP($C45,'L81'!$C$5:$I$48,2,0)+VLOOKUP($C45,'L81'!$C$5:$I$48,4,0)+VLOOKUP($C45,'L81'!$C$5:$I$48,6,0))</f>
        <v>11831.673000000003</v>
      </c>
      <c r="O45" s="28">
        <f>IF(ISNA(VLOOKUP($C45,'L81'!$C$5:$I$48,1,0)),0,VLOOKUP($C45,'L81'!$C$5:$I$48,3,0)+VLOOKUP($C45,'L81'!$C$5:$I$48,5,0)+VLOOKUP($C45,'L81'!$C$5:$I$48,7,0))</f>
        <v>11281.177</v>
      </c>
      <c r="P45" s="27">
        <f>IF(ISNA(VLOOKUP($C45,'L82'!$C$5:$I$48,1,0)),0,VLOOKUP($C45,'L82'!$C$5:$I$48,2,0)+VLOOKUP($C45,'L82'!$C$5:$I$48,4,0)+VLOOKUP($C45,'L82'!$C$5:$I$48,6,0))</f>
        <v>10524.85</v>
      </c>
      <c r="Q45" s="28">
        <f>IF(ISNA(VLOOKUP($C45,'L82'!$C$5:$I$48,1,0)),0,VLOOKUP($C45,'L82'!$C$5:$I$48,3,0)+VLOOKUP($C45,'L82'!$C$5:$I$48,5,0)+VLOOKUP($C45,'L82'!$C$5:$I$48,7,0))</f>
        <v>12219.706999999993</v>
      </c>
      <c r="R45" s="29">
        <f t="shared" si="1"/>
        <v>114783.53600000002</v>
      </c>
      <c r="S45" s="7"/>
      <c r="U45" s="7"/>
      <c r="V45" s="7"/>
      <c r="W45" s="7"/>
    </row>
    <row r="46" spans="2:23" x14ac:dyDescent="0.3">
      <c r="B46" s="4" t="s">
        <v>46</v>
      </c>
      <c r="C46" s="2" t="s">
        <v>86</v>
      </c>
      <c r="D46" s="21" t="s">
        <v>124</v>
      </c>
      <c r="E46" s="24" t="s">
        <v>133</v>
      </c>
      <c r="F46" s="27">
        <f>IF(ISNA(VLOOKUP($C46,'L77'!$C$5:$I$47,1,0)),0,VLOOKUP($C46,'L77'!$C$5:$I$47,2,0)+VLOOKUP($C46,'L77'!$C$5:$I$47,4,0)+VLOOKUP($C46,'L77'!$C$5:$I$47,6,0))</f>
        <v>66134.044999999969</v>
      </c>
      <c r="G46" s="28">
        <f>IF(ISNA(VLOOKUP($C46,'L77'!$C$5:$I$47,1,0)),0,VLOOKUP($C46,'L77'!$C$5:$I$47,3,0)+VLOOKUP($C46,'L77'!$C$5:$I$47,5,0)+VLOOKUP($C46,'L77'!$C$5:$I$47,7,0))</f>
        <v>59791.137000000024</v>
      </c>
      <c r="H46" s="27">
        <f>IF(ISNA(VLOOKUP($C46,'L78'!$C$5:$I$47,1,0)),0,VLOOKUP($C46,'L78'!$C$5:$I$47,2,0)+VLOOKUP($C46,'L78'!$C$5:$I$47,4,0)+VLOOKUP($C46,'L78'!$C$5:$I$47,6,0))</f>
        <v>65162.201000000001</v>
      </c>
      <c r="I46" s="28">
        <f>IF(ISNA(VLOOKUP($C46,'L78'!$C$5:$I$47,1,0)),0,VLOOKUP($C46,'L78'!$C$5:$I$47,3,0)+VLOOKUP($C46,'L78'!$C$5:$I$47,5,0)+VLOOKUP($C46,'L78'!$C$5:$I$47,7,0))</f>
        <v>63327.224999999977</v>
      </c>
      <c r="J46" s="27">
        <f>IF(ISNA(VLOOKUP($C46,'L79'!$C$5:$I$48,1,0)),0,VLOOKUP($C46,'L79'!$C$5:$I$48,2,0)+VLOOKUP($C46,'L79'!$C$5:$I$48,4,0)+VLOOKUP($C46,'L79'!$C$5:$I$48,6,0))</f>
        <v>60552.520999999986</v>
      </c>
      <c r="K46" s="28">
        <f>IF(ISNA(VLOOKUP($C46,'L79'!$C$5:$I$48,1,0)),0,VLOOKUP($C46,'L79'!$C$5:$I$48,3,0)+VLOOKUP($C46,'L79'!$C$5:$I$48,5,0)+VLOOKUP($C46,'L79'!$C$5:$I$48,7,0))</f>
        <v>60554.93299999999</v>
      </c>
      <c r="L46" s="27">
        <f>IF(ISNA(VLOOKUP($C46,'L80'!$C$5:$I$48,1,0)),0,VLOOKUP($C46,'L80'!$C$5:$I$48,2,0)+VLOOKUP($C46,'L80'!$C$5:$I$48,4,0)+VLOOKUP($C46,'L80'!$C$5:$I$48,6,0))</f>
        <v>65693.395999999993</v>
      </c>
      <c r="M46" s="28">
        <f>IF(ISNA(VLOOKUP($C46,'L80'!$C$5:$I$48,1,0)),0,VLOOKUP($C46,'L80'!$C$5:$I$48,3,0)+VLOOKUP($C46,'L80'!$C$5:$I$48,5,0)+VLOOKUP($C46,'L80'!$C$5:$I$48,7,0))</f>
        <v>72587.517999999982</v>
      </c>
      <c r="N46" s="27">
        <f>IF(ISNA(VLOOKUP($C46,'L81'!$C$5:$I$48,1,0)),0,VLOOKUP($C46,'L81'!$C$5:$I$48,2,0)+VLOOKUP($C46,'L81'!$C$5:$I$48,4,0)+VLOOKUP($C46,'L81'!$C$5:$I$48,6,0))</f>
        <v>66867.665000000037</v>
      </c>
      <c r="O46" s="28">
        <f>IF(ISNA(VLOOKUP($C46,'L81'!$C$5:$I$48,1,0)),0,VLOOKUP($C46,'L81'!$C$5:$I$48,3,0)+VLOOKUP($C46,'L81'!$C$5:$I$48,5,0)+VLOOKUP($C46,'L81'!$C$5:$I$48,7,0))</f>
        <v>66819.04899999997</v>
      </c>
      <c r="P46" s="27">
        <f>IF(ISNA(VLOOKUP($C46,'L82'!$C$5:$I$48,1,0)),0,VLOOKUP($C46,'L82'!$C$5:$I$48,2,0)+VLOOKUP($C46,'L82'!$C$5:$I$48,4,0)+VLOOKUP($C46,'L82'!$C$5:$I$48,6,0))</f>
        <v>67398.146999999997</v>
      </c>
      <c r="Q46" s="28">
        <f>IF(ISNA(VLOOKUP($C46,'L82'!$C$5:$I$48,1,0)),0,VLOOKUP($C46,'L82'!$C$5:$I$48,3,0)+VLOOKUP($C46,'L82'!$C$5:$I$48,5,0)+VLOOKUP($C46,'L82'!$C$5:$I$48,7,0))</f>
        <v>66665.011000000028</v>
      </c>
      <c r="R46" s="29">
        <f t="shared" si="1"/>
        <v>781552.848</v>
      </c>
      <c r="S46" s="7"/>
      <c r="U46" s="7"/>
      <c r="V46" s="7"/>
      <c r="W46" s="7"/>
    </row>
    <row r="47" spans="2:23" x14ac:dyDescent="0.3">
      <c r="B47" s="4" t="s">
        <v>47</v>
      </c>
      <c r="C47" s="2" t="s">
        <v>87</v>
      </c>
      <c r="D47" s="21" t="s">
        <v>125</v>
      </c>
      <c r="E47" s="24" t="s">
        <v>132</v>
      </c>
      <c r="F47" s="27">
        <f>IF(ISNA(VLOOKUP($C47,'L77'!$C$5:$I$47,1,0)),0,VLOOKUP($C47,'L77'!$C$5:$I$47,2,0)+VLOOKUP($C47,'L77'!$C$5:$I$47,4,0)+VLOOKUP($C47,'L77'!$C$5:$I$47,6,0))</f>
        <v>549.01099999999997</v>
      </c>
      <c r="G47" s="28">
        <f>IF(ISNA(VLOOKUP($C47,'L77'!$C$5:$I$47,1,0)),0,VLOOKUP($C47,'L77'!$C$5:$I$47,3,0)+VLOOKUP($C47,'L77'!$C$5:$I$47,5,0)+VLOOKUP($C47,'L77'!$C$5:$I$47,7,0))</f>
        <v>1108.328</v>
      </c>
      <c r="H47" s="27">
        <f>IF(ISNA(VLOOKUP($C47,'L78'!$C$5:$I$47,1,0)),0,VLOOKUP($C47,'L78'!$C$5:$I$47,2,0)+VLOOKUP($C47,'L78'!$C$5:$I$47,4,0)+VLOOKUP($C47,'L78'!$C$5:$I$47,6,0))</f>
        <v>1013.1300000000002</v>
      </c>
      <c r="I47" s="28">
        <f>IF(ISNA(VLOOKUP($C47,'L78'!$C$5:$I$47,1,0)),0,VLOOKUP($C47,'L78'!$C$5:$I$47,3,0)+VLOOKUP($C47,'L78'!$C$5:$I$47,5,0)+VLOOKUP($C47,'L78'!$C$5:$I$47,7,0))</f>
        <v>1005.027</v>
      </c>
      <c r="J47" s="27">
        <f>IF(ISNA(VLOOKUP($C47,'L79'!$C$5:$I$48,1,0)),0,VLOOKUP($C47,'L79'!$C$5:$I$48,2,0)+VLOOKUP($C47,'L79'!$C$5:$I$48,4,0)+VLOOKUP($C47,'L79'!$C$5:$I$48,6,0))</f>
        <v>817.37700000000007</v>
      </c>
      <c r="K47" s="28">
        <f>IF(ISNA(VLOOKUP($C47,'L79'!$C$5:$I$48,1,0)),0,VLOOKUP($C47,'L79'!$C$5:$I$48,3,0)+VLOOKUP($C47,'L79'!$C$5:$I$48,5,0)+VLOOKUP($C47,'L79'!$C$5:$I$48,7,0))</f>
        <v>337.20600000000002</v>
      </c>
      <c r="L47" s="27">
        <f>IF(ISNA(VLOOKUP($C47,'L80'!$C$5:$I$48,1,0)),0,VLOOKUP($C47,'L80'!$C$5:$I$48,2,0)+VLOOKUP($C47,'L80'!$C$5:$I$48,4,0)+VLOOKUP($C47,'L80'!$C$5:$I$48,6,0))</f>
        <v>439.07299999999998</v>
      </c>
      <c r="M47" s="28">
        <f>IF(ISNA(VLOOKUP($C47,'L80'!$C$5:$I$48,1,0)),0,VLOOKUP($C47,'L80'!$C$5:$I$48,3,0)+VLOOKUP($C47,'L80'!$C$5:$I$48,5,0)+VLOOKUP($C47,'L80'!$C$5:$I$48,7,0))</f>
        <v>632.38</v>
      </c>
      <c r="N47" s="27">
        <f>IF(ISNA(VLOOKUP($C47,'L81'!$C$5:$I$48,1,0)),0,VLOOKUP($C47,'L81'!$C$5:$I$48,2,0)+VLOOKUP($C47,'L81'!$C$5:$I$48,4,0)+VLOOKUP($C47,'L81'!$C$5:$I$48,6,0))</f>
        <v>357.185</v>
      </c>
      <c r="O47" s="28">
        <f>IF(ISNA(VLOOKUP($C47,'L81'!$C$5:$I$48,1,0)),0,VLOOKUP($C47,'L81'!$C$5:$I$48,3,0)+VLOOKUP($C47,'L81'!$C$5:$I$48,5,0)+VLOOKUP($C47,'L81'!$C$5:$I$48,7,0))</f>
        <v>156.846</v>
      </c>
      <c r="P47" s="27">
        <f>IF(ISNA(VLOOKUP($C47,'L82'!$C$5:$I$48,1,0)),0,VLOOKUP($C47,'L82'!$C$5:$I$48,2,0)+VLOOKUP($C47,'L82'!$C$5:$I$48,4,0)+VLOOKUP($C47,'L82'!$C$5:$I$48,6,0))</f>
        <v>755.41600000000017</v>
      </c>
      <c r="Q47" s="28">
        <f>IF(ISNA(VLOOKUP($C47,'L82'!$C$5:$I$48,1,0)),0,VLOOKUP($C47,'L82'!$C$5:$I$48,3,0)+VLOOKUP($C47,'L82'!$C$5:$I$48,5,0)+VLOOKUP($C47,'L82'!$C$5:$I$48,7,0))</f>
        <v>557.75200000000007</v>
      </c>
      <c r="R47" s="29">
        <f t="shared" si="1"/>
        <v>7728.7310000000025</v>
      </c>
      <c r="S47" s="7"/>
      <c r="U47" s="7"/>
      <c r="V47" s="7"/>
      <c r="W47" s="7"/>
    </row>
    <row r="48" spans="2:23" x14ac:dyDescent="0.3">
      <c r="B48" s="4" t="s">
        <v>48</v>
      </c>
      <c r="C48" s="2" t="s">
        <v>88</v>
      </c>
      <c r="D48" s="21" t="s">
        <v>106</v>
      </c>
      <c r="E48" s="24" t="s">
        <v>130</v>
      </c>
      <c r="F48" s="27">
        <f>IF(ISNA(VLOOKUP($C48,'L77'!$C$5:$I$47,1,0)),0,VLOOKUP($C48,'L77'!$C$5:$I$47,2,0)+VLOOKUP($C48,'L77'!$C$5:$I$47,4,0)+VLOOKUP($C48,'L77'!$C$5:$I$47,6,0))</f>
        <v>12776.521999999992</v>
      </c>
      <c r="G48" s="28">
        <f>IF(ISNA(VLOOKUP($C48,'L77'!$C$5:$I$47,1,0)),0,VLOOKUP($C48,'L77'!$C$5:$I$47,3,0)+VLOOKUP($C48,'L77'!$C$5:$I$47,5,0)+VLOOKUP($C48,'L77'!$C$5:$I$47,7,0))</f>
        <v>10943.577999999996</v>
      </c>
      <c r="H48" s="27">
        <f>IF(ISNA(VLOOKUP($C48,'L78'!$C$5:$I$47,1,0)),0,VLOOKUP($C48,'L78'!$C$5:$I$47,2,0)+VLOOKUP($C48,'L78'!$C$5:$I$47,4,0)+VLOOKUP($C48,'L78'!$C$5:$I$47,6,0))</f>
        <v>20826.618999999981</v>
      </c>
      <c r="I48" s="28">
        <f>IF(ISNA(VLOOKUP($C48,'L78'!$C$5:$I$47,1,0)),0,VLOOKUP($C48,'L78'!$C$5:$I$47,3,0)+VLOOKUP($C48,'L78'!$C$5:$I$47,5,0)+VLOOKUP($C48,'L78'!$C$5:$I$47,7,0))</f>
        <v>18871.025999999994</v>
      </c>
      <c r="J48" s="27">
        <f>IF(ISNA(VLOOKUP($C48,'L79'!$C$5:$I$48,1,0)),0,VLOOKUP($C48,'L79'!$C$5:$I$48,2,0)+VLOOKUP($C48,'L79'!$C$5:$I$48,4,0)+VLOOKUP($C48,'L79'!$C$5:$I$48,6,0))</f>
        <v>20008.761000000006</v>
      </c>
      <c r="K48" s="28">
        <f>IF(ISNA(VLOOKUP($C48,'L79'!$C$5:$I$48,1,0)),0,VLOOKUP($C48,'L79'!$C$5:$I$48,3,0)+VLOOKUP($C48,'L79'!$C$5:$I$48,5,0)+VLOOKUP($C48,'L79'!$C$5:$I$48,7,0))</f>
        <v>19707.992000000006</v>
      </c>
      <c r="L48" s="27">
        <f>IF(ISNA(VLOOKUP($C48,'L80'!$C$5:$I$48,1,0)),0,VLOOKUP($C48,'L80'!$C$5:$I$48,2,0)+VLOOKUP($C48,'L80'!$C$5:$I$48,4,0)+VLOOKUP($C48,'L80'!$C$5:$I$48,6,0))</f>
        <v>14606.548999999999</v>
      </c>
      <c r="M48" s="28">
        <f>IF(ISNA(VLOOKUP($C48,'L80'!$C$5:$I$48,1,0)),0,VLOOKUP($C48,'L80'!$C$5:$I$48,3,0)+VLOOKUP($C48,'L80'!$C$5:$I$48,5,0)+VLOOKUP($C48,'L80'!$C$5:$I$48,7,0))</f>
        <v>15164.549999999997</v>
      </c>
      <c r="N48" s="27">
        <f>IF(ISNA(VLOOKUP($C48,'L81'!$C$5:$I$48,1,0)),0,VLOOKUP($C48,'L81'!$C$5:$I$48,2,0)+VLOOKUP($C48,'L81'!$C$5:$I$48,4,0)+VLOOKUP($C48,'L81'!$C$5:$I$48,6,0))</f>
        <v>21148.531999999992</v>
      </c>
      <c r="O48" s="28">
        <f>IF(ISNA(VLOOKUP($C48,'L81'!$C$5:$I$48,1,0)),0,VLOOKUP($C48,'L81'!$C$5:$I$48,3,0)+VLOOKUP($C48,'L81'!$C$5:$I$48,5,0)+VLOOKUP($C48,'L81'!$C$5:$I$48,7,0))</f>
        <v>19824.810000000016</v>
      </c>
      <c r="P48" s="27">
        <f>IF(ISNA(VLOOKUP($C48,'L82'!$C$5:$I$48,1,0)),0,VLOOKUP($C48,'L82'!$C$5:$I$48,2,0)+VLOOKUP($C48,'L82'!$C$5:$I$48,4,0)+VLOOKUP($C48,'L82'!$C$5:$I$48,6,0))</f>
        <v>12815.43</v>
      </c>
      <c r="Q48" s="28">
        <f>IF(ISNA(VLOOKUP($C48,'L82'!$C$5:$I$48,1,0)),0,VLOOKUP($C48,'L82'!$C$5:$I$48,3,0)+VLOOKUP($C48,'L82'!$C$5:$I$48,5,0)+VLOOKUP($C48,'L82'!$C$5:$I$48,7,0))</f>
        <v>13962.396999999999</v>
      </c>
      <c r="R48" s="29">
        <f t="shared" si="1"/>
        <v>200656.76599999997</v>
      </c>
      <c r="S48" s="7"/>
      <c r="U48" s="7"/>
      <c r="V48" s="7"/>
      <c r="W48" s="7"/>
    </row>
    <row r="49" spans="2:34" ht="14.4" thickBot="1" x14ac:dyDescent="0.35">
      <c r="B49" s="4" t="s">
        <v>49</v>
      </c>
      <c r="C49" s="2" t="s">
        <v>89</v>
      </c>
      <c r="D49" s="21" t="s">
        <v>126</v>
      </c>
      <c r="E49" s="24" t="s">
        <v>139</v>
      </c>
      <c r="F49" s="27">
        <f>IF(ISNA(VLOOKUP($C49,'L77'!$C$5:$I$47,1,0)),0,VLOOKUP($C49,'L77'!$C$5:$I$47,2,0)+VLOOKUP($C49,'L77'!$C$5:$I$47,4,0)+VLOOKUP($C49,'L77'!$C$5:$I$47,6,0))</f>
        <v>1728.27</v>
      </c>
      <c r="G49" s="28">
        <f>IF(ISNA(VLOOKUP($C49,'L77'!$C$5:$I$47,1,0)),0,VLOOKUP($C49,'L77'!$C$5:$I$47,3,0)+VLOOKUP($C49,'L77'!$C$5:$I$47,5,0)+VLOOKUP($C49,'L77'!$C$5:$I$47,7,0))</f>
        <v>2768.7780000000007</v>
      </c>
      <c r="H49" s="27">
        <f>IF(ISNA(VLOOKUP($C49,'L78'!$C$5:$I$47,1,0)),0,VLOOKUP($C49,'L78'!$C$5:$I$47,2,0)+VLOOKUP($C49,'L78'!$C$5:$I$47,4,0)+VLOOKUP($C49,'L78'!$C$5:$I$47,6,0))</f>
        <v>4976.93</v>
      </c>
      <c r="I49" s="28">
        <f>IF(ISNA(VLOOKUP($C49,'L78'!$C$5:$I$47,1,0)),0,VLOOKUP($C49,'L78'!$C$5:$I$47,3,0)+VLOOKUP($C49,'L78'!$C$5:$I$47,5,0)+VLOOKUP($C49,'L78'!$C$5:$I$47,7,0))</f>
        <v>4448.7769999999982</v>
      </c>
      <c r="J49" s="27">
        <f>IF(ISNA(VLOOKUP($C49,'L79'!$C$5:$I$48,1,0)),0,VLOOKUP($C49,'L79'!$C$5:$I$48,2,0)+VLOOKUP($C49,'L79'!$C$5:$I$48,4,0)+VLOOKUP($C49,'L79'!$C$5:$I$48,6,0))</f>
        <v>5343.4590000000017</v>
      </c>
      <c r="K49" s="28">
        <f>IF(ISNA(VLOOKUP($C49,'L79'!$C$5:$I$48,1,0)),0,VLOOKUP($C49,'L79'!$C$5:$I$48,3,0)+VLOOKUP($C49,'L79'!$C$5:$I$48,5,0)+VLOOKUP($C49,'L79'!$C$5:$I$48,7,0))</f>
        <v>5515.4440000000013</v>
      </c>
      <c r="L49" s="27">
        <f>IF(ISNA(VLOOKUP($C49,'L80'!$C$5:$I$48,1,0)),0,VLOOKUP($C49,'L80'!$C$5:$I$48,2,0)+VLOOKUP($C49,'L80'!$C$5:$I$48,4,0)+VLOOKUP($C49,'L80'!$C$5:$I$48,6,0))</f>
        <v>1689.106</v>
      </c>
      <c r="M49" s="28">
        <f>IF(ISNA(VLOOKUP($C49,'L80'!$C$5:$I$48,1,0)),0,VLOOKUP($C49,'L80'!$C$5:$I$48,3,0)+VLOOKUP($C49,'L80'!$C$5:$I$48,5,0)+VLOOKUP($C49,'L80'!$C$5:$I$48,7,0))</f>
        <v>1442.4010000000001</v>
      </c>
      <c r="N49" s="27">
        <f>IF(ISNA(VLOOKUP($C49,'L81'!$C$5:$I$48,1,0)),0,VLOOKUP($C49,'L81'!$C$5:$I$48,2,0)+VLOOKUP($C49,'L81'!$C$5:$I$48,4,0)+VLOOKUP($C49,'L81'!$C$5:$I$48,6,0))</f>
        <v>3024.2920000000004</v>
      </c>
      <c r="O49" s="28">
        <f>IF(ISNA(VLOOKUP($C49,'L81'!$C$5:$I$48,1,0)),0,VLOOKUP($C49,'L81'!$C$5:$I$48,3,0)+VLOOKUP($C49,'L81'!$C$5:$I$48,5,0)+VLOOKUP($C49,'L81'!$C$5:$I$48,7,0))</f>
        <v>4514.4140000000016</v>
      </c>
      <c r="P49" s="27">
        <f>IF(ISNA(VLOOKUP($C49,'L82'!$C$5:$I$48,1,0)),0,VLOOKUP($C49,'L82'!$C$5:$I$48,2,0)+VLOOKUP($C49,'L82'!$C$5:$I$48,4,0)+VLOOKUP($C49,'L82'!$C$5:$I$48,6,0))</f>
        <v>3067.5450000000014</v>
      </c>
      <c r="Q49" s="28">
        <f>IF(ISNA(VLOOKUP($C49,'L82'!$C$5:$I$48,1,0)),0,VLOOKUP($C49,'L82'!$C$5:$I$48,3,0)+VLOOKUP($C49,'L82'!$C$5:$I$48,5,0)+VLOOKUP($C49,'L82'!$C$5:$I$48,7,0))</f>
        <v>3760.759</v>
      </c>
      <c r="R49" s="29">
        <f t="shared" si="1"/>
        <v>42280.175000000003</v>
      </c>
      <c r="S49" s="7"/>
      <c r="U49" s="7"/>
      <c r="V49" s="7"/>
      <c r="W49" s="7"/>
    </row>
    <row r="50" spans="2:34" ht="14.4" thickBot="1" x14ac:dyDescent="0.35">
      <c r="B50" s="39" t="s">
        <v>0</v>
      </c>
      <c r="C50" s="40" t="s">
        <v>7</v>
      </c>
      <c r="D50" s="41" t="s">
        <v>7</v>
      </c>
      <c r="E50" s="42" t="s">
        <v>7</v>
      </c>
      <c r="F50" s="43">
        <f t="shared" ref="F50:G50" si="2">SUM(F6:F49)</f>
        <v>534070.67700000003</v>
      </c>
      <c r="G50" s="44">
        <f t="shared" si="2"/>
        <v>568845.73499999999</v>
      </c>
      <c r="H50" s="43">
        <f t="shared" ref="H50:I50" si="3">SUM(H6:H49)</f>
        <v>650712.51300000004</v>
      </c>
      <c r="I50" s="44">
        <f t="shared" si="3"/>
        <v>648161.35299999989</v>
      </c>
      <c r="J50" s="43">
        <f t="shared" ref="J50:K50" si="4">SUM(J6:J49)</f>
        <v>505124.81700000016</v>
      </c>
      <c r="K50" s="44">
        <f t="shared" si="4"/>
        <v>512989.49400000001</v>
      </c>
      <c r="L50" s="43">
        <f t="shared" ref="L50:M50" si="5">SUM(L6:L49)</f>
        <v>539260.03500000003</v>
      </c>
      <c r="M50" s="44">
        <f t="shared" si="5"/>
        <v>558586.13399999985</v>
      </c>
      <c r="N50" s="43">
        <f t="shared" ref="N50:O50" si="6">SUM(N6:N49)</f>
        <v>613040.14000000013</v>
      </c>
      <c r="O50" s="44">
        <f t="shared" si="6"/>
        <v>637694.29500000004</v>
      </c>
      <c r="P50" s="43">
        <f t="shared" ref="P50:Q50" si="7">SUM(P6:P49)</f>
        <v>522978.55899999995</v>
      </c>
      <c r="Q50" s="44">
        <f t="shared" si="7"/>
        <v>525375.47299999988</v>
      </c>
      <c r="R50" s="45">
        <f>SUM(R6:R49)</f>
        <v>6397088.085</v>
      </c>
      <c r="S50" s="35"/>
    </row>
    <row r="51" spans="2:34" x14ac:dyDescent="0.3">
      <c r="B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</row>
    <row r="52" spans="2:34" x14ac:dyDescent="0.3">
      <c r="B52" s="35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5"/>
      <c r="AH52" s="35"/>
    </row>
    <row r="53" spans="2:34" x14ac:dyDescent="0.3">
      <c r="B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</row>
    <row r="54" spans="2:34" x14ac:dyDescent="0.3">
      <c r="B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</row>
    <row r="55" spans="2:34" x14ac:dyDescent="0.3">
      <c r="B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</row>
  </sheetData>
  <mergeCells count="11">
    <mergeCell ref="R4:R5"/>
    <mergeCell ref="B4:B5"/>
    <mergeCell ref="C4:C5"/>
    <mergeCell ref="D4:D5"/>
    <mergeCell ref="E4:E5"/>
    <mergeCell ref="F4:G4"/>
    <mergeCell ref="H4:I4"/>
    <mergeCell ref="J4:K4"/>
    <mergeCell ref="L4:M4"/>
    <mergeCell ref="N4:O4"/>
    <mergeCell ref="P4:Q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9"/>
  <sheetViews>
    <sheetView zoomScale="85" zoomScaleNormal="85" workbookViewId="0">
      <pane xSplit="1" ySplit="4" topLeftCell="B5" activePane="bottomRight" state="frozen"/>
      <selection activeCell="B6" sqref="B6:R6"/>
      <selection pane="topRight" activeCell="B6" sqref="B6:R6"/>
      <selection pane="bottomLeft" activeCell="B6" sqref="B6:R6"/>
      <selection pane="bottomRight"/>
    </sheetView>
  </sheetViews>
  <sheetFormatPr defaultColWidth="9.109375" defaultRowHeight="13.8" x14ac:dyDescent="0.3"/>
  <cols>
    <col min="1" max="1" width="3" style="7" customWidth="1"/>
    <col min="2" max="2" width="20.88671875" style="7" bestFit="1" customWidth="1"/>
    <col min="3" max="3" width="17.44140625" style="14" bestFit="1" customWidth="1"/>
    <col min="4" max="9" width="10.6640625" style="7" customWidth="1"/>
    <col min="10" max="16384" width="9.109375" style="7"/>
  </cols>
  <sheetData>
    <row r="1" spans="2:9" ht="14.4" thickBot="1" x14ac:dyDescent="0.35"/>
    <row r="2" spans="2:9" ht="14.4" thickBot="1" x14ac:dyDescent="0.35">
      <c r="B2" s="64" t="s">
        <v>172</v>
      </c>
      <c r="C2" s="65"/>
      <c r="D2" s="65"/>
      <c r="E2" s="65"/>
      <c r="F2" s="65"/>
      <c r="G2" s="65"/>
      <c r="H2" s="65"/>
      <c r="I2" s="66"/>
    </row>
    <row r="3" spans="2:9" ht="14.4" thickBot="1" x14ac:dyDescent="0.35">
      <c r="B3" s="67" t="s">
        <v>8</v>
      </c>
      <c r="C3" s="69" t="s">
        <v>9</v>
      </c>
      <c r="D3" s="71" t="s">
        <v>3</v>
      </c>
      <c r="E3" s="71"/>
      <c r="F3" s="71" t="s">
        <v>4</v>
      </c>
      <c r="G3" s="71"/>
      <c r="H3" s="71" t="s">
        <v>5</v>
      </c>
      <c r="I3" s="71"/>
    </row>
    <row r="4" spans="2:9" ht="14.4" thickBot="1" x14ac:dyDescent="0.35">
      <c r="B4" s="68"/>
      <c r="C4" s="70"/>
      <c r="D4" s="17" t="s">
        <v>173</v>
      </c>
      <c r="E4" s="18" t="s">
        <v>174</v>
      </c>
      <c r="F4" s="17" t="s">
        <v>173</v>
      </c>
      <c r="G4" s="18" t="s">
        <v>174</v>
      </c>
      <c r="H4" s="17" t="s">
        <v>173</v>
      </c>
      <c r="I4" s="18" t="s">
        <v>174</v>
      </c>
    </row>
    <row r="5" spans="2:9" x14ac:dyDescent="0.3">
      <c r="B5" s="5" t="s">
        <v>10</v>
      </c>
      <c r="C5" s="15" t="s">
        <v>50</v>
      </c>
      <c r="D5" s="8">
        <v>3980.5970000000002</v>
      </c>
      <c r="E5" s="9">
        <v>4250.7450000000008</v>
      </c>
      <c r="F5" s="8">
        <v>0</v>
      </c>
      <c r="G5" s="9">
        <v>0</v>
      </c>
      <c r="H5" s="8">
        <v>1123.7659999999998</v>
      </c>
      <c r="I5" s="9">
        <v>2806.9699999999993</v>
      </c>
    </row>
    <row r="6" spans="2:9" x14ac:dyDescent="0.3">
      <c r="B6" s="3" t="s">
        <v>11</v>
      </c>
      <c r="C6" s="16" t="s">
        <v>51</v>
      </c>
      <c r="D6" s="10">
        <v>25373.601999999984</v>
      </c>
      <c r="E6" s="9">
        <v>20733.694999999989</v>
      </c>
      <c r="F6" s="8">
        <v>0</v>
      </c>
      <c r="G6" s="9">
        <v>0</v>
      </c>
      <c r="H6" s="8">
        <v>0</v>
      </c>
      <c r="I6" s="9">
        <v>0</v>
      </c>
    </row>
    <row r="7" spans="2:9" x14ac:dyDescent="0.3">
      <c r="B7" s="3" t="s">
        <v>144</v>
      </c>
      <c r="C7" s="16" t="s">
        <v>145</v>
      </c>
      <c r="D7" s="10">
        <v>249.98700000000002</v>
      </c>
      <c r="E7" s="9">
        <v>239.99299999999999</v>
      </c>
      <c r="F7" s="8">
        <v>0</v>
      </c>
      <c r="G7" s="11">
        <v>0</v>
      </c>
      <c r="H7" s="8">
        <v>0</v>
      </c>
      <c r="I7" s="9">
        <v>0</v>
      </c>
    </row>
    <row r="8" spans="2:9" x14ac:dyDescent="0.3">
      <c r="B8" s="3" t="s">
        <v>12</v>
      </c>
      <c r="C8" s="16" t="s">
        <v>52</v>
      </c>
      <c r="D8" s="10">
        <v>353.92700000000002</v>
      </c>
      <c r="E8" s="9">
        <v>1463.3050000000001</v>
      </c>
      <c r="F8" s="8">
        <v>0</v>
      </c>
      <c r="G8" s="9">
        <v>0</v>
      </c>
      <c r="H8" s="8">
        <v>0</v>
      </c>
      <c r="I8" s="9">
        <v>0</v>
      </c>
    </row>
    <row r="9" spans="2:9" x14ac:dyDescent="0.3">
      <c r="B9" s="3" t="s">
        <v>13</v>
      </c>
      <c r="C9" s="16" t="s">
        <v>53</v>
      </c>
      <c r="D9" s="10">
        <v>15431.150000000009</v>
      </c>
      <c r="E9" s="9">
        <v>13338.88</v>
      </c>
      <c r="F9" s="8">
        <v>0</v>
      </c>
      <c r="G9" s="9">
        <v>0</v>
      </c>
      <c r="H9" s="10">
        <v>0</v>
      </c>
      <c r="I9" s="9">
        <v>0</v>
      </c>
    </row>
    <row r="10" spans="2:9" x14ac:dyDescent="0.3">
      <c r="B10" s="3" t="s">
        <v>14</v>
      </c>
      <c r="C10" s="16" t="s">
        <v>54</v>
      </c>
      <c r="D10" s="10">
        <v>12418.844999999998</v>
      </c>
      <c r="E10" s="9">
        <v>13016.707999999997</v>
      </c>
      <c r="F10" s="8">
        <v>0</v>
      </c>
      <c r="G10" s="9">
        <v>0</v>
      </c>
      <c r="H10" s="8">
        <v>0</v>
      </c>
      <c r="I10" s="9">
        <v>0</v>
      </c>
    </row>
    <row r="11" spans="2:9" x14ac:dyDescent="0.3">
      <c r="B11" s="3" t="s">
        <v>15</v>
      </c>
      <c r="C11" s="16" t="s">
        <v>55</v>
      </c>
      <c r="D11" s="10">
        <v>130.834</v>
      </c>
      <c r="E11" s="9">
        <v>584.95300000000009</v>
      </c>
      <c r="F11" s="8">
        <v>0</v>
      </c>
      <c r="G11" s="9">
        <v>0</v>
      </c>
      <c r="H11" s="8">
        <v>0</v>
      </c>
      <c r="I11" s="9">
        <v>0</v>
      </c>
    </row>
    <row r="12" spans="2:9" x14ac:dyDescent="0.3">
      <c r="B12" s="3" t="s">
        <v>16</v>
      </c>
      <c r="C12" s="16" t="s">
        <v>56</v>
      </c>
      <c r="D12" s="10">
        <v>3971.5499999999997</v>
      </c>
      <c r="E12" s="9">
        <v>3914.444</v>
      </c>
      <c r="F12" s="8">
        <v>0</v>
      </c>
      <c r="G12" s="9">
        <v>0</v>
      </c>
      <c r="H12" s="8">
        <v>0</v>
      </c>
      <c r="I12" s="9">
        <v>0</v>
      </c>
    </row>
    <row r="13" spans="2:9" x14ac:dyDescent="0.3">
      <c r="B13" s="3" t="s">
        <v>17</v>
      </c>
      <c r="C13" s="16" t="s">
        <v>57</v>
      </c>
      <c r="D13" s="10">
        <v>14329.207</v>
      </c>
      <c r="E13" s="9">
        <v>15122.468999999997</v>
      </c>
      <c r="F13" s="8">
        <v>0</v>
      </c>
      <c r="G13" s="9">
        <v>0</v>
      </c>
      <c r="H13" s="8">
        <v>0</v>
      </c>
      <c r="I13" s="9">
        <v>0</v>
      </c>
    </row>
    <row r="14" spans="2:9" x14ac:dyDescent="0.3">
      <c r="B14" s="3" t="s">
        <v>18</v>
      </c>
      <c r="C14" s="16" t="s">
        <v>58</v>
      </c>
      <c r="D14" s="10">
        <v>8225.0849999999991</v>
      </c>
      <c r="E14" s="9">
        <v>6615.4340000000002</v>
      </c>
      <c r="F14" s="8">
        <v>0</v>
      </c>
      <c r="G14" s="9">
        <v>0</v>
      </c>
      <c r="H14" s="8">
        <v>0</v>
      </c>
      <c r="I14" s="9">
        <v>0</v>
      </c>
    </row>
    <row r="15" spans="2:9" x14ac:dyDescent="0.3">
      <c r="B15" s="3" t="s">
        <v>19</v>
      </c>
      <c r="C15" s="16" t="s">
        <v>59</v>
      </c>
      <c r="D15" s="10">
        <v>2975.1380000000008</v>
      </c>
      <c r="E15" s="9">
        <v>3231.1440000000011</v>
      </c>
      <c r="F15" s="8">
        <v>0</v>
      </c>
      <c r="G15" s="9">
        <v>0</v>
      </c>
      <c r="H15" s="8">
        <v>343.44099999999997</v>
      </c>
      <c r="I15" s="9">
        <v>1988.8410000000003</v>
      </c>
    </row>
    <row r="16" spans="2:9" x14ac:dyDescent="0.3">
      <c r="B16" s="3" t="s">
        <v>20</v>
      </c>
      <c r="C16" s="16" t="s">
        <v>60</v>
      </c>
      <c r="D16" s="10">
        <v>0</v>
      </c>
      <c r="E16" s="9">
        <v>0</v>
      </c>
      <c r="F16" s="8">
        <v>0</v>
      </c>
      <c r="G16" s="9">
        <v>0</v>
      </c>
      <c r="H16" s="8">
        <v>0</v>
      </c>
      <c r="I16" s="9">
        <v>0</v>
      </c>
    </row>
    <row r="17" spans="2:9" x14ac:dyDescent="0.3">
      <c r="B17" s="3" t="s">
        <v>21</v>
      </c>
      <c r="C17" s="16" t="s">
        <v>61</v>
      </c>
      <c r="D17" s="10">
        <v>37267.368000000024</v>
      </c>
      <c r="E17" s="9">
        <v>39336.163000000008</v>
      </c>
      <c r="F17" s="8">
        <v>0</v>
      </c>
      <c r="G17" s="9">
        <v>0</v>
      </c>
      <c r="H17" s="8">
        <v>0</v>
      </c>
      <c r="I17" s="9">
        <v>0</v>
      </c>
    </row>
    <row r="18" spans="2:9" x14ac:dyDescent="0.3">
      <c r="B18" s="3" t="s">
        <v>22</v>
      </c>
      <c r="C18" s="16" t="s">
        <v>62</v>
      </c>
      <c r="D18" s="10">
        <v>37956.540000000008</v>
      </c>
      <c r="E18" s="9">
        <v>39291.06700000001</v>
      </c>
      <c r="F18" s="8">
        <v>0</v>
      </c>
      <c r="G18" s="9">
        <v>0</v>
      </c>
      <c r="H18" s="8">
        <v>0</v>
      </c>
      <c r="I18" s="9">
        <v>0</v>
      </c>
    </row>
    <row r="19" spans="2:9" x14ac:dyDescent="0.3">
      <c r="B19" s="3" t="s">
        <v>23</v>
      </c>
      <c r="C19" s="16" t="s">
        <v>63</v>
      </c>
      <c r="D19" s="10">
        <v>13083.57</v>
      </c>
      <c r="E19" s="9">
        <v>14696.18</v>
      </c>
      <c r="F19" s="8">
        <v>0</v>
      </c>
      <c r="G19" s="9">
        <v>0</v>
      </c>
      <c r="H19" s="8">
        <v>0</v>
      </c>
      <c r="I19" s="9">
        <v>0</v>
      </c>
    </row>
    <row r="20" spans="2:9" x14ac:dyDescent="0.3">
      <c r="B20" s="3" t="s">
        <v>24</v>
      </c>
      <c r="C20" s="16" t="s">
        <v>64</v>
      </c>
      <c r="D20" s="10">
        <v>1486.9569999999999</v>
      </c>
      <c r="E20" s="9">
        <v>1505.5909999999999</v>
      </c>
      <c r="F20" s="8">
        <v>0</v>
      </c>
      <c r="G20" s="9">
        <v>0</v>
      </c>
      <c r="H20" s="8">
        <v>0</v>
      </c>
      <c r="I20" s="9">
        <v>1244.9799999999998</v>
      </c>
    </row>
    <row r="21" spans="2:9" x14ac:dyDescent="0.3">
      <c r="B21" s="3" t="s">
        <v>25</v>
      </c>
      <c r="C21" s="16" t="s">
        <v>65</v>
      </c>
      <c r="D21" s="10">
        <v>11150.282999999998</v>
      </c>
      <c r="E21" s="9">
        <v>11911.270000000004</v>
      </c>
      <c r="F21" s="8">
        <v>0</v>
      </c>
      <c r="G21" s="9">
        <v>0</v>
      </c>
      <c r="H21" s="8">
        <v>0</v>
      </c>
      <c r="I21" s="9">
        <v>0</v>
      </c>
    </row>
    <row r="22" spans="2:9" x14ac:dyDescent="0.3">
      <c r="B22" s="3" t="s">
        <v>26</v>
      </c>
      <c r="C22" s="16" t="s">
        <v>66</v>
      </c>
      <c r="D22" s="10">
        <v>16687.499999999996</v>
      </c>
      <c r="E22" s="9">
        <v>17918.960999999996</v>
      </c>
      <c r="F22" s="8">
        <v>0</v>
      </c>
      <c r="G22" s="9">
        <v>0</v>
      </c>
      <c r="H22" s="8">
        <v>0</v>
      </c>
      <c r="I22" s="9">
        <v>0</v>
      </c>
    </row>
    <row r="23" spans="2:9" x14ac:dyDescent="0.3">
      <c r="B23" s="3" t="s">
        <v>27</v>
      </c>
      <c r="C23" s="16" t="s">
        <v>67</v>
      </c>
      <c r="D23" s="10">
        <v>7672.3970000000018</v>
      </c>
      <c r="E23" s="9">
        <v>5451.6609999999973</v>
      </c>
      <c r="F23" s="8">
        <v>0</v>
      </c>
      <c r="G23" s="9">
        <v>0</v>
      </c>
      <c r="H23" s="8">
        <v>0</v>
      </c>
      <c r="I23" s="9">
        <v>0</v>
      </c>
    </row>
    <row r="24" spans="2:9" x14ac:dyDescent="0.3">
      <c r="B24" s="3" t="s">
        <v>28</v>
      </c>
      <c r="C24" s="16" t="s">
        <v>68</v>
      </c>
      <c r="D24" s="10">
        <v>7203.7760000000026</v>
      </c>
      <c r="E24" s="9">
        <v>7328.8290000000015</v>
      </c>
      <c r="F24" s="8">
        <v>0</v>
      </c>
      <c r="G24" s="9">
        <v>0</v>
      </c>
      <c r="H24" s="8">
        <v>0</v>
      </c>
      <c r="I24" s="9">
        <v>0</v>
      </c>
    </row>
    <row r="25" spans="2:9" x14ac:dyDescent="0.3">
      <c r="B25" s="3" t="s">
        <v>29</v>
      </c>
      <c r="C25" s="16" t="s">
        <v>69</v>
      </c>
      <c r="D25" s="10">
        <v>13740.086000000001</v>
      </c>
      <c r="E25" s="9">
        <v>17972.380999999987</v>
      </c>
      <c r="F25" s="8">
        <v>0</v>
      </c>
      <c r="G25" s="9">
        <v>0</v>
      </c>
      <c r="H25" s="8">
        <v>0</v>
      </c>
      <c r="I25" s="9">
        <v>0</v>
      </c>
    </row>
    <row r="26" spans="2:9" x14ac:dyDescent="0.3">
      <c r="B26" s="3" t="s">
        <v>30</v>
      </c>
      <c r="C26" s="16" t="s">
        <v>70</v>
      </c>
      <c r="D26" s="10">
        <v>599.899</v>
      </c>
      <c r="E26" s="9">
        <v>418.928</v>
      </c>
      <c r="F26" s="10">
        <v>0</v>
      </c>
      <c r="G26" s="9">
        <v>0</v>
      </c>
      <c r="H26" s="8">
        <v>0</v>
      </c>
      <c r="I26" s="9">
        <v>0</v>
      </c>
    </row>
    <row r="27" spans="2:9" x14ac:dyDescent="0.3">
      <c r="B27" s="3" t="s">
        <v>31</v>
      </c>
      <c r="C27" s="16" t="s">
        <v>71</v>
      </c>
      <c r="D27" s="10">
        <v>23513.150999999991</v>
      </c>
      <c r="E27" s="9">
        <v>0</v>
      </c>
      <c r="F27" s="10">
        <v>0</v>
      </c>
      <c r="G27" s="9">
        <v>0</v>
      </c>
      <c r="H27" s="8">
        <v>0</v>
      </c>
      <c r="I27" s="9">
        <v>0</v>
      </c>
    </row>
    <row r="28" spans="2:9" x14ac:dyDescent="0.3">
      <c r="B28" s="3" t="s">
        <v>146</v>
      </c>
      <c r="C28" s="16" t="s">
        <v>147</v>
      </c>
      <c r="D28" s="10">
        <v>2910.2730000000006</v>
      </c>
      <c r="E28" s="9">
        <v>2964.2729999999997</v>
      </c>
      <c r="F28" s="10">
        <v>0</v>
      </c>
      <c r="G28" s="9">
        <v>0</v>
      </c>
      <c r="H28" s="8">
        <v>0</v>
      </c>
      <c r="I28" s="9">
        <v>0</v>
      </c>
    </row>
    <row r="29" spans="2:9" x14ac:dyDescent="0.3">
      <c r="B29" s="3" t="s">
        <v>32</v>
      </c>
      <c r="C29" s="16" t="s">
        <v>72</v>
      </c>
      <c r="D29" s="10">
        <v>7065.5609999999988</v>
      </c>
      <c r="E29" s="9">
        <v>6528.13</v>
      </c>
      <c r="F29" s="10">
        <v>0</v>
      </c>
      <c r="G29" s="9">
        <v>0</v>
      </c>
      <c r="H29" s="8">
        <v>0</v>
      </c>
      <c r="I29" s="9">
        <v>0</v>
      </c>
    </row>
    <row r="30" spans="2:9" x14ac:dyDescent="0.3">
      <c r="B30" s="3" t="s">
        <v>33</v>
      </c>
      <c r="C30" s="16" t="s">
        <v>73</v>
      </c>
      <c r="D30" s="10">
        <v>731.25300000000016</v>
      </c>
      <c r="E30" s="9">
        <v>763.33399999999995</v>
      </c>
      <c r="F30" s="10">
        <v>0</v>
      </c>
      <c r="G30" s="9">
        <v>0</v>
      </c>
      <c r="H30" s="8">
        <v>0</v>
      </c>
      <c r="I30" s="9">
        <v>0</v>
      </c>
    </row>
    <row r="31" spans="2:9" x14ac:dyDescent="0.3">
      <c r="B31" s="3" t="s">
        <v>34</v>
      </c>
      <c r="C31" s="16" t="s">
        <v>74</v>
      </c>
      <c r="D31" s="10">
        <v>4869.2510000000002</v>
      </c>
      <c r="E31" s="9">
        <v>5069.5280000000012</v>
      </c>
      <c r="F31" s="10">
        <v>0</v>
      </c>
      <c r="G31" s="9">
        <v>0</v>
      </c>
      <c r="H31" s="8">
        <v>971.73600000000022</v>
      </c>
      <c r="I31" s="9">
        <v>1479.857</v>
      </c>
    </row>
    <row r="32" spans="2:9" x14ac:dyDescent="0.3">
      <c r="B32" s="3" t="s">
        <v>35</v>
      </c>
      <c r="C32" s="16" t="s">
        <v>75</v>
      </c>
      <c r="D32" s="10">
        <v>23193.718999999983</v>
      </c>
      <c r="E32" s="9">
        <v>21122.775999999987</v>
      </c>
      <c r="F32" s="10">
        <v>0</v>
      </c>
      <c r="G32" s="9">
        <v>0</v>
      </c>
      <c r="H32" s="8">
        <v>3844.6699999999996</v>
      </c>
      <c r="I32" s="9">
        <v>9627.6479999999974</v>
      </c>
    </row>
    <row r="33" spans="2:9" x14ac:dyDescent="0.3">
      <c r="B33" s="3" t="s">
        <v>141</v>
      </c>
      <c r="C33" s="16" t="s">
        <v>142</v>
      </c>
      <c r="D33" s="10">
        <v>8653.5349999999999</v>
      </c>
      <c r="E33" s="9">
        <v>6891.7450000000026</v>
      </c>
      <c r="F33" s="10">
        <v>0</v>
      </c>
      <c r="G33" s="9">
        <v>0</v>
      </c>
      <c r="H33" s="8">
        <v>377.72899999999998</v>
      </c>
      <c r="I33" s="9">
        <v>1105.9850000000001</v>
      </c>
    </row>
    <row r="34" spans="2:9" x14ac:dyDescent="0.3">
      <c r="B34" s="3" t="s">
        <v>36</v>
      </c>
      <c r="C34" s="16" t="s">
        <v>76</v>
      </c>
      <c r="D34" s="10">
        <v>9500.198000000004</v>
      </c>
      <c r="E34" s="9">
        <v>9798.6160000000054</v>
      </c>
      <c r="F34" s="10">
        <v>0</v>
      </c>
      <c r="G34" s="9">
        <v>0</v>
      </c>
      <c r="H34" s="8">
        <v>0</v>
      </c>
      <c r="I34" s="9">
        <v>2246.5620000000004</v>
      </c>
    </row>
    <row r="35" spans="2:9" x14ac:dyDescent="0.3">
      <c r="B35" s="3" t="s">
        <v>37</v>
      </c>
      <c r="C35" s="16" t="s">
        <v>77</v>
      </c>
      <c r="D35" s="10">
        <v>6956.6259999999993</v>
      </c>
      <c r="E35" s="9">
        <v>7931.8550000000005</v>
      </c>
      <c r="F35" s="10">
        <v>0</v>
      </c>
      <c r="G35" s="9">
        <v>0</v>
      </c>
      <c r="H35" s="8">
        <v>0</v>
      </c>
      <c r="I35" s="9">
        <v>0</v>
      </c>
    </row>
    <row r="36" spans="2:9" x14ac:dyDescent="0.3">
      <c r="B36" s="3" t="s">
        <v>38</v>
      </c>
      <c r="C36" s="16" t="s">
        <v>78</v>
      </c>
      <c r="D36" s="10">
        <v>9798.8759999999947</v>
      </c>
      <c r="E36" s="9">
        <v>9571.3929999999946</v>
      </c>
      <c r="F36" s="10">
        <v>0</v>
      </c>
      <c r="G36" s="9">
        <v>0</v>
      </c>
      <c r="H36" s="8">
        <v>0</v>
      </c>
      <c r="I36" s="9">
        <v>0</v>
      </c>
    </row>
    <row r="37" spans="2:9" x14ac:dyDescent="0.3">
      <c r="B37" s="3" t="s">
        <v>39</v>
      </c>
      <c r="C37" s="16" t="s">
        <v>79</v>
      </c>
      <c r="D37" s="10">
        <v>2886.4629999999997</v>
      </c>
      <c r="E37" s="9">
        <v>2674.3710000000001</v>
      </c>
      <c r="F37" s="10">
        <v>0</v>
      </c>
      <c r="G37" s="9">
        <v>0</v>
      </c>
      <c r="H37" s="8">
        <v>0</v>
      </c>
      <c r="I37" s="9">
        <v>239.559</v>
      </c>
    </row>
    <row r="38" spans="2:9" x14ac:dyDescent="0.3">
      <c r="B38" s="3" t="s">
        <v>40</v>
      </c>
      <c r="C38" s="16" t="s">
        <v>80</v>
      </c>
      <c r="D38" s="10">
        <v>20689.419999999976</v>
      </c>
      <c r="E38" s="9">
        <v>22716.164999999994</v>
      </c>
      <c r="F38" s="10">
        <v>0</v>
      </c>
      <c r="G38" s="9">
        <v>0</v>
      </c>
      <c r="H38" s="10">
        <v>0</v>
      </c>
      <c r="I38" s="9">
        <v>0</v>
      </c>
    </row>
    <row r="39" spans="2:9" x14ac:dyDescent="0.3">
      <c r="B39" s="3" t="s">
        <v>41</v>
      </c>
      <c r="C39" s="16" t="s">
        <v>81</v>
      </c>
      <c r="D39" s="10">
        <v>20969.435000000016</v>
      </c>
      <c r="E39" s="9">
        <v>22211.247999999978</v>
      </c>
      <c r="F39" s="10">
        <v>0</v>
      </c>
      <c r="G39" s="9">
        <v>0</v>
      </c>
      <c r="H39" s="8">
        <v>1426.1179999999999</v>
      </c>
      <c r="I39" s="9">
        <v>1136.6970000000001</v>
      </c>
    </row>
    <row r="40" spans="2:9" x14ac:dyDescent="0.3">
      <c r="B40" s="3" t="s">
        <v>42</v>
      </c>
      <c r="C40" s="16" t="s">
        <v>82</v>
      </c>
      <c r="D40" s="10">
        <v>16776.902000000006</v>
      </c>
      <c r="E40" s="9">
        <v>16986.351999999999</v>
      </c>
      <c r="F40" s="10">
        <v>0</v>
      </c>
      <c r="G40" s="9">
        <v>0</v>
      </c>
      <c r="H40" s="8">
        <v>0</v>
      </c>
      <c r="I40" s="9">
        <v>0</v>
      </c>
    </row>
    <row r="41" spans="2:9" x14ac:dyDescent="0.3">
      <c r="B41" s="3" t="s">
        <v>162</v>
      </c>
      <c r="C41" s="16" t="s">
        <v>161</v>
      </c>
      <c r="D41" s="10">
        <v>8748.67</v>
      </c>
      <c r="E41" s="9">
        <v>9641.9219999999968</v>
      </c>
      <c r="F41" s="10">
        <v>0</v>
      </c>
      <c r="G41" s="9">
        <v>0</v>
      </c>
      <c r="H41" s="8">
        <v>0</v>
      </c>
      <c r="I41" s="9">
        <v>0</v>
      </c>
    </row>
    <row r="42" spans="2:9" x14ac:dyDescent="0.3">
      <c r="B42" s="3" t="s">
        <v>43</v>
      </c>
      <c r="C42" s="16" t="s">
        <v>83</v>
      </c>
      <c r="D42" s="10">
        <v>7743.6579999999985</v>
      </c>
      <c r="E42" s="9">
        <v>9589.7390000000014</v>
      </c>
      <c r="F42" s="10">
        <v>0</v>
      </c>
      <c r="G42" s="9">
        <v>0</v>
      </c>
      <c r="H42" s="8">
        <v>0</v>
      </c>
      <c r="I42" s="9">
        <v>0</v>
      </c>
    </row>
    <row r="43" spans="2:9" x14ac:dyDescent="0.3">
      <c r="B43" s="3" t="s">
        <v>44</v>
      </c>
      <c r="C43" s="16" t="s">
        <v>84</v>
      </c>
      <c r="D43" s="10">
        <v>11034.421999999999</v>
      </c>
      <c r="E43" s="9">
        <v>13528.499999999991</v>
      </c>
      <c r="F43" s="10">
        <v>0</v>
      </c>
      <c r="G43" s="9">
        <v>0</v>
      </c>
      <c r="H43" s="8">
        <v>0</v>
      </c>
      <c r="I43" s="9">
        <v>0</v>
      </c>
    </row>
    <row r="44" spans="2:9" x14ac:dyDescent="0.3">
      <c r="B44" s="3" t="s">
        <v>45</v>
      </c>
      <c r="C44" s="16" t="s">
        <v>85</v>
      </c>
      <c r="D44" s="10">
        <v>10524.85</v>
      </c>
      <c r="E44" s="9">
        <v>12219.706999999993</v>
      </c>
      <c r="F44" s="10">
        <v>0</v>
      </c>
      <c r="G44" s="9">
        <v>0</v>
      </c>
      <c r="H44" s="8">
        <v>0</v>
      </c>
      <c r="I44" s="9">
        <v>0</v>
      </c>
    </row>
    <row r="45" spans="2:9" x14ac:dyDescent="0.3">
      <c r="B45" s="3" t="s">
        <v>46</v>
      </c>
      <c r="C45" s="16" t="s">
        <v>86</v>
      </c>
      <c r="D45" s="10">
        <v>67398.146999999997</v>
      </c>
      <c r="E45" s="9">
        <v>66665.011000000028</v>
      </c>
      <c r="F45" s="10">
        <v>0</v>
      </c>
      <c r="G45" s="9">
        <v>0</v>
      </c>
      <c r="H45" s="8">
        <v>0</v>
      </c>
      <c r="I45" s="9">
        <v>0</v>
      </c>
    </row>
    <row r="46" spans="2:9" x14ac:dyDescent="0.3">
      <c r="B46" s="3" t="s">
        <v>47</v>
      </c>
      <c r="C46" s="16" t="s">
        <v>87</v>
      </c>
      <c r="D46" s="10">
        <v>755.41600000000017</v>
      </c>
      <c r="E46" s="9">
        <v>557.75200000000007</v>
      </c>
      <c r="F46" s="10">
        <v>0</v>
      </c>
      <c r="G46" s="9">
        <v>0</v>
      </c>
      <c r="H46" s="8">
        <v>0</v>
      </c>
      <c r="I46" s="9">
        <v>0</v>
      </c>
    </row>
    <row r="47" spans="2:9" x14ac:dyDescent="0.3">
      <c r="B47" s="3" t="s">
        <v>48</v>
      </c>
      <c r="C47" s="16" t="s">
        <v>88</v>
      </c>
      <c r="D47" s="10">
        <v>9649.6090000000004</v>
      </c>
      <c r="E47" s="9">
        <v>9567.8189999999995</v>
      </c>
      <c r="F47" s="10">
        <v>0</v>
      </c>
      <c r="G47" s="9">
        <v>0</v>
      </c>
      <c r="H47" s="8">
        <v>3165.8210000000004</v>
      </c>
      <c r="I47" s="9">
        <v>4394.5779999999995</v>
      </c>
    </row>
    <row r="48" spans="2:9" ht="14.4" thickBot="1" x14ac:dyDescent="0.35">
      <c r="B48" s="3" t="s">
        <v>49</v>
      </c>
      <c r="C48" s="16" t="s">
        <v>89</v>
      </c>
      <c r="D48" s="52">
        <v>3067.5450000000014</v>
      </c>
      <c r="E48" s="53">
        <v>3760.759</v>
      </c>
      <c r="F48" s="10">
        <v>0</v>
      </c>
      <c r="G48" s="9">
        <v>0</v>
      </c>
      <c r="H48" s="54">
        <v>0</v>
      </c>
      <c r="I48" s="53">
        <v>0</v>
      </c>
    </row>
    <row r="49" spans="2:9" ht="14.4" thickBot="1" x14ac:dyDescent="0.35">
      <c r="B49" s="13" t="s">
        <v>0</v>
      </c>
      <c r="C49" s="19" t="s">
        <v>7</v>
      </c>
      <c r="D49" s="47">
        <v>511725.27799999987</v>
      </c>
      <c r="E49" s="48">
        <v>499103.79599999991</v>
      </c>
      <c r="F49" s="49">
        <v>0</v>
      </c>
      <c r="G49" s="48">
        <v>0</v>
      </c>
      <c r="H49" s="47">
        <v>11253.280999999999</v>
      </c>
      <c r="I49" s="48">
        <v>26271.676999999996</v>
      </c>
    </row>
  </sheetData>
  <mergeCells count="6">
    <mergeCell ref="B2:I2"/>
    <mergeCell ref="B3:B4"/>
    <mergeCell ref="C3:C4"/>
    <mergeCell ref="D3:E3"/>
    <mergeCell ref="F3:G3"/>
    <mergeCell ref="H3:I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9"/>
  <sheetViews>
    <sheetView zoomScale="85" zoomScaleNormal="85" workbookViewId="0">
      <pane xSplit="1" ySplit="4" topLeftCell="B5" activePane="bottomRight" state="frozen"/>
      <selection activeCell="B6" sqref="B6:R6"/>
      <selection pane="topRight" activeCell="B6" sqref="B6:R6"/>
      <selection pane="bottomLeft" activeCell="B6" sqref="B6:R6"/>
      <selection pane="bottomRight"/>
    </sheetView>
  </sheetViews>
  <sheetFormatPr defaultColWidth="9.109375" defaultRowHeight="13.8" x14ac:dyDescent="0.3"/>
  <cols>
    <col min="1" max="1" width="3" style="7" customWidth="1"/>
    <col min="2" max="2" width="20.88671875" style="7" bestFit="1" customWidth="1"/>
    <col min="3" max="3" width="17.44140625" style="14" bestFit="1" customWidth="1"/>
    <col min="4" max="9" width="10.6640625" style="7" customWidth="1"/>
    <col min="10" max="16384" width="9.109375" style="7"/>
  </cols>
  <sheetData>
    <row r="1" spans="2:9" ht="14.4" thickBot="1" x14ac:dyDescent="0.35"/>
    <row r="2" spans="2:9" ht="14.4" thickBot="1" x14ac:dyDescent="0.35">
      <c r="B2" s="64" t="s">
        <v>171</v>
      </c>
      <c r="C2" s="65"/>
      <c r="D2" s="65"/>
      <c r="E2" s="65"/>
      <c r="F2" s="65"/>
      <c r="G2" s="65"/>
      <c r="H2" s="65"/>
      <c r="I2" s="66"/>
    </row>
    <row r="3" spans="2:9" ht="14.4" thickBot="1" x14ac:dyDescent="0.35">
      <c r="B3" s="67" t="s">
        <v>8</v>
      </c>
      <c r="C3" s="69" t="s">
        <v>9</v>
      </c>
      <c r="D3" s="71" t="s">
        <v>3</v>
      </c>
      <c r="E3" s="71"/>
      <c r="F3" s="71" t="s">
        <v>4</v>
      </c>
      <c r="G3" s="71"/>
      <c r="H3" s="71" t="s">
        <v>5</v>
      </c>
      <c r="I3" s="71"/>
    </row>
    <row r="4" spans="2:9" ht="14.4" thickBot="1" x14ac:dyDescent="0.35">
      <c r="B4" s="68"/>
      <c r="C4" s="70"/>
      <c r="D4" s="17" t="s">
        <v>170</v>
      </c>
      <c r="E4" s="18" t="s">
        <v>169</v>
      </c>
      <c r="F4" s="17" t="s">
        <v>170</v>
      </c>
      <c r="G4" s="18" t="s">
        <v>169</v>
      </c>
      <c r="H4" s="17" t="s">
        <v>170</v>
      </c>
      <c r="I4" s="18" t="s">
        <v>169</v>
      </c>
    </row>
    <row r="5" spans="2:9" x14ac:dyDescent="0.3">
      <c r="B5" s="5" t="s">
        <v>10</v>
      </c>
      <c r="C5" s="15" t="s">
        <v>50</v>
      </c>
      <c r="D5" s="8">
        <v>7965.4</v>
      </c>
      <c r="E5" s="9">
        <v>7943.3250000000025</v>
      </c>
      <c r="F5" s="8">
        <v>0</v>
      </c>
      <c r="G5" s="9">
        <v>0</v>
      </c>
      <c r="H5" s="8">
        <v>365</v>
      </c>
      <c r="I5" s="9">
        <v>2267.3159999999993</v>
      </c>
    </row>
    <row r="6" spans="2:9" x14ac:dyDescent="0.3">
      <c r="B6" s="3" t="s">
        <v>11</v>
      </c>
      <c r="C6" s="16" t="s">
        <v>51</v>
      </c>
      <c r="D6" s="10">
        <v>11044.213999999996</v>
      </c>
      <c r="E6" s="9">
        <v>8221.3150000000005</v>
      </c>
      <c r="F6" s="8">
        <v>0</v>
      </c>
      <c r="G6" s="9">
        <v>0</v>
      </c>
      <c r="H6" s="8">
        <v>0</v>
      </c>
      <c r="I6" s="9">
        <v>0</v>
      </c>
    </row>
    <row r="7" spans="2:9" x14ac:dyDescent="0.3">
      <c r="B7" s="3" t="s">
        <v>144</v>
      </c>
      <c r="C7" s="16" t="s">
        <v>145</v>
      </c>
      <c r="D7" s="10">
        <v>89.997</v>
      </c>
      <c r="E7" s="9">
        <v>59.994</v>
      </c>
      <c r="F7" s="8">
        <v>0</v>
      </c>
      <c r="G7" s="11">
        <v>0</v>
      </c>
      <c r="H7" s="8">
        <v>0</v>
      </c>
      <c r="I7" s="9">
        <v>0</v>
      </c>
    </row>
    <row r="8" spans="2:9" x14ac:dyDescent="0.3">
      <c r="B8" s="3" t="s">
        <v>12</v>
      </c>
      <c r="C8" s="16" t="s">
        <v>52</v>
      </c>
      <c r="D8" s="10">
        <v>876.08699999999999</v>
      </c>
      <c r="E8" s="9">
        <v>949.30899999999997</v>
      </c>
      <c r="F8" s="8">
        <v>0</v>
      </c>
      <c r="G8" s="9">
        <v>0</v>
      </c>
      <c r="H8" s="8">
        <v>0</v>
      </c>
      <c r="I8" s="9">
        <v>0</v>
      </c>
    </row>
    <row r="9" spans="2:9" x14ac:dyDescent="0.3">
      <c r="B9" s="3" t="s">
        <v>13</v>
      </c>
      <c r="C9" s="16" t="s">
        <v>53</v>
      </c>
      <c r="D9" s="10">
        <v>19056.330000000002</v>
      </c>
      <c r="E9" s="9">
        <v>20048.50699999998</v>
      </c>
      <c r="F9" s="8">
        <v>0</v>
      </c>
      <c r="G9" s="9">
        <v>0</v>
      </c>
      <c r="H9" s="10">
        <v>0</v>
      </c>
      <c r="I9" s="9">
        <v>0</v>
      </c>
    </row>
    <row r="10" spans="2:9" x14ac:dyDescent="0.3">
      <c r="B10" s="3" t="s">
        <v>14</v>
      </c>
      <c r="C10" s="16" t="s">
        <v>54</v>
      </c>
      <c r="D10" s="10">
        <v>12915.153000000008</v>
      </c>
      <c r="E10" s="9">
        <v>13376.569000000003</v>
      </c>
      <c r="F10" s="8">
        <v>0</v>
      </c>
      <c r="G10" s="9">
        <v>0</v>
      </c>
      <c r="H10" s="8">
        <v>0</v>
      </c>
      <c r="I10" s="9">
        <v>0</v>
      </c>
    </row>
    <row r="11" spans="2:9" x14ac:dyDescent="0.3">
      <c r="B11" s="3" t="s">
        <v>15</v>
      </c>
      <c r="C11" s="16" t="s">
        <v>55</v>
      </c>
      <c r="D11" s="10">
        <v>1204.3139999999999</v>
      </c>
      <c r="E11" s="9">
        <v>1102.123</v>
      </c>
      <c r="F11" s="8">
        <v>0</v>
      </c>
      <c r="G11" s="9">
        <v>0</v>
      </c>
      <c r="H11" s="8">
        <v>0</v>
      </c>
      <c r="I11" s="9">
        <v>0</v>
      </c>
    </row>
    <row r="12" spans="2:9" x14ac:dyDescent="0.3">
      <c r="B12" s="3" t="s">
        <v>16</v>
      </c>
      <c r="C12" s="16" t="s">
        <v>56</v>
      </c>
      <c r="D12" s="10">
        <v>4005.9359999999992</v>
      </c>
      <c r="E12" s="9">
        <v>4055.6209999999992</v>
      </c>
      <c r="F12" s="8">
        <v>0</v>
      </c>
      <c r="G12" s="9">
        <v>0</v>
      </c>
      <c r="H12" s="8">
        <v>0</v>
      </c>
      <c r="I12" s="9">
        <v>0</v>
      </c>
    </row>
    <row r="13" spans="2:9" x14ac:dyDescent="0.3">
      <c r="B13" s="3" t="s">
        <v>17</v>
      </c>
      <c r="C13" s="16" t="s">
        <v>57</v>
      </c>
      <c r="D13" s="10">
        <v>14697.148999999987</v>
      </c>
      <c r="E13" s="9">
        <v>14487.842000000008</v>
      </c>
      <c r="F13" s="8">
        <v>0</v>
      </c>
      <c r="G13" s="9">
        <v>0</v>
      </c>
      <c r="H13" s="8">
        <v>0</v>
      </c>
      <c r="I13" s="9">
        <v>0</v>
      </c>
    </row>
    <row r="14" spans="2:9" x14ac:dyDescent="0.3">
      <c r="B14" s="3" t="s">
        <v>18</v>
      </c>
      <c r="C14" s="16" t="s">
        <v>58</v>
      </c>
      <c r="D14" s="10">
        <v>6766.6910000000007</v>
      </c>
      <c r="E14" s="9">
        <v>8601.1280000000024</v>
      </c>
      <c r="F14" s="8">
        <v>0</v>
      </c>
      <c r="G14" s="9">
        <v>0</v>
      </c>
      <c r="H14" s="8">
        <v>0</v>
      </c>
      <c r="I14" s="9">
        <v>0</v>
      </c>
    </row>
    <row r="15" spans="2:9" x14ac:dyDescent="0.3">
      <c r="B15" s="3" t="s">
        <v>19</v>
      </c>
      <c r="C15" s="16" t="s">
        <v>59</v>
      </c>
      <c r="D15" s="10">
        <v>6514.2969999999987</v>
      </c>
      <c r="E15" s="9">
        <v>4622.0560000000005</v>
      </c>
      <c r="F15" s="8">
        <v>0</v>
      </c>
      <c r="G15" s="9">
        <v>0</v>
      </c>
      <c r="H15" s="8">
        <v>0</v>
      </c>
      <c r="I15" s="9">
        <v>285.98900000000003</v>
      </c>
    </row>
    <row r="16" spans="2:9" x14ac:dyDescent="0.3">
      <c r="B16" s="3" t="s">
        <v>20</v>
      </c>
      <c r="C16" s="16" t="s">
        <v>60</v>
      </c>
      <c r="D16" s="10">
        <v>2939.7549999999987</v>
      </c>
      <c r="E16" s="9">
        <v>2102.7779999999998</v>
      </c>
      <c r="F16" s="8">
        <v>0</v>
      </c>
      <c r="G16" s="9">
        <v>0</v>
      </c>
      <c r="H16" s="8">
        <v>112.452</v>
      </c>
      <c r="I16" s="9">
        <v>0</v>
      </c>
    </row>
    <row r="17" spans="2:9" x14ac:dyDescent="0.3">
      <c r="B17" s="3" t="s">
        <v>21</v>
      </c>
      <c r="C17" s="16" t="s">
        <v>61</v>
      </c>
      <c r="D17" s="10">
        <v>37546.795000000035</v>
      </c>
      <c r="E17" s="9">
        <v>37898.867999999995</v>
      </c>
      <c r="F17" s="8">
        <v>0</v>
      </c>
      <c r="G17" s="9">
        <v>0</v>
      </c>
      <c r="H17" s="8">
        <v>0</v>
      </c>
      <c r="I17" s="9">
        <v>0</v>
      </c>
    </row>
    <row r="18" spans="2:9" x14ac:dyDescent="0.3">
      <c r="B18" s="3" t="s">
        <v>22</v>
      </c>
      <c r="C18" s="16" t="s">
        <v>62</v>
      </c>
      <c r="D18" s="10">
        <v>36879.211000000025</v>
      </c>
      <c r="E18" s="9">
        <v>36987.162000000018</v>
      </c>
      <c r="F18" s="8">
        <v>0</v>
      </c>
      <c r="G18" s="9">
        <v>0</v>
      </c>
      <c r="H18" s="8">
        <v>0</v>
      </c>
      <c r="I18" s="9">
        <v>0</v>
      </c>
    </row>
    <row r="19" spans="2:9" x14ac:dyDescent="0.3">
      <c r="B19" s="3" t="s">
        <v>23</v>
      </c>
      <c r="C19" s="16" t="s">
        <v>63</v>
      </c>
      <c r="D19" s="10">
        <v>9552.0399999999972</v>
      </c>
      <c r="E19" s="9">
        <v>11835.68</v>
      </c>
      <c r="F19" s="8">
        <v>0</v>
      </c>
      <c r="G19" s="9">
        <v>0</v>
      </c>
      <c r="H19" s="8">
        <v>0</v>
      </c>
      <c r="I19" s="9">
        <v>0</v>
      </c>
    </row>
    <row r="20" spans="2:9" x14ac:dyDescent="0.3">
      <c r="B20" s="3" t="s">
        <v>24</v>
      </c>
      <c r="C20" s="16" t="s">
        <v>64</v>
      </c>
      <c r="D20" s="10">
        <v>3011.6489999999999</v>
      </c>
      <c r="E20" s="9">
        <v>2690.2819999999997</v>
      </c>
      <c r="F20" s="8">
        <v>0</v>
      </c>
      <c r="G20" s="9">
        <v>0</v>
      </c>
      <c r="H20" s="8">
        <v>0</v>
      </c>
      <c r="I20" s="9">
        <v>0</v>
      </c>
    </row>
    <row r="21" spans="2:9" x14ac:dyDescent="0.3">
      <c r="B21" s="3" t="s">
        <v>25</v>
      </c>
      <c r="C21" s="16" t="s">
        <v>65</v>
      </c>
      <c r="D21" s="10">
        <v>15803.975999999997</v>
      </c>
      <c r="E21" s="9">
        <v>15747.934999999996</v>
      </c>
      <c r="F21" s="8">
        <v>0</v>
      </c>
      <c r="G21" s="9">
        <v>0</v>
      </c>
      <c r="H21" s="8">
        <v>0</v>
      </c>
      <c r="I21" s="9">
        <v>0</v>
      </c>
    </row>
    <row r="22" spans="2:9" x14ac:dyDescent="0.3">
      <c r="B22" s="3" t="s">
        <v>26</v>
      </c>
      <c r="C22" s="16" t="s">
        <v>66</v>
      </c>
      <c r="D22" s="10">
        <v>16272.232000000004</v>
      </c>
      <c r="E22" s="9">
        <v>18746.031999999996</v>
      </c>
      <c r="F22" s="8">
        <v>0</v>
      </c>
      <c r="G22" s="9">
        <v>0</v>
      </c>
      <c r="H22" s="8">
        <v>0</v>
      </c>
      <c r="I22" s="9">
        <v>0</v>
      </c>
    </row>
    <row r="23" spans="2:9" x14ac:dyDescent="0.3">
      <c r="B23" s="3" t="s">
        <v>27</v>
      </c>
      <c r="C23" s="16" t="s">
        <v>67</v>
      </c>
      <c r="D23" s="10">
        <v>18894.184000000001</v>
      </c>
      <c r="E23" s="9">
        <v>17858.639000000003</v>
      </c>
      <c r="F23" s="8">
        <v>0</v>
      </c>
      <c r="G23" s="9">
        <v>0</v>
      </c>
      <c r="H23" s="8">
        <v>0</v>
      </c>
      <c r="I23" s="9">
        <v>0</v>
      </c>
    </row>
    <row r="24" spans="2:9" x14ac:dyDescent="0.3">
      <c r="B24" s="3" t="s">
        <v>28</v>
      </c>
      <c r="C24" s="16" t="s">
        <v>68</v>
      </c>
      <c r="D24" s="10">
        <v>8236.0090000000018</v>
      </c>
      <c r="E24" s="9">
        <v>8405.0070000000014</v>
      </c>
      <c r="F24" s="8">
        <v>0</v>
      </c>
      <c r="G24" s="9">
        <v>0</v>
      </c>
      <c r="H24" s="8">
        <v>0</v>
      </c>
      <c r="I24" s="9">
        <v>0</v>
      </c>
    </row>
    <row r="25" spans="2:9" x14ac:dyDescent="0.3">
      <c r="B25" s="3" t="s">
        <v>29</v>
      </c>
      <c r="C25" s="16" t="s">
        <v>69</v>
      </c>
      <c r="D25" s="10">
        <v>17678.277000000006</v>
      </c>
      <c r="E25" s="9">
        <v>19002.97900000001</v>
      </c>
      <c r="F25" s="8">
        <v>0</v>
      </c>
      <c r="G25" s="9">
        <v>0</v>
      </c>
      <c r="H25" s="8">
        <v>0</v>
      </c>
      <c r="I25" s="9">
        <v>0</v>
      </c>
    </row>
    <row r="26" spans="2:9" x14ac:dyDescent="0.3">
      <c r="B26" s="3" t="s">
        <v>30</v>
      </c>
      <c r="C26" s="16" t="s">
        <v>70</v>
      </c>
      <c r="D26" s="10">
        <v>454.13499999999999</v>
      </c>
      <c r="E26" s="9">
        <v>534.97199999999987</v>
      </c>
      <c r="F26" s="10">
        <v>0</v>
      </c>
      <c r="G26" s="9">
        <v>0</v>
      </c>
      <c r="H26" s="8">
        <v>0</v>
      </c>
      <c r="I26" s="9">
        <v>0</v>
      </c>
    </row>
    <row r="27" spans="2:9" x14ac:dyDescent="0.3">
      <c r="B27" s="3" t="s">
        <v>31</v>
      </c>
      <c r="C27" s="16" t="s">
        <v>71</v>
      </c>
      <c r="D27" s="10">
        <v>27532.302</v>
      </c>
      <c r="E27" s="9">
        <v>27880.91</v>
      </c>
      <c r="F27" s="10">
        <v>0</v>
      </c>
      <c r="G27" s="9">
        <v>0</v>
      </c>
      <c r="H27" s="8">
        <v>0</v>
      </c>
      <c r="I27" s="9">
        <v>0</v>
      </c>
    </row>
    <row r="28" spans="2:9" x14ac:dyDescent="0.3">
      <c r="B28" s="3" t="s">
        <v>146</v>
      </c>
      <c r="C28" s="16" t="s">
        <v>147</v>
      </c>
      <c r="D28" s="10">
        <v>1991.5620000000004</v>
      </c>
      <c r="E28" s="9">
        <v>2487.1490000000003</v>
      </c>
      <c r="F28" s="10">
        <v>0</v>
      </c>
      <c r="G28" s="9">
        <v>0</v>
      </c>
      <c r="H28" s="8">
        <v>0</v>
      </c>
      <c r="I28" s="9">
        <v>0</v>
      </c>
    </row>
    <row r="29" spans="2:9" x14ac:dyDescent="0.3">
      <c r="B29" s="3" t="s">
        <v>32</v>
      </c>
      <c r="C29" s="16" t="s">
        <v>72</v>
      </c>
      <c r="D29" s="10">
        <v>9641.0939999999991</v>
      </c>
      <c r="E29" s="9">
        <v>9583.8390000000018</v>
      </c>
      <c r="F29" s="10">
        <v>0</v>
      </c>
      <c r="G29" s="9">
        <v>0</v>
      </c>
      <c r="H29" s="8">
        <v>0</v>
      </c>
      <c r="I29" s="9">
        <v>0</v>
      </c>
    </row>
    <row r="30" spans="2:9" x14ac:dyDescent="0.3">
      <c r="B30" s="3" t="s">
        <v>33</v>
      </c>
      <c r="C30" s="16" t="s">
        <v>73</v>
      </c>
      <c r="D30" s="10">
        <v>7208.2279999999973</v>
      </c>
      <c r="E30" s="9">
        <v>6802.4410000000025</v>
      </c>
      <c r="F30" s="10">
        <v>0</v>
      </c>
      <c r="G30" s="9">
        <v>0</v>
      </c>
      <c r="H30" s="8">
        <v>0</v>
      </c>
      <c r="I30" s="9">
        <v>0</v>
      </c>
    </row>
    <row r="31" spans="2:9" x14ac:dyDescent="0.3">
      <c r="B31" s="3" t="s">
        <v>34</v>
      </c>
      <c r="C31" s="16" t="s">
        <v>74</v>
      </c>
      <c r="D31" s="10">
        <v>13059.281000000003</v>
      </c>
      <c r="E31" s="9">
        <v>14216.57</v>
      </c>
      <c r="F31" s="10">
        <v>0</v>
      </c>
      <c r="G31" s="9">
        <v>0</v>
      </c>
      <c r="H31" s="8">
        <v>226.08799999999999</v>
      </c>
      <c r="I31" s="9">
        <v>2014.4079999999997</v>
      </c>
    </row>
    <row r="32" spans="2:9" x14ac:dyDescent="0.3">
      <c r="B32" s="3" t="s">
        <v>35</v>
      </c>
      <c r="C32" s="16" t="s">
        <v>75</v>
      </c>
      <c r="D32" s="10">
        <v>23940.021999999979</v>
      </c>
      <c r="E32" s="9">
        <v>23768.390000000018</v>
      </c>
      <c r="F32" s="10">
        <v>0</v>
      </c>
      <c r="G32" s="9">
        <v>0</v>
      </c>
      <c r="H32" s="8">
        <v>960.21399999999994</v>
      </c>
      <c r="I32" s="9">
        <v>9528.4090000000015</v>
      </c>
    </row>
    <row r="33" spans="2:9" x14ac:dyDescent="0.3">
      <c r="B33" s="3" t="s">
        <v>141</v>
      </c>
      <c r="C33" s="16" t="s">
        <v>142</v>
      </c>
      <c r="D33" s="10">
        <v>4646.581000000001</v>
      </c>
      <c r="E33" s="9">
        <v>4689.8650000000007</v>
      </c>
      <c r="F33" s="10">
        <v>0</v>
      </c>
      <c r="G33" s="9">
        <v>0</v>
      </c>
      <c r="H33" s="8">
        <v>371.68299999999999</v>
      </c>
      <c r="I33" s="9">
        <v>4736.5820000000012</v>
      </c>
    </row>
    <row r="34" spans="2:9" x14ac:dyDescent="0.3">
      <c r="B34" s="3" t="s">
        <v>36</v>
      </c>
      <c r="C34" s="16" t="s">
        <v>76</v>
      </c>
      <c r="D34" s="10">
        <v>13600.537000000006</v>
      </c>
      <c r="E34" s="9">
        <v>14401.210000000006</v>
      </c>
      <c r="F34" s="10">
        <v>0</v>
      </c>
      <c r="G34" s="9">
        <v>0</v>
      </c>
      <c r="H34" s="8">
        <v>0</v>
      </c>
      <c r="I34" s="9">
        <v>2702.3890000000001</v>
      </c>
    </row>
    <row r="35" spans="2:9" x14ac:dyDescent="0.3">
      <c r="B35" s="3" t="s">
        <v>37</v>
      </c>
      <c r="C35" s="16" t="s">
        <v>77</v>
      </c>
      <c r="D35" s="10">
        <v>10949.085000000005</v>
      </c>
      <c r="E35" s="9">
        <v>11182.295999999997</v>
      </c>
      <c r="F35" s="10">
        <v>0</v>
      </c>
      <c r="G35" s="9">
        <v>0</v>
      </c>
      <c r="H35" s="8">
        <v>0</v>
      </c>
      <c r="I35" s="9">
        <v>0</v>
      </c>
    </row>
    <row r="36" spans="2:9" x14ac:dyDescent="0.3">
      <c r="B36" s="3" t="s">
        <v>38</v>
      </c>
      <c r="C36" s="16" t="s">
        <v>78</v>
      </c>
      <c r="D36" s="10">
        <v>17004.171000000002</v>
      </c>
      <c r="E36" s="9">
        <v>15087.942999999999</v>
      </c>
      <c r="F36" s="10">
        <v>0</v>
      </c>
      <c r="G36" s="9">
        <v>0</v>
      </c>
      <c r="H36" s="8">
        <v>0</v>
      </c>
      <c r="I36" s="9">
        <v>0</v>
      </c>
    </row>
    <row r="37" spans="2:9" x14ac:dyDescent="0.3">
      <c r="B37" s="3" t="s">
        <v>39</v>
      </c>
      <c r="C37" s="16" t="s">
        <v>79</v>
      </c>
      <c r="D37" s="10">
        <v>4465.4669999999996</v>
      </c>
      <c r="E37" s="9">
        <v>4257.5440000000017</v>
      </c>
      <c r="F37" s="10">
        <v>0</v>
      </c>
      <c r="G37" s="9">
        <v>0</v>
      </c>
      <c r="H37" s="8">
        <v>0</v>
      </c>
      <c r="I37" s="9">
        <v>0</v>
      </c>
    </row>
    <row r="38" spans="2:9" x14ac:dyDescent="0.3">
      <c r="B38" s="3" t="s">
        <v>40</v>
      </c>
      <c r="C38" s="16" t="s">
        <v>80</v>
      </c>
      <c r="D38" s="10">
        <v>27386.75299999999</v>
      </c>
      <c r="E38" s="9">
        <v>27676.117000000013</v>
      </c>
      <c r="F38" s="10">
        <v>0</v>
      </c>
      <c r="G38" s="9">
        <v>0</v>
      </c>
      <c r="H38" s="10">
        <v>0</v>
      </c>
      <c r="I38" s="9">
        <v>0</v>
      </c>
    </row>
    <row r="39" spans="2:9" x14ac:dyDescent="0.3">
      <c r="B39" s="3" t="s">
        <v>41</v>
      </c>
      <c r="C39" s="16" t="s">
        <v>81</v>
      </c>
      <c r="D39" s="10">
        <v>21151.746999999988</v>
      </c>
      <c r="E39" s="9">
        <v>23045.824999999997</v>
      </c>
      <c r="F39" s="10">
        <v>0</v>
      </c>
      <c r="G39" s="9">
        <v>0</v>
      </c>
      <c r="H39" s="8">
        <v>581.54</v>
      </c>
      <c r="I39" s="9">
        <v>3150.1959999999999</v>
      </c>
    </row>
    <row r="40" spans="2:9" x14ac:dyDescent="0.3">
      <c r="B40" s="3" t="s">
        <v>42</v>
      </c>
      <c r="C40" s="16" t="s">
        <v>82</v>
      </c>
      <c r="D40" s="10">
        <v>26471.462000000007</v>
      </c>
      <c r="E40" s="9">
        <v>24506.141999999996</v>
      </c>
      <c r="F40" s="10">
        <v>0</v>
      </c>
      <c r="G40" s="9">
        <v>0</v>
      </c>
      <c r="H40" s="8">
        <v>0</v>
      </c>
      <c r="I40" s="9">
        <v>0</v>
      </c>
    </row>
    <row r="41" spans="2:9" x14ac:dyDescent="0.3">
      <c r="B41" s="3" t="s">
        <v>162</v>
      </c>
      <c r="C41" s="16" t="s">
        <v>161</v>
      </c>
      <c r="D41" s="10">
        <v>19470.849000000009</v>
      </c>
      <c r="E41" s="9">
        <v>18591.413000000004</v>
      </c>
      <c r="F41" s="10">
        <v>0</v>
      </c>
      <c r="G41" s="9">
        <v>0</v>
      </c>
      <c r="H41" s="8">
        <v>0</v>
      </c>
      <c r="I41" s="9">
        <v>0</v>
      </c>
    </row>
    <row r="42" spans="2:9" x14ac:dyDescent="0.3">
      <c r="B42" s="3" t="s">
        <v>43</v>
      </c>
      <c r="C42" s="16" t="s">
        <v>83</v>
      </c>
      <c r="D42" s="10">
        <v>11203.603000000003</v>
      </c>
      <c r="E42" s="9">
        <v>13255.600999999999</v>
      </c>
      <c r="F42" s="10">
        <v>0</v>
      </c>
      <c r="G42" s="9">
        <v>0</v>
      </c>
      <c r="H42" s="8">
        <v>0</v>
      </c>
      <c r="I42" s="9">
        <v>0</v>
      </c>
    </row>
    <row r="43" spans="2:9" x14ac:dyDescent="0.3">
      <c r="B43" s="3" t="s">
        <v>44</v>
      </c>
      <c r="C43" s="16" t="s">
        <v>84</v>
      </c>
      <c r="D43" s="10">
        <v>15067.241000000002</v>
      </c>
      <c r="E43" s="9">
        <v>13701.331999999991</v>
      </c>
      <c r="F43" s="10">
        <v>0</v>
      </c>
      <c r="G43" s="9">
        <v>0</v>
      </c>
      <c r="H43" s="8">
        <v>0</v>
      </c>
      <c r="I43" s="9">
        <v>0</v>
      </c>
    </row>
    <row r="44" spans="2:9" x14ac:dyDescent="0.3">
      <c r="B44" s="3" t="s">
        <v>45</v>
      </c>
      <c r="C44" s="16" t="s">
        <v>85</v>
      </c>
      <c r="D44" s="10">
        <v>11831.673000000003</v>
      </c>
      <c r="E44" s="9">
        <v>11281.177</v>
      </c>
      <c r="F44" s="10">
        <v>0</v>
      </c>
      <c r="G44" s="9">
        <v>0</v>
      </c>
      <c r="H44" s="8">
        <v>0</v>
      </c>
      <c r="I44" s="9">
        <v>0</v>
      </c>
    </row>
    <row r="45" spans="2:9" x14ac:dyDescent="0.3">
      <c r="B45" s="3" t="s">
        <v>46</v>
      </c>
      <c r="C45" s="16" t="s">
        <v>86</v>
      </c>
      <c r="D45" s="10">
        <v>66867.665000000037</v>
      </c>
      <c r="E45" s="9">
        <v>66819.04899999997</v>
      </c>
      <c r="F45" s="10">
        <v>0</v>
      </c>
      <c r="G45" s="9">
        <v>0</v>
      </c>
      <c r="H45" s="8">
        <v>0</v>
      </c>
      <c r="I45" s="9">
        <v>0</v>
      </c>
    </row>
    <row r="46" spans="2:9" x14ac:dyDescent="0.3">
      <c r="B46" s="3" t="s">
        <v>47</v>
      </c>
      <c r="C46" s="16" t="s">
        <v>87</v>
      </c>
      <c r="D46" s="10">
        <v>357.185</v>
      </c>
      <c r="E46" s="9">
        <v>156.846</v>
      </c>
      <c r="F46" s="10">
        <v>0</v>
      </c>
      <c r="G46" s="9">
        <v>0</v>
      </c>
      <c r="H46" s="8">
        <v>0</v>
      </c>
      <c r="I46" s="9">
        <v>0</v>
      </c>
    </row>
    <row r="47" spans="2:9" x14ac:dyDescent="0.3">
      <c r="B47" s="3" t="s">
        <v>48</v>
      </c>
      <c r="C47" s="16" t="s">
        <v>88</v>
      </c>
      <c r="D47" s="10">
        <v>21148.531999999992</v>
      </c>
      <c r="E47" s="9">
        <v>19824.810000000016</v>
      </c>
      <c r="F47" s="10">
        <v>0</v>
      </c>
      <c r="G47" s="9">
        <v>0</v>
      </c>
      <c r="H47" s="8">
        <v>0</v>
      </c>
      <c r="I47" s="9">
        <v>0</v>
      </c>
    </row>
    <row r="48" spans="2:9" ht="14.4" thickBot="1" x14ac:dyDescent="0.35">
      <c r="B48" s="3" t="s">
        <v>49</v>
      </c>
      <c r="C48" s="16" t="s">
        <v>89</v>
      </c>
      <c r="D48" s="52">
        <v>3024.2920000000004</v>
      </c>
      <c r="E48" s="53">
        <v>4514.4140000000016</v>
      </c>
      <c r="F48" s="10">
        <v>0</v>
      </c>
      <c r="G48" s="9">
        <v>0</v>
      </c>
      <c r="H48" s="54">
        <v>0</v>
      </c>
      <c r="I48" s="53">
        <v>0</v>
      </c>
    </row>
    <row r="49" spans="2:9" ht="14.4" thickBot="1" x14ac:dyDescent="0.35">
      <c r="B49" s="13" t="s">
        <v>0</v>
      </c>
      <c r="C49" s="19" t="s">
        <v>7</v>
      </c>
      <c r="D49" s="47">
        <f>SUM(D5:D48)</f>
        <v>610423.16300000018</v>
      </c>
      <c r="E49" s="48">
        <f t="shared" ref="E49:I49" si="0">SUM(E5:E48)</f>
        <v>613009.00600000017</v>
      </c>
      <c r="F49" s="49">
        <f t="shared" si="0"/>
        <v>0</v>
      </c>
      <c r="G49" s="48">
        <f t="shared" si="0"/>
        <v>0</v>
      </c>
      <c r="H49" s="47">
        <f t="shared" si="0"/>
        <v>2616.9769999999999</v>
      </c>
      <c r="I49" s="48">
        <f t="shared" si="0"/>
        <v>24685.289000000001</v>
      </c>
    </row>
  </sheetData>
  <mergeCells count="6">
    <mergeCell ref="B2:I2"/>
    <mergeCell ref="B3:B4"/>
    <mergeCell ref="C3:C4"/>
    <mergeCell ref="D3:E3"/>
    <mergeCell ref="F3:G3"/>
    <mergeCell ref="H3:I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9"/>
  <sheetViews>
    <sheetView zoomScale="85" zoomScaleNormal="85" workbookViewId="0">
      <pane xSplit="1" ySplit="4" topLeftCell="B5" activePane="bottomRight" state="frozen"/>
      <selection activeCell="B6" sqref="B6:R6"/>
      <selection pane="topRight" activeCell="B6" sqref="B6:R6"/>
      <selection pane="bottomLeft" activeCell="B6" sqref="B6:R6"/>
      <selection pane="bottomRight"/>
    </sheetView>
  </sheetViews>
  <sheetFormatPr defaultColWidth="9.109375" defaultRowHeight="13.8" x14ac:dyDescent="0.3"/>
  <cols>
    <col min="1" max="1" width="3" style="7" customWidth="1"/>
    <col min="2" max="2" width="20.88671875" style="7" bestFit="1" customWidth="1"/>
    <col min="3" max="3" width="17.44140625" style="14" bestFit="1" customWidth="1"/>
    <col min="4" max="9" width="10.6640625" style="7" customWidth="1"/>
    <col min="10" max="16384" width="9.109375" style="7"/>
  </cols>
  <sheetData>
    <row r="1" spans="2:9" ht="14.4" thickBot="1" x14ac:dyDescent="0.35"/>
    <row r="2" spans="2:9" ht="14.4" thickBot="1" x14ac:dyDescent="0.35">
      <c r="B2" s="64" t="s">
        <v>166</v>
      </c>
      <c r="C2" s="65"/>
      <c r="D2" s="65"/>
      <c r="E2" s="65"/>
      <c r="F2" s="65"/>
      <c r="G2" s="65"/>
      <c r="H2" s="65"/>
      <c r="I2" s="66"/>
    </row>
    <row r="3" spans="2:9" ht="14.4" thickBot="1" x14ac:dyDescent="0.35">
      <c r="B3" s="67" t="s">
        <v>8</v>
      </c>
      <c r="C3" s="69" t="s">
        <v>9</v>
      </c>
      <c r="D3" s="71" t="s">
        <v>3</v>
      </c>
      <c r="E3" s="71"/>
      <c r="F3" s="71" t="s">
        <v>4</v>
      </c>
      <c r="G3" s="71"/>
      <c r="H3" s="71" t="s">
        <v>5</v>
      </c>
      <c r="I3" s="71"/>
    </row>
    <row r="4" spans="2:9" ht="14.4" thickBot="1" x14ac:dyDescent="0.35">
      <c r="B4" s="68"/>
      <c r="C4" s="70"/>
      <c r="D4" s="17" t="s">
        <v>164</v>
      </c>
      <c r="E4" s="18" t="s">
        <v>165</v>
      </c>
      <c r="F4" s="17" t="s">
        <v>164</v>
      </c>
      <c r="G4" s="18" t="s">
        <v>165</v>
      </c>
      <c r="H4" s="17" t="s">
        <v>164</v>
      </c>
      <c r="I4" s="18" t="s">
        <v>165</v>
      </c>
    </row>
    <row r="5" spans="2:9" x14ac:dyDescent="0.3">
      <c r="B5" s="5" t="s">
        <v>10</v>
      </c>
      <c r="C5" s="15" t="s">
        <v>50</v>
      </c>
      <c r="D5" s="8">
        <v>3336.9780000000001</v>
      </c>
      <c r="E5" s="9">
        <v>2441.6999999999998</v>
      </c>
      <c r="F5" s="8">
        <v>0</v>
      </c>
      <c r="G5" s="9">
        <v>0</v>
      </c>
      <c r="H5" s="8">
        <v>691</v>
      </c>
      <c r="I5" s="9">
        <v>1545.1</v>
      </c>
    </row>
    <row r="6" spans="2:9" x14ac:dyDescent="0.3">
      <c r="B6" s="3" t="s">
        <v>11</v>
      </c>
      <c r="C6" s="16" t="s">
        <v>51</v>
      </c>
      <c r="D6" s="10">
        <v>28703.762000000024</v>
      </c>
      <c r="E6" s="9">
        <v>27001.703999999987</v>
      </c>
      <c r="F6" s="8">
        <v>0</v>
      </c>
      <c r="G6" s="9">
        <v>0</v>
      </c>
      <c r="H6" s="8">
        <v>0</v>
      </c>
      <c r="I6" s="9">
        <v>0</v>
      </c>
    </row>
    <row r="7" spans="2:9" x14ac:dyDescent="0.3">
      <c r="B7" s="3" t="s">
        <v>144</v>
      </c>
      <c r="C7" s="16" t="s">
        <v>145</v>
      </c>
      <c r="D7" s="10">
        <v>147.995</v>
      </c>
      <c r="E7" s="9">
        <v>149.99600000000001</v>
      </c>
      <c r="F7" s="8">
        <v>0</v>
      </c>
      <c r="G7" s="11">
        <v>0</v>
      </c>
      <c r="H7" s="8">
        <v>0</v>
      </c>
      <c r="I7" s="9">
        <v>0</v>
      </c>
    </row>
    <row r="8" spans="2:9" x14ac:dyDescent="0.3">
      <c r="B8" s="3" t="s">
        <v>12</v>
      </c>
      <c r="C8" s="16" t="s">
        <v>52</v>
      </c>
      <c r="D8" s="10">
        <v>0</v>
      </c>
      <c r="E8" s="9">
        <v>0</v>
      </c>
      <c r="F8" s="8">
        <v>0</v>
      </c>
      <c r="G8" s="9">
        <v>0</v>
      </c>
      <c r="H8" s="8">
        <v>0</v>
      </c>
      <c r="I8" s="9">
        <v>0</v>
      </c>
    </row>
    <row r="9" spans="2:9" x14ac:dyDescent="0.3">
      <c r="B9" s="3" t="s">
        <v>13</v>
      </c>
      <c r="C9" s="16" t="s">
        <v>53</v>
      </c>
      <c r="D9" s="10">
        <v>26244.994999999984</v>
      </c>
      <c r="E9" s="9">
        <v>24408.945999999996</v>
      </c>
      <c r="F9" s="8">
        <v>0</v>
      </c>
      <c r="G9" s="9">
        <v>0</v>
      </c>
      <c r="H9" s="10">
        <v>877.25699999999995</v>
      </c>
      <c r="I9" s="9">
        <v>3292.143</v>
      </c>
    </row>
    <row r="10" spans="2:9" x14ac:dyDescent="0.3">
      <c r="B10" s="3" t="s">
        <v>14</v>
      </c>
      <c r="C10" s="16" t="s">
        <v>54</v>
      </c>
      <c r="D10" s="10">
        <v>12928.430999999995</v>
      </c>
      <c r="E10" s="9">
        <v>13708.098000000005</v>
      </c>
      <c r="F10" s="8">
        <v>0</v>
      </c>
      <c r="G10" s="9">
        <v>0</v>
      </c>
      <c r="H10" s="8">
        <v>0</v>
      </c>
      <c r="I10" s="9">
        <v>0</v>
      </c>
    </row>
    <row r="11" spans="2:9" x14ac:dyDescent="0.3">
      <c r="B11" s="3" t="s">
        <v>15</v>
      </c>
      <c r="C11" s="16" t="s">
        <v>55</v>
      </c>
      <c r="D11" s="10">
        <v>1045.4209999999998</v>
      </c>
      <c r="E11" s="9">
        <v>666.61199999999997</v>
      </c>
      <c r="F11" s="8">
        <v>0</v>
      </c>
      <c r="G11" s="9">
        <v>0</v>
      </c>
      <c r="H11" s="8">
        <v>0</v>
      </c>
      <c r="I11" s="9">
        <v>0</v>
      </c>
    </row>
    <row r="12" spans="2:9" x14ac:dyDescent="0.3">
      <c r="B12" s="3" t="s">
        <v>16</v>
      </c>
      <c r="C12" s="16" t="s">
        <v>56</v>
      </c>
      <c r="D12" s="10">
        <v>816.39300000000003</v>
      </c>
      <c r="E12" s="9">
        <v>726.71800000000007</v>
      </c>
      <c r="F12" s="8">
        <v>0</v>
      </c>
      <c r="G12" s="9">
        <v>0</v>
      </c>
      <c r="H12" s="8">
        <v>0</v>
      </c>
      <c r="I12" s="9">
        <v>0</v>
      </c>
    </row>
    <row r="13" spans="2:9" x14ac:dyDescent="0.3">
      <c r="B13" s="3" t="s">
        <v>17</v>
      </c>
      <c r="C13" s="16" t="s">
        <v>57</v>
      </c>
      <c r="D13" s="10">
        <v>9484.746000000001</v>
      </c>
      <c r="E13" s="9">
        <v>9606.4909999999963</v>
      </c>
      <c r="F13" s="8">
        <v>0</v>
      </c>
      <c r="G13" s="9">
        <v>0</v>
      </c>
      <c r="H13" s="8">
        <v>0</v>
      </c>
      <c r="I13" s="9">
        <v>0</v>
      </c>
    </row>
    <row r="14" spans="2:9" x14ac:dyDescent="0.3">
      <c r="B14" s="3" t="s">
        <v>18</v>
      </c>
      <c r="C14" s="16" t="s">
        <v>58</v>
      </c>
      <c r="D14" s="10">
        <v>8243.4879999999994</v>
      </c>
      <c r="E14" s="9">
        <v>8308.1920000000027</v>
      </c>
      <c r="F14" s="8">
        <v>0</v>
      </c>
      <c r="G14" s="9">
        <v>0</v>
      </c>
      <c r="H14" s="8">
        <v>0</v>
      </c>
      <c r="I14" s="9">
        <v>0</v>
      </c>
    </row>
    <row r="15" spans="2:9" x14ac:dyDescent="0.3">
      <c r="B15" s="3" t="s">
        <v>19</v>
      </c>
      <c r="C15" s="16" t="s">
        <v>59</v>
      </c>
      <c r="D15" s="10">
        <v>1286.8329999999996</v>
      </c>
      <c r="E15" s="9">
        <v>1171.58</v>
      </c>
      <c r="F15" s="8">
        <v>0</v>
      </c>
      <c r="G15" s="9">
        <v>0</v>
      </c>
      <c r="H15" s="8">
        <v>0</v>
      </c>
      <c r="I15" s="9">
        <v>0</v>
      </c>
    </row>
    <row r="16" spans="2:9" x14ac:dyDescent="0.3">
      <c r="B16" s="3" t="s">
        <v>20</v>
      </c>
      <c r="C16" s="16" t="s">
        <v>60</v>
      </c>
      <c r="D16" s="10">
        <v>1086.9089999999999</v>
      </c>
      <c r="E16" s="9">
        <v>1029.8120000000001</v>
      </c>
      <c r="F16" s="8">
        <v>0</v>
      </c>
      <c r="G16" s="9">
        <v>0</v>
      </c>
      <c r="H16" s="8">
        <v>0</v>
      </c>
      <c r="I16" s="9">
        <v>0</v>
      </c>
    </row>
    <row r="17" spans="2:9" x14ac:dyDescent="0.3">
      <c r="B17" s="3" t="s">
        <v>21</v>
      </c>
      <c r="C17" s="16" t="s">
        <v>61</v>
      </c>
      <c r="D17" s="10">
        <v>37759.198000000011</v>
      </c>
      <c r="E17" s="9">
        <v>39665.109000000019</v>
      </c>
      <c r="F17" s="8">
        <v>0</v>
      </c>
      <c r="G17" s="9">
        <v>0</v>
      </c>
      <c r="H17" s="8">
        <v>0</v>
      </c>
      <c r="I17" s="9">
        <v>0</v>
      </c>
    </row>
    <row r="18" spans="2:9" x14ac:dyDescent="0.3">
      <c r="B18" s="3" t="s">
        <v>22</v>
      </c>
      <c r="C18" s="16" t="s">
        <v>62</v>
      </c>
      <c r="D18" s="10">
        <v>37226.48599999999</v>
      </c>
      <c r="E18" s="9">
        <v>40076.40399999998</v>
      </c>
      <c r="F18" s="8">
        <v>0</v>
      </c>
      <c r="G18" s="9">
        <v>0</v>
      </c>
      <c r="H18" s="8">
        <v>0</v>
      </c>
      <c r="I18" s="9">
        <v>0</v>
      </c>
    </row>
    <row r="19" spans="2:9" x14ac:dyDescent="0.3">
      <c r="B19" s="3" t="s">
        <v>23</v>
      </c>
      <c r="C19" s="16" t="s">
        <v>63</v>
      </c>
      <c r="D19" s="10">
        <v>15160.29999999999</v>
      </c>
      <c r="E19" s="9">
        <v>13777.52</v>
      </c>
      <c r="F19" s="8">
        <v>0</v>
      </c>
      <c r="G19" s="9">
        <v>0</v>
      </c>
      <c r="H19" s="8">
        <v>0</v>
      </c>
      <c r="I19" s="9">
        <v>0</v>
      </c>
    </row>
    <row r="20" spans="2:9" x14ac:dyDescent="0.3">
      <c r="B20" s="3" t="s">
        <v>24</v>
      </c>
      <c r="C20" s="16" t="s">
        <v>64</v>
      </c>
      <c r="D20" s="10">
        <v>1513.2600000000004</v>
      </c>
      <c r="E20" s="9">
        <v>2037.7629999999997</v>
      </c>
      <c r="F20" s="8">
        <v>0</v>
      </c>
      <c r="G20" s="9">
        <v>0</v>
      </c>
      <c r="H20" s="8">
        <v>0</v>
      </c>
      <c r="I20" s="9">
        <v>0</v>
      </c>
    </row>
    <row r="21" spans="2:9" x14ac:dyDescent="0.3">
      <c r="B21" s="3" t="s">
        <v>25</v>
      </c>
      <c r="C21" s="16" t="s">
        <v>65</v>
      </c>
      <c r="D21" s="10">
        <v>9542.5749999999971</v>
      </c>
      <c r="E21" s="9">
        <v>10392.771999999997</v>
      </c>
      <c r="F21" s="8">
        <v>0</v>
      </c>
      <c r="G21" s="9">
        <v>0</v>
      </c>
      <c r="H21" s="8">
        <v>0</v>
      </c>
      <c r="I21" s="9">
        <v>0</v>
      </c>
    </row>
    <row r="22" spans="2:9" x14ac:dyDescent="0.3">
      <c r="B22" s="3" t="s">
        <v>26</v>
      </c>
      <c r="C22" s="16" t="s">
        <v>66</v>
      </c>
      <c r="D22" s="10">
        <v>16346.937000000005</v>
      </c>
      <c r="E22" s="9">
        <v>17233.098999999987</v>
      </c>
      <c r="F22" s="8">
        <v>0</v>
      </c>
      <c r="G22" s="9">
        <v>0</v>
      </c>
      <c r="H22" s="8">
        <v>0</v>
      </c>
      <c r="I22" s="9">
        <v>0</v>
      </c>
    </row>
    <row r="23" spans="2:9" x14ac:dyDescent="0.3">
      <c r="B23" s="3" t="s">
        <v>27</v>
      </c>
      <c r="C23" s="16" t="s">
        <v>67</v>
      </c>
      <c r="D23" s="10">
        <v>16922.129000000001</v>
      </c>
      <c r="E23" s="9">
        <v>16749.495999999999</v>
      </c>
      <c r="F23" s="8">
        <v>0</v>
      </c>
      <c r="G23" s="9">
        <v>0</v>
      </c>
      <c r="H23" s="8">
        <v>0</v>
      </c>
      <c r="I23" s="9">
        <v>0</v>
      </c>
    </row>
    <row r="24" spans="2:9" x14ac:dyDescent="0.3">
      <c r="B24" s="3" t="s">
        <v>28</v>
      </c>
      <c r="C24" s="16" t="s">
        <v>68</v>
      </c>
      <c r="D24" s="10">
        <v>8296.4980000000032</v>
      </c>
      <c r="E24" s="9">
        <v>8430.7949999999964</v>
      </c>
      <c r="F24" s="8">
        <v>0</v>
      </c>
      <c r="G24" s="9">
        <v>0</v>
      </c>
      <c r="H24" s="8">
        <v>0</v>
      </c>
      <c r="I24" s="9">
        <v>0</v>
      </c>
    </row>
    <row r="25" spans="2:9" x14ac:dyDescent="0.3">
      <c r="B25" s="3" t="s">
        <v>29</v>
      </c>
      <c r="C25" s="16" t="s">
        <v>69</v>
      </c>
      <c r="D25" s="10">
        <v>19643.333999999995</v>
      </c>
      <c r="E25" s="9">
        <v>21379.177999999993</v>
      </c>
      <c r="F25" s="8">
        <v>0</v>
      </c>
      <c r="G25" s="9">
        <v>0</v>
      </c>
      <c r="H25" s="8">
        <v>0</v>
      </c>
      <c r="I25" s="9">
        <v>0</v>
      </c>
    </row>
    <row r="26" spans="2:9" x14ac:dyDescent="0.3">
      <c r="B26" s="3" t="s">
        <v>30</v>
      </c>
      <c r="C26" s="16" t="s">
        <v>70</v>
      </c>
      <c r="D26" s="10">
        <v>0</v>
      </c>
      <c r="E26" s="9">
        <v>44.491</v>
      </c>
      <c r="F26" s="10">
        <v>0</v>
      </c>
      <c r="G26" s="9">
        <v>0</v>
      </c>
      <c r="H26" s="8">
        <v>0</v>
      </c>
      <c r="I26" s="9">
        <v>0</v>
      </c>
    </row>
    <row r="27" spans="2:9" x14ac:dyDescent="0.3">
      <c r="B27" s="3" t="s">
        <v>31</v>
      </c>
      <c r="C27" s="16" t="s">
        <v>71</v>
      </c>
      <c r="D27" s="10">
        <v>32265.782000000007</v>
      </c>
      <c r="E27" s="9">
        <v>29285.303000000011</v>
      </c>
      <c r="F27" s="10">
        <v>0</v>
      </c>
      <c r="G27" s="9">
        <v>0</v>
      </c>
      <c r="H27" s="8">
        <v>0</v>
      </c>
      <c r="I27" s="9">
        <v>0</v>
      </c>
    </row>
    <row r="28" spans="2:9" x14ac:dyDescent="0.3">
      <c r="B28" s="3" t="s">
        <v>146</v>
      </c>
      <c r="C28" s="16" t="s">
        <v>147</v>
      </c>
      <c r="D28" s="10">
        <v>2648.2860000000001</v>
      </c>
      <c r="E28" s="9">
        <v>2587.0049999999987</v>
      </c>
      <c r="F28" s="10">
        <v>0</v>
      </c>
      <c r="G28" s="9">
        <v>0</v>
      </c>
      <c r="H28" s="8">
        <v>0</v>
      </c>
      <c r="I28" s="9">
        <v>0</v>
      </c>
    </row>
    <row r="29" spans="2:9" x14ac:dyDescent="0.3">
      <c r="B29" s="3" t="s">
        <v>32</v>
      </c>
      <c r="C29" s="16" t="s">
        <v>72</v>
      </c>
      <c r="D29" s="10">
        <v>1787.6119999999996</v>
      </c>
      <c r="E29" s="9">
        <v>1894.076</v>
      </c>
      <c r="F29" s="10">
        <v>0</v>
      </c>
      <c r="G29" s="9">
        <v>0</v>
      </c>
      <c r="H29" s="8">
        <v>897.31799999999998</v>
      </c>
      <c r="I29" s="9">
        <v>2621.6569999999997</v>
      </c>
    </row>
    <row r="30" spans="2:9" x14ac:dyDescent="0.3">
      <c r="B30" s="3" t="s">
        <v>33</v>
      </c>
      <c r="C30" s="16" t="s">
        <v>73</v>
      </c>
      <c r="D30" s="10">
        <v>4457.4350000000004</v>
      </c>
      <c r="E30" s="9">
        <v>4506.2729999999992</v>
      </c>
      <c r="F30" s="10">
        <v>0</v>
      </c>
      <c r="G30" s="9">
        <v>0</v>
      </c>
      <c r="H30" s="8">
        <v>0</v>
      </c>
      <c r="I30" s="9">
        <v>0</v>
      </c>
    </row>
    <row r="31" spans="2:9" x14ac:dyDescent="0.3">
      <c r="B31" s="3" t="s">
        <v>34</v>
      </c>
      <c r="C31" s="16" t="s">
        <v>74</v>
      </c>
      <c r="D31" s="10">
        <v>4426.0390000000016</v>
      </c>
      <c r="E31" s="9">
        <v>4491.7740000000003</v>
      </c>
      <c r="F31" s="10">
        <v>0</v>
      </c>
      <c r="G31" s="9">
        <v>0</v>
      </c>
      <c r="H31" s="8">
        <v>0</v>
      </c>
      <c r="I31" s="9">
        <v>0</v>
      </c>
    </row>
    <row r="32" spans="2:9" x14ac:dyDescent="0.3">
      <c r="B32" s="3" t="s">
        <v>35</v>
      </c>
      <c r="C32" s="16" t="s">
        <v>75</v>
      </c>
      <c r="D32" s="10">
        <v>24278.738999999998</v>
      </c>
      <c r="E32" s="9">
        <v>23259.619999999981</v>
      </c>
      <c r="F32" s="10">
        <v>0</v>
      </c>
      <c r="G32" s="9">
        <v>0</v>
      </c>
      <c r="H32" s="8">
        <v>610.66999999999996</v>
      </c>
      <c r="I32" s="9">
        <v>2976.0810000000001</v>
      </c>
    </row>
    <row r="33" spans="2:9" x14ac:dyDescent="0.3">
      <c r="B33" s="3" t="s">
        <v>141</v>
      </c>
      <c r="C33" s="16" t="s">
        <v>142</v>
      </c>
      <c r="D33" s="10">
        <v>0</v>
      </c>
      <c r="E33" s="9">
        <v>0</v>
      </c>
      <c r="F33" s="10">
        <v>0</v>
      </c>
      <c r="G33" s="9">
        <v>0</v>
      </c>
      <c r="H33" s="8">
        <v>0</v>
      </c>
      <c r="I33" s="9">
        <v>0</v>
      </c>
    </row>
    <row r="34" spans="2:9" x14ac:dyDescent="0.3">
      <c r="B34" s="3" t="s">
        <v>36</v>
      </c>
      <c r="C34" s="16" t="s">
        <v>76</v>
      </c>
      <c r="D34" s="10">
        <v>12018.446000000004</v>
      </c>
      <c r="E34" s="9">
        <v>12474.369000000004</v>
      </c>
      <c r="F34" s="10">
        <v>0</v>
      </c>
      <c r="G34" s="9">
        <v>0</v>
      </c>
      <c r="H34" s="8">
        <v>0</v>
      </c>
      <c r="I34" s="9">
        <v>1684.9520000000002</v>
      </c>
    </row>
    <row r="35" spans="2:9" x14ac:dyDescent="0.3">
      <c r="B35" s="3" t="s">
        <v>37</v>
      </c>
      <c r="C35" s="16" t="s">
        <v>77</v>
      </c>
      <c r="D35" s="10">
        <v>7075.9029999999984</v>
      </c>
      <c r="E35" s="9">
        <v>6364.8779999999979</v>
      </c>
      <c r="F35" s="10">
        <v>0</v>
      </c>
      <c r="G35" s="9">
        <v>0</v>
      </c>
      <c r="H35" s="8">
        <v>0</v>
      </c>
      <c r="I35" s="9">
        <v>0</v>
      </c>
    </row>
    <row r="36" spans="2:9" x14ac:dyDescent="0.3">
      <c r="B36" s="3" t="s">
        <v>38</v>
      </c>
      <c r="C36" s="16" t="s">
        <v>78</v>
      </c>
      <c r="D36" s="10">
        <v>11868.97800000001</v>
      </c>
      <c r="E36" s="9">
        <v>11915.880999999999</v>
      </c>
      <c r="F36" s="10">
        <v>0</v>
      </c>
      <c r="G36" s="9">
        <v>0</v>
      </c>
      <c r="H36" s="8">
        <v>0</v>
      </c>
      <c r="I36" s="9">
        <v>0</v>
      </c>
    </row>
    <row r="37" spans="2:9" x14ac:dyDescent="0.3">
      <c r="B37" s="3" t="s">
        <v>39</v>
      </c>
      <c r="C37" s="16" t="s">
        <v>79</v>
      </c>
      <c r="D37" s="10">
        <v>1627.8779999999999</v>
      </c>
      <c r="E37" s="9">
        <v>1557.5549999999998</v>
      </c>
      <c r="F37" s="10">
        <v>0</v>
      </c>
      <c r="G37" s="9">
        <v>0</v>
      </c>
      <c r="H37" s="8">
        <v>0</v>
      </c>
      <c r="I37" s="9">
        <v>0</v>
      </c>
    </row>
    <row r="38" spans="2:9" x14ac:dyDescent="0.3">
      <c r="B38" s="3" t="s">
        <v>40</v>
      </c>
      <c r="C38" s="16" t="s">
        <v>80</v>
      </c>
      <c r="D38" s="10">
        <v>25391.233000000022</v>
      </c>
      <c r="E38" s="9">
        <v>27850.093000000023</v>
      </c>
      <c r="F38" s="10">
        <v>0</v>
      </c>
      <c r="G38" s="9">
        <v>0</v>
      </c>
      <c r="H38" s="10">
        <v>0</v>
      </c>
      <c r="I38" s="9">
        <v>0</v>
      </c>
    </row>
    <row r="39" spans="2:9" x14ac:dyDescent="0.3">
      <c r="B39" s="3" t="s">
        <v>41</v>
      </c>
      <c r="C39" s="16" t="s">
        <v>81</v>
      </c>
      <c r="D39" s="10">
        <v>15655.688</v>
      </c>
      <c r="E39" s="9">
        <v>18035.107999999997</v>
      </c>
      <c r="F39" s="10">
        <v>0</v>
      </c>
      <c r="G39" s="9">
        <v>0</v>
      </c>
      <c r="H39" s="8">
        <v>0</v>
      </c>
      <c r="I39" s="9">
        <v>0</v>
      </c>
    </row>
    <row r="40" spans="2:9" x14ac:dyDescent="0.3">
      <c r="B40" s="3" t="s">
        <v>42</v>
      </c>
      <c r="C40" s="16" t="s">
        <v>82</v>
      </c>
      <c r="D40" s="10">
        <v>24010.750000000033</v>
      </c>
      <c r="E40" s="9">
        <v>22161.856</v>
      </c>
      <c r="F40" s="10">
        <v>0</v>
      </c>
      <c r="G40" s="9">
        <v>0</v>
      </c>
      <c r="H40" s="8">
        <v>0</v>
      </c>
      <c r="I40" s="9">
        <v>1943.5239999999999</v>
      </c>
    </row>
    <row r="41" spans="2:9" x14ac:dyDescent="0.3">
      <c r="B41" s="3" t="s">
        <v>162</v>
      </c>
      <c r="C41" s="16" t="s">
        <v>161</v>
      </c>
      <c r="D41" s="10">
        <v>20366.586999999992</v>
      </c>
      <c r="E41" s="9">
        <v>17123.971000000009</v>
      </c>
      <c r="F41" s="10">
        <v>0</v>
      </c>
      <c r="G41" s="9">
        <v>0</v>
      </c>
      <c r="H41" s="8">
        <v>0</v>
      </c>
      <c r="I41" s="9">
        <v>614.452</v>
      </c>
    </row>
    <row r="42" spans="2:9" x14ac:dyDescent="0.3">
      <c r="B42" s="3" t="s">
        <v>43</v>
      </c>
      <c r="C42" s="16" t="s">
        <v>83</v>
      </c>
      <c r="D42" s="10">
        <v>9683.1639999999989</v>
      </c>
      <c r="E42" s="9">
        <v>11092.136999999995</v>
      </c>
      <c r="F42" s="10">
        <v>0</v>
      </c>
      <c r="G42" s="9">
        <v>0</v>
      </c>
      <c r="H42" s="8">
        <v>456.47799999999995</v>
      </c>
      <c r="I42" s="9">
        <v>475.00100000000003</v>
      </c>
    </row>
    <row r="43" spans="2:9" x14ac:dyDescent="0.3">
      <c r="B43" s="3" t="s">
        <v>44</v>
      </c>
      <c r="C43" s="16" t="s">
        <v>84</v>
      </c>
      <c r="D43" s="10">
        <v>0</v>
      </c>
      <c r="E43" s="9">
        <v>0</v>
      </c>
      <c r="F43" s="10">
        <v>0</v>
      </c>
      <c r="G43" s="9">
        <v>0</v>
      </c>
      <c r="H43" s="8">
        <v>0</v>
      </c>
      <c r="I43" s="9">
        <v>0</v>
      </c>
    </row>
    <row r="44" spans="2:9" x14ac:dyDescent="0.3">
      <c r="B44" s="3" t="s">
        <v>45</v>
      </c>
      <c r="C44" s="16" t="s">
        <v>85</v>
      </c>
      <c r="D44" s="10">
        <v>0</v>
      </c>
      <c r="E44" s="9">
        <v>0</v>
      </c>
      <c r="F44" s="10">
        <v>0</v>
      </c>
      <c r="G44" s="9">
        <v>0</v>
      </c>
      <c r="H44" s="8">
        <v>0</v>
      </c>
      <c r="I44" s="9">
        <v>0</v>
      </c>
    </row>
    <row r="45" spans="2:9" x14ac:dyDescent="0.3">
      <c r="B45" s="3" t="s">
        <v>46</v>
      </c>
      <c r="C45" s="16" t="s">
        <v>86</v>
      </c>
      <c r="D45" s="10">
        <v>65290.520999999993</v>
      </c>
      <c r="E45" s="9">
        <v>67458.719999999987</v>
      </c>
      <c r="F45" s="10">
        <v>0</v>
      </c>
      <c r="G45" s="9">
        <v>0</v>
      </c>
      <c r="H45" s="8">
        <v>402.875</v>
      </c>
      <c r="I45" s="9">
        <v>5128.7979999999998</v>
      </c>
    </row>
    <row r="46" spans="2:9" x14ac:dyDescent="0.3">
      <c r="B46" s="3" t="s">
        <v>47</v>
      </c>
      <c r="C46" s="16" t="s">
        <v>87</v>
      </c>
      <c r="D46" s="10">
        <v>439.07299999999998</v>
      </c>
      <c r="E46" s="9">
        <v>632.38</v>
      </c>
      <c r="F46" s="10">
        <v>0</v>
      </c>
      <c r="G46" s="9">
        <v>0</v>
      </c>
      <c r="H46" s="8">
        <v>0</v>
      </c>
      <c r="I46" s="9">
        <v>0</v>
      </c>
    </row>
    <row r="47" spans="2:9" x14ac:dyDescent="0.3">
      <c r="B47" s="3" t="s">
        <v>48</v>
      </c>
      <c r="C47" s="16" t="s">
        <v>88</v>
      </c>
      <c r="D47" s="10">
        <v>14606.548999999999</v>
      </c>
      <c r="E47" s="9">
        <v>15164.549999999997</v>
      </c>
      <c r="F47" s="10">
        <v>0</v>
      </c>
      <c r="G47" s="9">
        <v>0</v>
      </c>
      <c r="H47" s="8">
        <v>0</v>
      </c>
      <c r="I47" s="9">
        <v>0</v>
      </c>
    </row>
    <row r="48" spans="2:9" ht="14.4" thickBot="1" x14ac:dyDescent="0.35">
      <c r="B48" s="3" t="s">
        <v>49</v>
      </c>
      <c r="C48" s="16" t="s">
        <v>89</v>
      </c>
      <c r="D48" s="52">
        <v>1689.106</v>
      </c>
      <c r="E48" s="53">
        <v>1442.4010000000001</v>
      </c>
      <c r="F48" s="10">
        <v>0</v>
      </c>
      <c r="G48" s="9">
        <v>0</v>
      </c>
      <c r="H48" s="54">
        <v>0</v>
      </c>
      <c r="I48" s="53">
        <v>0</v>
      </c>
    </row>
    <row r="49" spans="2:9" ht="14.4" thickBot="1" x14ac:dyDescent="0.35">
      <c r="B49" s="13" t="s">
        <v>0</v>
      </c>
      <c r="C49" s="19" t="s">
        <v>7</v>
      </c>
      <c r="D49" s="47">
        <f>SUM(D5:D48)</f>
        <v>535324.43700000015</v>
      </c>
      <c r="E49" s="48">
        <f t="shared" ref="E49:I49" si="0">SUM(E5:E48)</f>
        <v>538304.42599999998</v>
      </c>
      <c r="F49" s="49">
        <f t="shared" si="0"/>
        <v>0</v>
      </c>
      <c r="G49" s="48">
        <f t="shared" si="0"/>
        <v>0</v>
      </c>
      <c r="H49" s="47">
        <f t="shared" si="0"/>
        <v>3935.598</v>
      </c>
      <c r="I49" s="48">
        <f t="shared" si="0"/>
        <v>20281.707999999999</v>
      </c>
    </row>
  </sheetData>
  <mergeCells count="6">
    <mergeCell ref="B2:I2"/>
    <mergeCell ref="B3:B4"/>
    <mergeCell ref="C3:C4"/>
    <mergeCell ref="D3:E3"/>
    <mergeCell ref="F3:G3"/>
    <mergeCell ref="H3:I3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9"/>
  <sheetViews>
    <sheetView zoomScale="85" zoomScaleNormal="85" workbookViewId="0">
      <pane xSplit="1" ySplit="4" topLeftCell="B5" activePane="bottomRight" state="frozen"/>
      <selection activeCell="B6" sqref="B6:R6"/>
      <selection pane="topRight" activeCell="B6" sqref="B6:R6"/>
      <selection pane="bottomLeft" activeCell="B6" sqref="B6:R6"/>
      <selection pane="bottomRight"/>
    </sheetView>
  </sheetViews>
  <sheetFormatPr defaultColWidth="9.109375" defaultRowHeight="13.8" x14ac:dyDescent="0.3"/>
  <cols>
    <col min="1" max="1" width="3" style="7" customWidth="1"/>
    <col min="2" max="2" width="20.88671875" style="7" bestFit="1" customWidth="1"/>
    <col min="3" max="3" width="17.44140625" style="14" bestFit="1" customWidth="1"/>
    <col min="4" max="9" width="10.6640625" style="7" customWidth="1"/>
    <col min="10" max="16384" width="9.109375" style="7"/>
  </cols>
  <sheetData>
    <row r="1" spans="2:9" ht="14.4" thickBot="1" x14ac:dyDescent="0.35"/>
    <row r="2" spans="2:9" ht="14.4" thickBot="1" x14ac:dyDescent="0.35">
      <c r="B2" s="64" t="s">
        <v>160</v>
      </c>
      <c r="C2" s="65"/>
      <c r="D2" s="65"/>
      <c r="E2" s="65"/>
      <c r="F2" s="65"/>
      <c r="G2" s="65"/>
      <c r="H2" s="65"/>
      <c r="I2" s="66"/>
    </row>
    <row r="3" spans="2:9" ht="14.4" thickBot="1" x14ac:dyDescent="0.35">
      <c r="B3" s="67" t="s">
        <v>8</v>
      </c>
      <c r="C3" s="69" t="s">
        <v>9</v>
      </c>
      <c r="D3" s="71" t="s">
        <v>3</v>
      </c>
      <c r="E3" s="71"/>
      <c r="F3" s="71" t="s">
        <v>4</v>
      </c>
      <c r="G3" s="71"/>
      <c r="H3" s="71" t="s">
        <v>5</v>
      </c>
      <c r="I3" s="71"/>
    </row>
    <row r="4" spans="2:9" ht="14.4" thickBot="1" x14ac:dyDescent="0.35">
      <c r="B4" s="68"/>
      <c r="C4" s="70"/>
      <c r="D4" s="17" t="s">
        <v>158</v>
      </c>
      <c r="E4" s="18" t="s">
        <v>159</v>
      </c>
      <c r="F4" s="17" t="s">
        <v>158</v>
      </c>
      <c r="G4" s="18" t="s">
        <v>159</v>
      </c>
      <c r="H4" s="17" t="s">
        <v>158</v>
      </c>
      <c r="I4" s="18" t="s">
        <v>159</v>
      </c>
    </row>
    <row r="5" spans="2:9" x14ac:dyDescent="0.3">
      <c r="B5" s="5" t="s">
        <v>10</v>
      </c>
      <c r="C5" s="15" t="s">
        <v>50</v>
      </c>
      <c r="D5" s="8">
        <v>9906.4760000000024</v>
      </c>
      <c r="E5" s="9">
        <v>9830.5470000000005</v>
      </c>
      <c r="F5" s="8">
        <v>0</v>
      </c>
      <c r="G5" s="9">
        <v>0</v>
      </c>
      <c r="H5" s="8">
        <v>100.26900000000001</v>
      </c>
      <c r="I5" s="9">
        <v>749</v>
      </c>
    </row>
    <row r="6" spans="2:9" x14ac:dyDescent="0.3">
      <c r="B6" s="3" t="s">
        <v>11</v>
      </c>
      <c r="C6" s="16" t="s">
        <v>51</v>
      </c>
      <c r="D6" s="10">
        <v>27564.705000000005</v>
      </c>
      <c r="E6" s="11">
        <v>26355.170999999998</v>
      </c>
      <c r="F6" s="8">
        <v>0</v>
      </c>
      <c r="G6" s="11">
        <v>0</v>
      </c>
      <c r="H6" s="8">
        <v>0</v>
      </c>
      <c r="I6" s="11">
        <v>1825.3669999999995</v>
      </c>
    </row>
    <row r="7" spans="2:9" x14ac:dyDescent="0.3">
      <c r="B7" s="3" t="s">
        <v>144</v>
      </c>
      <c r="C7" s="16" t="s">
        <v>145</v>
      </c>
      <c r="D7" s="10">
        <v>89.97999999999999</v>
      </c>
      <c r="E7" s="11">
        <v>104.99099999999999</v>
      </c>
      <c r="F7" s="8">
        <v>0</v>
      </c>
      <c r="G7" s="11">
        <v>0</v>
      </c>
      <c r="H7" s="8">
        <v>0</v>
      </c>
      <c r="I7" s="11">
        <v>0</v>
      </c>
    </row>
    <row r="8" spans="2:9" x14ac:dyDescent="0.3">
      <c r="B8" s="3" t="s">
        <v>12</v>
      </c>
      <c r="C8" s="16" t="s">
        <v>52</v>
      </c>
      <c r="D8" s="10">
        <v>0</v>
      </c>
      <c r="E8" s="11">
        <v>0</v>
      </c>
      <c r="F8" s="8">
        <v>0</v>
      </c>
      <c r="G8" s="11">
        <v>0</v>
      </c>
      <c r="H8" s="46">
        <v>0</v>
      </c>
      <c r="I8" s="11">
        <v>0</v>
      </c>
    </row>
    <row r="9" spans="2:9" x14ac:dyDescent="0.3">
      <c r="B9" s="3" t="s">
        <v>13</v>
      </c>
      <c r="C9" s="16" t="s">
        <v>53</v>
      </c>
      <c r="D9" s="10">
        <v>4723.3369999999995</v>
      </c>
      <c r="E9" s="11">
        <v>2241.0279999999998</v>
      </c>
      <c r="F9" s="8">
        <v>0</v>
      </c>
      <c r="G9" s="11">
        <v>0</v>
      </c>
      <c r="H9" s="12">
        <v>0</v>
      </c>
      <c r="I9" s="11">
        <v>0</v>
      </c>
    </row>
    <row r="10" spans="2:9" x14ac:dyDescent="0.3">
      <c r="B10" s="3" t="s">
        <v>14</v>
      </c>
      <c r="C10" s="16" t="s">
        <v>54</v>
      </c>
      <c r="D10" s="10">
        <v>12832.823000000004</v>
      </c>
      <c r="E10" s="11">
        <v>13741.562000000005</v>
      </c>
      <c r="F10" s="8">
        <v>0</v>
      </c>
      <c r="G10" s="11">
        <v>0</v>
      </c>
      <c r="H10" s="8">
        <v>0</v>
      </c>
      <c r="I10" s="11">
        <v>0</v>
      </c>
    </row>
    <row r="11" spans="2:9" x14ac:dyDescent="0.3">
      <c r="B11" s="3" t="s">
        <v>15</v>
      </c>
      <c r="C11" s="16" t="s">
        <v>55</v>
      </c>
      <c r="D11" s="10">
        <v>698.40899999999999</v>
      </c>
      <c r="E11" s="11">
        <v>799.45</v>
      </c>
      <c r="F11" s="8">
        <v>0</v>
      </c>
      <c r="G11" s="11">
        <v>0</v>
      </c>
      <c r="H11" s="8">
        <v>0</v>
      </c>
      <c r="I11" s="11">
        <v>0</v>
      </c>
    </row>
    <row r="12" spans="2:9" x14ac:dyDescent="0.3">
      <c r="B12" s="3" t="s">
        <v>16</v>
      </c>
      <c r="C12" s="16" t="s">
        <v>56</v>
      </c>
      <c r="D12" s="10">
        <v>4246.7520000000004</v>
      </c>
      <c r="E12" s="11">
        <v>3698.71</v>
      </c>
      <c r="F12" s="8">
        <v>0</v>
      </c>
      <c r="G12" s="11">
        <v>0</v>
      </c>
      <c r="H12" s="8">
        <v>0</v>
      </c>
      <c r="I12" s="11">
        <v>0</v>
      </c>
    </row>
    <row r="13" spans="2:9" x14ac:dyDescent="0.3">
      <c r="B13" s="3" t="s">
        <v>17</v>
      </c>
      <c r="C13" s="16" t="s">
        <v>57</v>
      </c>
      <c r="D13" s="10">
        <v>13676.109000000015</v>
      </c>
      <c r="E13" s="11">
        <v>13874.934000000003</v>
      </c>
      <c r="F13" s="8">
        <v>0</v>
      </c>
      <c r="G13" s="11">
        <v>0</v>
      </c>
      <c r="H13" s="8">
        <v>0</v>
      </c>
      <c r="I13" s="11">
        <v>0</v>
      </c>
    </row>
    <row r="14" spans="2:9" x14ac:dyDescent="0.3">
      <c r="B14" s="3" t="s">
        <v>18</v>
      </c>
      <c r="C14" s="16" t="s">
        <v>58</v>
      </c>
      <c r="D14" s="10">
        <v>8219.8100000000013</v>
      </c>
      <c r="E14" s="11">
        <v>8544.1170000000002</v>
      </c>
      <c r="F14" s="8">
        <v>0</v>
      </c>
      <c r="G14" s="11">
        <v>0</v>
      </c>
      <c r="H14" s="8">
        <v>0</v>
      </c>
      <c r="I14" s="11">
        <v>0</v>
      </c>
    </row>
    <row r="15" spans="2:9" x14ac:dyDescent="0.3">
      <c r="B15" s="3" t="s">
        <v>19</v>
      </c>
      <c r="C15" s="16" t="s">
        <v>59</v>
      </c>
      <c r="D15" s="10">
        <v>7073.73</v>
      </c>
      <c r="E15" s="11">
        <v>6616.2509999999993</v>
      </c>
      <c r="F15" s="8">
        <v>0</v>
      </c>
      <c r="G15" s="11">
        <v>0</v>
      </c>
      <c r="H15" s="8">
        <v>0</v>
      </c>
      <c r="I15" s="11">
        <v>0</v>
      </c>
    </row>
    <row r="16" spans="2:9" x14ac:dyDescent="0.3">
      <c r="B16" s="3" t="s">
        <v>20</v>
      </c>
      <c r="C16" s="16" t="s">
        <v>60</v>
      </c>
      <c r="D16" s="10">
        <v>4665.088999999999</v>
      </c>
      <c r="E16" s="11">
        <v>4714.1349999999993</v>
      </c>
      <c r="F16" s="8">
        <v>0</v>
      </c>
      <c r="G16" s="11">
        <v>0</v>
      </c>
      <c r="H16" s="8">
        <v>128.55000000000001</v>
      </c>
      <c r="I16" s="11">
        <v>0</v>
      </c>
    </row>
    <row r="17" spans="2:9" x14ac:dyDescent="0.3">
      <c r="B17" s="3" t="s">
        <v>21</v>
      </c>
      <c r="C17" s="16" t="s">
        <v>61</v>
      </c>
      <c r="D17" s="10">
        <v>38226.178000000007</v>
      </c>
      <c r="E17" s="11">
        <v>38768.632000000012</v>
      </c>
      <c r="F17" s="8">
        <v>0</v>
      </c>
      <c r="G17" s="11">
        <v>0</v>
      </c>
      <c r="H17" s="8">
        <v>0</v>
      </c>
      <c r="I17" s="11">
        <v>0</v>
      </c>
    </row>
    <row r="18" spans="2:9" x14ac:dyDescent="0.3">
      <c r="B18" s="3" t="s">
        <v>22</v>
      </c>
      <c r="C18" s="16" t="s">
        <v>62</v>
      </c>
      <c r="D18" s="10">
        <v>39852.675999999985</v>
      </c>
      <c r="E18" s="11">
        <v>37073.597999999984</v>
      </c>
      <c r="F18" s="8">
        <v>0</v>
      </c>
      <c r="G18" s="11">
        <v>0</v>
      </c>
      <c r="H18" s="8">
        <v>0</v>
      </c>
      <c r="I18" s="11">
        <v>0</v>
      </c>
    </row>
    <row r="19" spans="2:9" x14ac:dyDescent="0.3">
      <c r="B19" s="3" t="s">
        <v>23</v>
      </c>
      <c r="C19" s="16" t="s">
        <v>63</v>
      </c>
      <c r="D19" s="10">
        <v>13934.390000000003</v>
      </c>
      <c r="E19" s="11">
        <v>15001.539999999997</v>
      </c>
      <c r="F19" s="8">
        <v>0</v>
      </c>
      <c r="G19" s="11">
        <v>0</v>
      </c>
      <c r="H19" s="8">
        <v>0</v>
      </c>
      <c r="I19" s="11">
        <v>0</v>
      </c>
    </row>
    <row r="20" spans="2:9" x14ac:dyDescent="0.3">
      <c r="B20" s="3" t="s">
        <v>24</v>
      </c>
      <c r="C20" s="16" t="s">
        <v>64</v>
      </c>
      <c r="D20" s="10">
        <v>1720.806</v>
      </c>
      <c r="E20" s="11">
        <v>1511.3889999999999</v>
      </c>
      <c r="F20" s="8">
        <v>0</v>
      </c>
      <c r="G20" s="11">
        <v>0</v>
      </c>
      <c r="H20" s="8">
        <v>0</v>
      </c>
      <c r="I20" s="11">
        <v>0</v>
      </c>
    </row>
    <row r="21" spans="2:9" x14ac:dyDescent="0.3">
      <c r="B21" s="3" t="s">
        <v>25</v>
      </c>
      <c r="C21" s="16" t="s">
        <v>65</v>
      </c>
      <c r="D21" s="10">
        <v>12474.162000000002</v>
      </c>
      <c r="E21" s="11">
        <v>12013.297000000004</v>
      </c>
      <c r="F21" s="8">
        <v>0</v>
      </c>
      <c r="G21" s="11">
        <v>0</v>
      </c>
      <c r="H21" s="8">
        <v>0</v>
      </c>
      <c r="I21" s="11">
        <v>0</v>
      </c>
    </row>
    <row r="22" spans="2:9" x14ac:dyDescent="0.3">
      <c r="B22" s="3" t="s">
        <v>26</v>
      </c>
      <c r="C22" s="16" t="s">
        <v>66</v>
      </c>
      <c r="D22" s="10">
        <v>14966.234</v>
      </c>
      <c r="E22" s="11">
        <v>15462.728999999996</v>
      </c>
      <c r="F22" s="8">
        <v>0</v>
      </c>
      <c r="G22" s="11">
        <v>0</v>
      </c>
      <c r="H22" s="8">
        <v>0</v>
      </c>
      <c r="I22" s="11">
        <v>0</v>
      </c>
    </row>
    <row r="23" spans="2:9" x14ac:dyDescent="0.3">
      <c r="B23" s="3" t="s">
        <v>27</v>
      </c>
      <c r="C23" s="16" t="s">
        <v>67</v>
      </c>
      <c r="D23" s="10">
        <v>10625.798999999999</v>
      </c>
      <c r="E23" s="11">
        <v>11264.933999999999</v>
      </c>
      <c r="F23" s="8">
        <v>0</v>
      </c>
      <c r="G23" s="11">
        <v>0</v>
      </c>
      <c r="H23" s="8">
        <v>0</v>
      </c>
      <c r="I23" s="11">
        <v>0</v>
      </c>
    </row>
    <row r="24" spans="2:9" x14ac:dyDescent="0.3">
      <c r="B24" s="3" t="s">
        <v>28</v>
      </c>
      <c r="C24" s="16" t="s">
        <v>68</v>
      </c>
      <c r="D24" s="10">
        <v>8181.4270000000024</v>
      </c>
      <c r="E24" s="11">
        <v>8513.7019999999993</v>
      </c>
      <c r="F24" s="8">
        <v>0</v>
      </c>
      <c r="G24" s="11">
        <v>0</v>
      </c>
      <c r="H24" s="8">
        <v>0</v>
      </c>
      <c r="I24" s="11">
        <v>0</v>
      </c>
    </row>
    <row r="25" spans="2:9" x14ac:dyDescent="0.3">
      <c r="B25" s="3" t="s">
        <v>29</v>
      </c>
      <c r="C25" s="16" t="s">
        <v>69</v>
      </c>
      <c r="D25" s="10">
        <v>14052.805</v>
      </c>
      <c r="E25" s="11">
        <v>15318.356</v>
      </c>
      <c r="F25" s="8">
        <v>0</v>
      </c>
      <c r="G25" s="11">
        <v>0</v>
      </c>
      <c r="H25" s="8">
        <v>0</v>
      </c>
      <c r="I25" s="11">
        <v>0</v>
      </c>
    </row>
    <row r="26" spans="2:9" x14ac:dyDescent="0.3">
      <c r="B26" s="3" t="s">
        <v>30</v>
      </c>
      <c r="C26" s="16" t="s">
        <v>70</v>
      </c>
      <c r="D26" s="10">
        <v>1104.2950000000001</v>
      </c>
      <c r="E26" s="11">
        <v>1166.1770000000001</v>
      </c>
      <c r="F26" s="10">
        <v>0</v>
      </c>
      <c r="G26" s="11">
        <v>0</v>
      </c>
      <c r="H26" s="8">
        <v>0</v>
      </c>
      <c r="I26" s="11">
        <v>0</v>
      </c>
    </row>
    <row r="27" spans="2:9" x14ac:dyDescent="0.3">
      <c r="B27" s="3" t="s">
        <v>31</v>
      </c>
      <c r="C27" s="16" t="s">
        <v>71</v>
      </c>
      <c r="D27" s="10">
        <v>27822.325000000015</v>
      </c>
      <c r="E27" s="11">
        <v>28074.417000000001</v>
      </c>
      <c r="F27" s="10">
        <v>0</v>
      </c>
      <c r="G27" s="11">
        <v>0</v>
      </c>
      <c r="H27" s="8">
        <v>0</v>
      </c>
      <c r="I27" s="11">
        <v>1548.6399999999999</v>
      </c>
    </row>
    <row r="28" spans="2:9" x14ac:dyDescent="0.3">
      <c r="B28" s="3" t="s">
        <v>146</v>
      </c>
      <c r="C28" s="16" t="s">
        <v>147</v>
      </c>
      <c r="D28" s="10">
        <v>2296.3150000000001</v>
      </c>
      <c r="E28" s="11">
        <v>3099.4189999999999</v>
      </c>
      <c r="F28" s="10">
        <v>0</v>
      </c>
      <c r="G28" s="11">
        <v>0</v>
      </c>
      <c r="H28" s="8">
        <v>0</v>
      </c>
      <c r="I28" s="11">
        <v>0</v>
      </c>
    </row>
    <row r="29" spans="2:9" x14ac:dyDescent="0.3">
      <c r="B29" s="3" t="s">
        <v>32</v>
      </c>
      <c r="C29" s="16" t="s">
        <v>72</v>
      </c>
      <c r="D29" s="10">
        <v>530.25900000000001</v>
      </c>
      <c r="E29" s="11">
        <v>481.72300000000001</v>
      </c>
      <c r="F29" s="10">
        <v>0</v>
      </c>
      <c r="G29" s="11">
        <v>0</v>
      </c>
      <c r="H29" s="8">
        <v>0</v>
      </c>
      <c r="I29" s="11">
        <v>179.90199999999999</v>
      </c>
    </row>
    <row r="30" spans="2:9" x14ac:dyDescent="0.3">
      <c r="B30" s="3" t="s">
        <v>33</v>
      </c>
      <c r="C30" s="16" t="s">
        <v>73</v>
      </c>
      <c r="D30" s="10">
        <v>1430.3459999999998</v>
      </c>
      <c r="E30" s="11">
        <v>1462.116</v>
      </c>
      <c r="F30" s="10">
        <v>0</v>
      </c>
      <c r="G30" s="11">
        <v>0</v>
      </c>
      <c r="H30" s="8">
        <v>0</v>
      </c>
      <c r="I30" s="11">
        <v>0</v>
      </c>
    </row>
    <row r="31" spans="2:9" x14ac:dyDescent="0.3">
      <c r="B31" s="3" t="s">
        <v>34</v>
      </c>
      <c r="C31" s="16" t="s">
        <v>74</v>
      </c>
      <c r="D31" s="10">
        <v>3426.4300000000003</v>
      </c>
      <c r="E31" s="11">
        <v>3242.3000000000006</v>
      </c>
      <c r="F31" s="10">
        <v>0</v>
      </c>
      <c r="G31" s="11">
        <v>0</v>
      </c>
      <c r="H31" s="8">
        <v>0</v>
      </c>
      <c r="I31" s="11">
        <v>662.88199999999995</v>
      </c>
    </row>
    <row r="32" spans="2:9" x14ac:dyDescent="0.3">
      <c r="B32" s="3" t="s">
        <v>35</v>
      </c>
      <c r="C32" s="16" t="s">
        <v>75</v>
      </c>
      <c r="D32" s="10">
        <v>21609.833000000031</v>
      </c>
      <c r="E32" s="11">
        <v>22071.207000000017</v>
      </c>
      <c r="F32" s="10">
        <v>0</v>
      </c>
      <c r="G32" s="11">
        <v>0</v>
      </c>
      <c r="H32" s="8">
        <v>395.96100000000001</v>
      </c>
      <c r="I32" s="11">
        <v>989.03599999999994</v>
      </c>
    </row>
    <row r="33" spans="2:9" x14ac:dyDescent="0.3">
      <c r="B33" s="3" t="s">
        <v>141</v>
      </c>
      <c r="C33" s="16" t="s">
        <v>142</v>
      </c>
      <c r="D33" s="10">
        <v>544.32900000000006</v>
      </c>
      <c r="E33" s="11">
        <v>528.45000000000005</v>
      </c>
      <c r="F33" s="10">
        <v>0</v>
      </c>
      <c r="G33" s="11">
        <v>0</v>
      </c>
      <c r="H33" s="8">
        <v>0</v>
      </c>
      <c r="I33" s="11">
        <v>183.233</v>
      </c>
    </row>
    <row r="34" spans="2:9" x14ac:dyDescent="0.3">
      <c r="B34" s="3" t="s">
        <v>36</v>
      </c>
      <c r="C34" s="16" t="s">
        <v>76</v>
      </c>
      <c r="D34" s="10">
        <v>12706.550000000005</v>
      </c>
      <c r="E34" s="11">
        <v>12050.339</v>
      </c>
      <c r="F34" s="10">
        <v>0</v>
      </c>
      <c r="G34" s="11">
        <v>0</v>
      </c>
      <c r="H34" s="8">
        <v>0</v>
      </c>
      <c r="I34" s="11">
        <v>42.707999999999998</v>
      </c>
    </row>
    <row r="35" spans="2:9" x14ac:dyDescent="0.3">
      <c r="B35" s="3" t="s">
        <v>37</v>
      </c>
      <c r="C35" s="16" t="s">
        <v>77</v>
      </c>
      <c r="D35" s="10">
        <v>6697.2339999999995</v>
      </c>
      <c r="E35" s="11">
        <v>6328.5170000000007</v>
      </c>
      <c r="F35" s="10">
        <v>0</v>
      </c>
      <c r="G35" s="11">
        <v>0</v>
      </c>
      <c r="H35" s="8">
        <v>0</v>
      </c>
      <c r="I35" s="11">
        <v>0</v>
      </c>
    </row>
    <row r="36" spans="2:9" x14ac:dyDescent="0.3">
      <c r="B36" s="3" t="s">
        <v>38</v>
      </c>
      <c r="C36" s="16" t="s">
        <v>78</v>
      </c>
      <c r="D36" s="10">
        <v>10738.839999999998</v>
      </c>
      <c r="E36" s="11">
        <v>12022.829000000003</v>
      </c>
      <c r="F36" s="10">
        <v>0</v>
      </c>
      <c r="G36" s="11">
        <v>0</v>
      </c>
      <c r="H36" s="8">
        <v>0</v>
      </c>
      <c r="I36" s="11">
        <v>0</v>
      </c>
    </row>
    <row r="37" spans="2:9" x14ac:dyDescent="0.3">
      <c r="B37" s="3" t="s">
        <v>39</v>
      </c>
      <c r="C37" s="16" t="s">
        <v>79</v>
      </c>
      <c r="D37" s="10">
        <v>2645.2579999999984</v>
      </c>
      <c r="E37" s="11">
        <v>2335.7079999999996</v>
      </c>
      <c r="F37" s="10">
        <v>0</v>
      </c>
      <c r="G37" s="11">
        <v>0</v>
      </c>
      <c r="H37" s="8">
        <v>0</v>
      </c>
      <c r="I37" s="11">
        <v>218.07499999999999</v>
      </c>
    </row>
    <row r="38" spans="2:9" x14ac:dyDescent="0.3">
      <c r="B38" s="3" t="s">
        <v>40</v>
      </c>
      <c r="C38" s="16" t="s">
        <v>80</v>
      </c>
      <c r="D38" s="10">
        <v>14475.089000000007</v>
      </c>
      <c r="E38" s="11">
        <v>14280.355000000003</v>
      </c>
      <c r="F38" s="10">
        <v>0</v>
      </c>
      <c r="G38" s="11">
        <v>0</v>
      </c>
      <c r="H38" s="12">
        <v>0</v>
      </c>
      <c r="I38" s="11">
        <v>0</v>
      </c>
    </row>
    <row r="39" spans="2:9" x14ac:dyDescent="0.3">
      <c r="B39" s="3" t="s">
        <v>41</v>
      </c>
      <c r="C39" s="16" t="s">
        <v>81</v>
      </c>
      <c r="D39" s="10">
        <v>6622.283999999996</v>
      </c>
      <c r="E39" s="11">
        <v>7086.7350000000015</v>
      </c>
      <c r="F39" s="10">
        <v>0</v>
      </c>
      <c r="G39" s="11">
        <v>0</v>
      </c>
      <c r="H39" s="8">
        <v>0</v>
      </c>
      <c r="I39" s="11">
        <v>0</v>
      </c>
    </row>
    <row r="40" spans="2:9" x14ac:dyDescent="0.3">
      <c r="B40" s="3" t="s">
        <v>42</v>
      </c>
      <c r="C40" s="16" t="s">
        <v>82</v>
      </c>
      <c r="D40" s="10">
        <v>27826.009000000002</v>
      </c>
      <c r="E40" s="11">
        <v>26175.53100000001</v>
      </c>
      <c r="F40" s="10">
        <v>0</v>
      </c>
      <c r="G40" s="11">
        <v>0</v>
      </c>
      <c r="H40" s="8">
        <v>0</v>
      </c>
      <c r="I40" s="11">
        <v>0</v>
      </c>
    </row>
    <row r="41" spans="2:9" x14ac:dyDescent="0.3">
      <c r="B41" s="3" t="s">
        <v>162</v>
      </c>
      <c r="C41" s="16" t="s">
        <v>161</v>
      </c>
      <c r="D41" s="10">
        <v>7328.979000000003</v>
      </c>
      <c r="E41" s="11">
        <v>7492.9920000000029</v>
      </c>
      <c r="F41" s="10">
        <v>0</v>
      </c>
      <c r="G41" s="11">
        <v>0</v>
      </c>
      <c r="H41" s="8">
        <v>0</v>
      </c>
      <c r="I41" s="11">
        <v>0</v>
      </c>
    </row>
    <row r="42" spans="2:9" x14ac:dyDescent="0.3">
      <c r="B42" s="3" t="s">
        <v>43</v>
      </c>
      <c r="C42" s="16" t="s">
        <v>83</v>
      </c>
      <c r="D42" s="10">
        <v>8593.9389999999985</v>
      </c>
      <c r="E42" s="11">
        <v>11192.471999999996</v>
      </c>
      <c r="F42" s="10">
        <v>0</v>
      </c>
      <c r="G42" s="11">
        <v>0</v>
      </c>
      <c r="H42" s="8">
        <v>0</v>
      </c>
      <c r="I42" s="11">
        <v>0</v>
      </c>
    </row>
    <row r="43" spans="2:9" x14ac:dyDescent="0.3">
      <c r="B43" s="3" t="s">
        <v>44</v>
      </c>
      <c r="C43" s="16" t="s">
        <v>84</v>
      </c>
      <c r="D43" s="10">
        <v>5100.376000000002</v>
      </c>
      <c r="E43" s="11">
        <v>7582.2680000000009</v>
      </c>
      <c r="F43" s="10">
        <v>0</v>
      </c>
      <c r="G43" s="11">
        <v>0</v>
      </c>
      <c r="H43" s="8">
        <v>0</v>
      </c>
      <c r="I43" s="11">
        <v>0</v>
      </c>
    </row>
    <row r="44" spans="2:9" x14ac:dyDescent="0.3">
      <c r="B44" s="3" t="s">
        <v>45</v>
      </c>
      <c r="C44" s="16" t="s">
        <v>85</v>
      </c>
      <c r="D44" s="10">
        <v>8547.5320000000029</v>
      </c>
      <c r="E44" s="11">
        <v>8352.4480000000021</v>
      </c>
      <c r="F44" s="10">
        <v>0</v>
      </c>
      <c r="G44" s="11">
        <v>0</v>
      </c>
      <c r="H44" s="8">
        <v>0</v>
      </c>
      <c r="I44" s="11">
        <v>0</v>
      </c>
    </row>
    <row r="45" spans="2:9" x14ac:dyDescent="0.3">
      <c r="B45" s="3" t="s">
        <v>46</v>
      </c>
      <c r="C45" s="16" t="s">
        <v>86</v>
      </c>
      <c r="D45" s="10">
        <v>60552.520999999986</v>
      </c>
      <c r="E45" s="11">
        <v>60554.93299999999</v>
      </c>
      <c r="F45" s="10">
        <v>0</v>
      </c>
      <c r="G45" s="11">
        <v>0</v>
      </c>
      <c r="H45" s="8">
        <v>0</v>
      </c>
      <c r="I45" s="11">
        <v>0</v>
      </c>
    </row>
    <row r="46" spans="2:9" x14ac:dyDescent="0.3">
      <c r="B46" s="3" t="s">
        <v>47</v>
      </c>
      <c r="C46" s="16" t="s">
        <v>87</v>
      </c>
      <c r="D46" s="10">
        <v>817.37700000000007</v>
      </c>
      <c r="E46" s="11">
        <v>337.20600000000002</v>
      </c>
      <c r="F46" s="10">
        <v>0</v>
      </c>
      <c r="G46" s="11">
        <v>0</v>
      </c>
      <c r="H46" s="8">
        <v>0</v>
      </c>
      <c r="I46" s="11">
        <v>0</v>
      </c>
    </row>
    <row r="47" spans="2:9" x14ac:dyDescent="0.3">
      <c r="B47" s="3" t="s">
        <v>48</v>
      </c>
      <c r="C47" s="16" t="s">
        <v>88</v>
      </c>
      <c r="D47" s="10">
        <v>20008.761000000006</v>
      </c>
      <c r="E47" s="11">
        <v>19707.992000000006</v>
      </c>
      <c r="F47" s="10">
        <v>0</v>
      </c>
      <c r="G47" s="11">
        <v>0</v>
      </c>
      <c r="H47" s="8">
        <v>0</v>
      </c>
      <c r="I47" s="11">
        <v>0</v>
      </c>
    </row>
    <row r="48" spans="2:9" ht="14.4" thickBot="1" x14ac:dyDescent="0.35">
      <c r="B48" s="3" t="s">
        <v>49</v>
      </c>
      <c r="C48" s="16" t="s">
        <v>89</v>
      </c>
      <c r="D48" s="10">
        <v>5343.4590000000017</v>
      </c>
      <c r="E48" s="11">
        <v>5515.4440000000013</v>
      </c>
      <c r="F48" s="10">
        <v>0</v>
      </c>
      <c r="G48" s="11">
        <v>0</v>
      </c>
      <c r="H48" s="8">
        <v>0</v>
      </c>
      <c r="I48" s="11">
        <v>0</v>
      </c>
    </row>
    <row r="49" spans="2:9" ht="14.4" thickBot="1" x14ac:dyDescent="0.35">
      <c r="B49" s="13" t="s">
        <v>0</v>
      </c>
      <c r="C49" s="19" t="s">
        <v>7</v>
      </c>
      <c r="D49" s="47">
        <f>SUM(D5:D48)</f>
        <v>504500.03700000013</v>
      </c>
      <c r="E49" s="48">
        <f t="shared" ref="E49:I49" si="0">SUM(E5:E48)</f>
        <v>506590.6509999999</v>
      </c>
      <c r="F49" s="49">
        <f t="shared" si="0"/>
        <v>0</v>
      </c>
      <c r="G49" s="48">
        <f t="shared" si="0"/>
        <v>0</v>
      </c>
      <c r="H49" s="47">
        <f t="shared" si="0"/>
        <v>624.78</v>
      </c>
      <c r="I49" s="48">
        <f t="shared" si="0"/>
        <v>6398.8429999999989</v>
      </c>
    </row>
  </sheetData>
  <mergeCells count="6">
    <mergeCell ref="B2:I2"/>
    <mergeCell ref="B3:B4"/>
    <mergeCell ref="C3:C4"/>
    <mergeCell ref="D3:E3"/>
    <mergeCell ref="F3:G3"/>
    <mergeCell ref="H3:I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8"/>
  <sheetViews>
    <sheetView zoomScale="85" zoomScaleNormal="85" workbookViewId="0">
      <pane xSplit="1" ySplit="4" topLeftCell="B5" activePane="bottomRight" state="frozen"/>
      <selection activeCell="B6" sqref="B6:R6"/>
      <selection pane="topRight" activeCell="B6" sqref="B6:R6"/>
      <selection pane="bottomLeft" activeCell="B6" sqref="B6:R6"/>
      <selection pane="bottomRight"/>
    </sheetView>
  </sheetViews>
  <sheetFormatPr defaultColWidth="9.109375" defaultRowHeight="13.8" x14ac:dyDescent="0.3"/>
  <cols>
    <col min="1" max="1" width="3" style="7" customWidth="1"/>
    <col min="2" max="2" width="20.88671875" style="7" bestFit="1" customWidth="1"/>
    <col min="3" max="3" width="17.44140625" style="14" bestFit="1" customWidth="1"/>
    <col min="4" max="9" width="10.6640625" style="7" customWidth="1"/>
    <col min="10" max="16384" width="9.109375" style="7"/>
  </cols>
  <sheetData>
    <row r="1" spans="2:9" ht="14.4" thickBot="1" x14ac:dyDescent="0.35"/>
    <row r="2" spans="2:9" ht="14.4" thickBot="1" x14ac:dyDescent="0.35">
      <c r="B2" s="64" t="s">
        <v>156</v>
      </c>
      <c r="C2" s="65"/>
      <c r="D2" s="65"/>
      <c r="E2" s="65"/>
      <c r="F2" s="65"/>
      <c r="G2" s="65"/>
      <c r="H2" s="65"/>
      <c r="I2" s="66"/>
    </row>
    <row r="3" spans="2:9" ht="14.4" thickBot="1" x14ac:dyDescent="0.35">
      <c r="B3" s="67" t="s">
        <v>8</v>
      </c>
      <c r="C3" s="69" t="s">
        <v>9</v>
      </c>
      <c r="D3" s="71" t="s">
        <v>3</v>
      </c>
      <c r="E3" s="71"/>
      <c r="F3" s="71" t="s">
        <v>4</v>
      </c>
      <c r="G3" s="71"/>
      <c r="H3" s="71" t="s">
        <v>5</v>
      </c>
      <c r="I3" s="71"/>
    </row>
    <row r="4" spans="2:9" ht="14.4" thickBot="1" x14ac:dyDescent="0.35">
      <c r="B4" s="68"/>
      <c r="C4" s="70"/>
      <c r="D4" s="17" t="s">
        <v>154</v>
      </c>
      <c r="E4" s="18" t="s">
        <v>155</v>
      </c>
      <c r="F4" s="17" t="s">
        <v>154</v>
      </c>
      <c r="G4" s="18" t="s">
        <v>155</v>
      </c>
      <c r="H4" s="17" t="s">
        <v>154</v>
      </c>
      <c r="I4" s="18" t="s">
        <v>155</v>
      </c>
    </row>
    <row r="5" spans="2:9" x14ac:dyDescent="0.3">
      <c r="B5" s="5" t="s">
        <v>10</v>
      </c>
      <c r="C5" s="15" t="s">
        <v>50</v>
      </c>
      <c r="D5" s="8">
        <v>12768.241999999997</v>
      </c>
      <c r="E5" s="9">
        <v>12222.168999999998</v>
      </c>
      <c r="F5" s="8">
        <v>0</v>
      </c>
      <c r="G5" s="9">
        <v>0</v>
      </c>
      <c r="H5" s="8">
        <v>0</v>
      </c>
      <c r="I5" s="9">
        <v>0</v>
      </c>
    </row>
    <row r="6" spans="2:9" x14ac:dyDescent="0.3">
      <c r="B6" s="3" t="s">
        <v>11</v>
      </c>
      <c r="C6" s="16" t="s">
        <v>51</v>
      </c>
      <c r="D6" s="10">
        <v>27810.749000000003</v>
      </c>
      <c r="E6" s="11">
        <v>23984.617000000009</v>
      </c>
      <c r="F6" s="8">
        <v>0</v>
      </c>
      <c r="G6" s="11">
        <v>0</v>
      </c>
      <c r="H6" s="8">
        <v>0</v>
      </c>
      <c r="I6" s="11">
        <v>0</v>
      </c>
    </row>
    <row r="7" spans="2:9" x14ac:dyDescent="0.3">
      <c r="B7" s="3" t="s">
        <v>144</v>
      </c>
      <c r="C7" s="16" t="s">
        <v>145</v>
      </c>
      <c r="D7" s="10">
        <v>209.99099999999999</v>
      </c>
      <c r="E7" s="11">
        <v>213.988</v>
      </c>
      <c r="F7" s="8">
        <v>0</v>
      </c>
      <c r="G7" s="11">
        <v>0</v>
      </c>
      <c r="H7" s="8">
        <v>0</v>
      </c>
      <c r="I7" s="11">
        <v>0</v>
      </c>
    </row>
    <row r="8" spans="2:9" x14ac:dyDescent="0.3">
      <c r="B8" s="3" t="s">
        <v>12</v>
      </c>
      <c r="C8" s="16" t="s">
        <v>52</v>
      </c>
      <c r="D8" s="10">
        <v>0</v>
      </c>
      <c r="E8" s="11">
        <v>0</v>
      </c>
      <c r="F8" s="8">
        <v>0</v>
      </c>
      <c r="G8" s="11">
        <v>0</v>
      </c>
      <c r="H8" s="46">
        <v>0</v>
      </c>
      <c r="I8" s="11">
        <v>0</v>
      </c>
    </row>
    <row r="9" spans="2:9" x14ac:dyDescent="0.3">
      <c r="B9" s="3" t="s">
        <v>13</v>
      </c>
      <c r="C9" s="16" t="s">
        <v>53</v>
      </c>
      <c r="D9" s="10">
        <v>23198.697000000004</v>
      </c>
      <c r="E9" s="11">
        <v>21422.643000000007</v>
      </c>
      <c r="F9" s="8">
        <v>0</v>
      </c>
      <c r="G9" s="11">
        <v>0</v>
      </c>
      <c r="H9" s="12">
        <v>4477.3740000000007</v>
      </c>
      <c r="I9" s="11">
        <v>3319.9159999999993</v>
      </c>
    </row>
    <row r="10" spans="2:9" x14ac:dyDescent="0.3">
      <c r="B10" s="3" t="s">
        <v>14</v>
      </c>
      <c r="C10" s="16" t="s">
        <v>54</v>
      </c>
      <c r="D10" s="10">
        <v>13631.771000000008</v>
      </c>
      <c r="E10" s="11">
        <v>13215.504999999992</v>
      </c>
      <c r="F10" s="8">
        <v>0</v>
      </c>
      <c r="G10" s="11">
        <v>0</v>
      </c>
      <c r="H10" s="8">
        <v>0</v>
      </c>
      <c r="I10" s="11">
        <v>0</v>
      </c>
    </row>
    <row r="11" spans="2:9" x14ac:dyDescent="0.3">
      <c r="B11" s="3" t="s">
        <v>15</v>
      </c>
      <c r="C11" s="16" t="s">
        <v>55</v>
      </c>
      <c r="D11" s="10">
        <v>1068.0389999999998</v>
      </c>
      <c r="E11" s="11">
        <v>904.59300000000019</v>
      </c>
      <c r="F11" s="8">
        <v>0</v>
      </c>
      <c r="G11" s="11">
        <v>0</v>
      </c>
      <c r="H11" s="8">
        <v>189.792</v>
      </c>
      <c r="I11" s="11">
        <v>452.65</v>
      </c>
    </row>
    <row r="12" spans="2:9" x14ac:dyDescent="0.3">
      <c r="B12" s="3" t="s">
        <v>16</v>
      </c>
      <c r="C12" s="16" t="s">
        <v>56</v>
      </c>
      <c r="D12" s="10">
        <v>3908.4169999999999</v>
      </c>
      <c r="E12" s="11">
        <v>2676.7810000000009</v>
      </c>
      <c r="F12" s="8">
        <v>0</v>
      </c>
      <c r="G12" s="11">
        <v>0</v>
      </c>
      <c r="H12" s="8">
        <v>0</v>
      </c>
      <c r="I12" s="11">
        <v>0</v>
      </c>
    </row>
    <row r="13" spans="2:9" x14ac:dyDescent="0.3">
      <c r="B13" s="3" t="s">
        <v>17</v>
      </c>
      <c r="C13" s="16" t="s">
        <v>57</v>
      </c>
      <c r="D13" s="10">
        <v>12926.634999999998</v>
      </c>
      <c r="E13" s="11">
        <v>13759.832000000006</v>
      </c>
      <c r="F13" s="8">
        <v>0</v>
      </c>
      <c r="G13" s="11">
        <v>0</v>
      </c>
      <c r="H13" s="8">
        <v>0</v>
      </c>
      <c r="I13" s="11">
        <v>0</v>
      </c>
    </row>
    <row r="14" spans="2:9" x14ac:dyDescent="0.3">
      <c r="B14" s="3" t="s">
        <v>18</v>
      </c>
      <c r="C14" s="16" t="s">
        <v>58</v>
      </c>
      <c r="D14" s="10">
        <v>8253.3639999999996</v>
      </c>
      <c r="E14" s="11">
        <v>7990.0290000000005</v>
      </c>
      <c r="F14" s="8">
        <v>0</v>
      </c>
      <c r="G14" s="11">
        <v>0</v>
      </c>
      <c r="H14" s="8">
        <v>0</v>
      </c>
      <c r="I14" s="11">
        <v>0</v>
      </c>
    </row>
    <row r="15" spans="2:9" x14ac:dyDescent="0.3">
      <c r="B15" s="3" t="s">
        <v>19</v>
      </c>
      <c r="C15" s="16" t="s">
        <v>59</v>
      </c>
      <c r="D15" s="10">
        <v>6762.4569999999985</v>
      </c>
      <c r="E15" s="11">
        <v>6503.0740000000023</v>
      </c>
      <c r="F15" s="8">
        <v>0</v>
      </c>
      <c r="G15" s="11">
        <v>0</v>
      </c>
      <c r="H15" s="8">
        <v>0</v>
      </c>
      <c r="I15" s="11">
        <v>0</v>
      </c>
    </row>
    <row r="16" spans="2:9" x14ac:dyDescent="0.3">
      <c r="B16" s="3" t="s">
        <v>20</v>
      </c>
      <c r="C16" s="16" t="s">
        <v>60</v>
      </c>
      <c r="D16" s="10">
        <v>0</v>
      </c>
      <c r="E16" s="11">
        <v>0</v>
      </c>
      <c r="F16" s="8">
        <v>0</v>
      </c>
      <c r="G16" s="11">
        <v>0</v>
      </c>
      <c r="H16" s="8">
        <v>3868.6810000000005</v>
      </c>
      <c r="I16" s="11">
        <v>1835.4529999999997</v>
      </c>
    </row>
    <row r="17" spans="2:9" x14ac:dyDescent="0.3">
      <c r="B17" s="3" t="s">
        <v>21</v>
      </c>
      <c r="C17" s="16" t="s">
        <v>61</v>
      </c>
      <c r="D17" s="10">
        <v>39087.830999999955</v>
      </c>
      <c r="E17" s="11">
        <v>37911.145000000011</v>
      </c>
      <c r="F17" s="8">
        <v>0</v>
      </c>
      <c r="G17" s="11">
        <v>0</v>
      </c>
      <c r="H17" s="8">
        <v>0</v>
      </c>
      <c r="I17" s="11">
        <v>0</v>
      </c>
    </row>
    <row r="18" spans="2:9" x14ac:dyDescent="0.3">
      <c r="B18" s="3" t="s">
        <v>22</v>
      </c>
      <c r="C18" s="16" t="s">
        <v>62</v>
      </c>
      <c r="D18" s="10">
        <v>38102.33100000002</v>
      </c>
      <c r="E18" s="11">
        <v>30685.66499999999</v>
      </c>
      <c r="F18" s="8">
        <v>0</v>
      </c>
      <c r="G18" s="11">
        <v>0</v>
      </c>
      <c r="H18" s="8">
        <v>0</v>
      </c>
      <c r="I18" s="11">
        <v>0</v>
      </c>
    </row>
    <row r="19" spans="2:9" x14ac:dyDescent="0.3">
      <c r="B19" s="3" t="s">
        <v>23</v>
      </c>
      <c r="C19" s="16" t="s">
        <v>63</v>
      </c>
      <c r="D19" s="10">
        <v>14902.73</v>
      </c>
      <c r="E19" s="11">
        <v>13948.520000000002</v>
      </c>
      <c r="F19" s="8">
        <v>0</v>
      </c>
      <c r="G19" s="11">
        <v>0</v>
      </c>
      <c r="H19" s="8">
        <v>0</v>
      </c>
      <c r="I19" s="11">
        <v>0</v>
      </c>
    </row>
    <row r="20" spans="2:9" x14ac:dyDescent="0.3">
      <c r="B20" s="3" t="s">
        <v>24</v>
      </c>
      <c r="C20" s="16" t="s">
        <v>64</v>
      </c>
      <c r="D20" s="10">
        <v>2980.0259999999998</v>
      </c>
      <c r="E20" s="11">
        <v>2711.9109999999996</v>
      </c>
      <c r="F20" s="8">
        <v>0</v>
      </c>
      <c r="G20" s="11">
        <v>0</v>
      </c>
      <c r="H20" s="8">
        <v>0</v>
      </c>
      <c r="I20" s="11">
        <v>0</v>
      </c>
    </row>
    <row r="21" spans="2:9" x14ac:dyDescent="0.3">
      <c r="B21" s="3" t="s">
        <v>25</v>
      </c>
      <c r="C21" s="16" t="s">
        <v>65</v>
      </c>
      <c r="D21" s="10">
        <v>10285.356999999998</v>
      </c>
      <c r="E21" s="11">
        <v>11685.271999999986</v>
      </c>
      <c r="F21" s="8">
        <v>0</v>
      </c>
      <c r="G21" s="11">
        <v>0</v>
      </c>
      <c r="H21" s="8">
        <v>0</v>
      </c>
      <c r="I21" s="11">
        <v>2629.2870000000003</v>
      </c>
    </row>
    <row r="22" spans="2:9" x14ac:dyDescent="0.3">
      <c r="B22" s="3" t="s">
        <v>26</v>
      </c>
      <c r="C22" s="16" t="s">
        <v>66</v>
      </c>
      <c r="D22" s="10">
        <v>15872.643000000004</v>
      </c>
      <c r="E22" s="11">
        <v>14594.632999999991</v>
      </c>
      <c r="F22" s="8">
        <v>0</v>
      </c>
      <c r="G22" s="11">
        <v>0</v>
      </c>
      <c r="H22" s="8">
        <v>0</v>
      </c>
      <c r="I22" s="11">
        <v>0</v>
      </c>
    </row>
    <row r="23" spans="2:9" x14ac:dyDescent="0.3">
      <c r="B23" s="3" t="s">
        <v>27</v>
      </c>
      <c r="C23" s="16" t="s">
        <v>67</v>
      </c>
      <c r="D23" s="10">
        <v>12806.822999999991</v>
      </c>
      <c r="E23" s="11">
        <v>10212.171999999999</v>
      </c>
      <c r="F23" s="8">
        <v>0</v>
      </c>
      <c r="G23" s="11">
        <v>0</v>
      </c>
      <c r="H23" s="8">
        <v>0</v>
      </c>
      <c r="I23" s="11">
        <v>0</v>
      </c>
    </row>
    <row r="24" spans="2:9" x14ac:dyDescent="0.3">
      <c r="B24" s="3" t="s">
        <v>28</v>
      </c>
      <c r="C24" s="16" t="s">
        <v>68</v>
      </c>
      <c r="D24" s="10">
        <v>8094.5800000000027</v>
      </c>
      <c r="E24" s="11">
        <v>6868.2589999999982</v>
      </c>
      <c r="F24" s="8">
        <v>0</v>
      </c>
      <c r="G24" s="11">
        <v>0</v>
      </c>
      <c r="H24" s="8">
        <v>0</v>
      </c>
      <c r="I24" s="11">
        <v>0</v>
      </c>
    </row>
    <row r="25" spans="2:9" x14ac:dyDescent="0.3">
      <c r="B25" s="3" t="s">
        <v>29</v>
      </c>
      <c r="C25" s="16" t="s">
        <v>69</v>
      </c>
      <c r="D25" s="10">
        <v>21725.925000000025</v>
      </c>
      <c r="E25" s="11">
        <v>19887.16299999999</v>
      </c>
      <c r="F25" s="8">
        <v>0</v>
      </c>
      <c r="G25" s="11">
        <v>0</v>
      </c>
      <c r="H25" s="8">
        <v>0</v>
      </c>
      <c r="I25" s="11">
        <v>0</v>
      </c>
    </row>
    <row r="26" spans="2:9" x14ac:dyDescent="0.3">
      <c r="B26" s="3" t="s">
        <v>30</v>
      </c>
      <c r="C26" s="16" t="s">
        <v>70</v>
      </c>
      <c r="D26" s="10">
        <v>0</v>
      </c>
      <c r="E26" s="11">
        <v>0</v>
      </c>
      <c r="F26" s="10">
        <v>0</v>
      </c>
      <c r="G26" s="11">
        <v>0</v>
      </c>
      <c r="H26" s="8">
        <v>0</v>
      </c>
      <c r="I26" s="11">
        <v>0</v>
      </c>
    </row>
    <row r="27" spans="2:9" x14ac:dyDescent="0.3">
      <c r="B27" s="3" t="s">
        <v>31</v>
      </c>
      <c r="C27" s="16" t="s">
        <v>71</v>
      </c>
      <c r="D27" s="10">
        <v>30316.277000000002</v>
      </c>
      <c r="E27" s="11">
        <v>27474.219000000016</v>
      </c>
      <c r="F27" s="10">
        <v>0</v>
      </c>
      <c r="G27" s="11">
        <v>0</v>
      </c>
      <c r="H27" s="8">
        <v>1578.8</v>
      </c>
      <c r="I27" s="11">
        <v>849.04500000000007</v>
      </c>
    </row>
    <row r="28" spans="2:9" x14ac:dyDescent="0.3">
      <c r="B28" s="3" t="s">
        <v>146</v>
      </c>
      <c r="C28" s="16" t="s">
        <v>147</v>
      </c>
      <c r="D28" s="10">
        <v>2648.7040000000006</v>
      </c>
      <c r="E28" s="11">
        <v>3203.4479999999994</v>
      </c>
      <c r="F28" s="10">
        <v>0</v>
      </c>
      <c r="G28" s="11">
        <v>0</v>
      </c>
      <c r="H28" s="8">
        <v>0</v>
      </c>
      <c r="I28" s="11">
        <v>0</v>
      </c>
    </row>
    <row r="29" spans="2:9" x14ac:dyDescent="0.3">
      <c r="B29" s="3" t="s">
        <v>32</v>
      </c>
      <c r="C29" s="16" t="s">
        <v>72</v>
      </c>
      <c r="D29" s="10">
        <v>12858.539000000002</v>
      </c>
      <c r="E29" s="11">
        <v>14195.579</v>
      </c>
      <c r="F29" s="10">
        <v>0</v>
      </c>
      <c r="G29" s="11">
        <v>0</v>
      </c>
      <c r="H29" s="8">
        <v>0</v>
      </c>
      <c r="I29" s="11">
        <v>0</v>
      </c>
    </row>
    <row r="30" spans="2:9" x14ac:dyDescent="0.3">
      <c r="B30" s="3" t="s">
        <v>33</v>
      </c>
      <c r="C30" s="16" t="s">
        <v>73</v>
      </c>
      <c r="D30" s="10">
        <v>6879.6709999999966</v>
      </c>
      <c r="E30" s="11">
        <v>6998.9419999999991</v>
      </c>
      <c r="F30" s="10">
        <v>0</v>
      </c>
      <c r="G30" s="11">
        <v>0</v>
      </c>
      <c r="H30" s="8">
        <v>0</v>
      </c>
      <c r="I30" s="11">
        <v>0</v>
      </c>
    </row>
    <row r="31" spans="2:9" x14ac:dyDescent="0.3">
      <c r="B31" s="3" t="s">
        <v>34</v>
      </c>
      <c r="C31" s="16" t="s">
        <v>74</v>
      </c>
      <c r="D31" s="10">
        <v>10685.379000000001</v>
      </c>
      <c r="E31" s="11">
        <v>10089.195000000002</v>
      </c>
      <c r="F31" s="10">
        <v>0</v>
      </c>
      <c r="G31" s="11">
        <v>0</v>
      </c>
      <c r="H31" s="8">
        <v>0</v>
      </c>
      <c r="I31" s="11">
        <v>0</v>
      </c>
    </row>
    <row r="32" spans="2:9" x14ac:dyDescent="0.3">
      <c r="B32" s="3" t="s">
        <v>35</v>
      </c>
      <c r="C32" s="16" t="s">
        <v>75</v>
      </c>
      <c r="D32" s="10">
        <v>21633.317999999996</v>
      </c>
      <c r="E32" s="11">
        <v>20656.309000000001</v>
      </c>
      <c r="F32" s="10">
        <v>0</v>
      </c>
      <c r="G32" s="11">
        <v>0</v>
      </c>
      <c r="H32" s="8">
        <v>3688.4339999999988</v>
      </c>
      <c r="I32" s="11">
        <v>16962.05799999999</v>
      </c>
    </row>
    <row r="33" spans="2:9" x14ac:dyDescent="0.3">
      <c r="B33" s="3" t="s">
        <v>141</v>
      </c>
      <c r="C33" s="16" t="s">
        <v>142</v>
      </c>
      <c r="D33" s="10">
        <v>13445.169999999998</v>
      </c>
      <c r="E33" s="11">
        <v>13781.577000000001</v>
      </c>
      <c r="F33" s="10">
        <v>0</v>
      </c>
      <c r="G33" s="11">
        <v>0</v>
      </c>
      <c r="H33" s="8">
        <v>1501.4619999999998</v>
      </c>
      <c r="I33" s="11">
        <v>8146.4260000000031</v>
      </c>
    </row>
    <row r="34" spans="2:9" x14ac:dyDescent="0.3">
      <c r="B34" s="3" t="s">
        <v>36</v>
      </c>
      <c r="C34" s="16" t="s">
        <v>76</v>
      </c>
      <c r="D34" s="10">
        <v>12428.061</v>
      </c>
      <c r="E34" s="11">
        <v>12188.822</v>
      </c>
      <c r="F34" s="10">
        <v>0</v>
      </c>
      <c r="G34" s="11">
        <v>0</v>
      </c>
      <c r="H34" s="8">
        <v>650.58199999999999</v>
      </c>
      <c r="I34" s="11">
        <v>9150.6039999999975</v>
      </c>
    </row>
    <row r="35" spans="2:9" x14ac:dyDescent="0.3">
      <c r="B35" s="3" t="s">
        <v>37</v>
      </c>
      <c r="C35" s="16" t="s">
        <v>77</v>
      </c>
      <c r="D35" s="10">
        <v>9999.0969999999998</v>
      </c>
      <c r="E35" s="11">
        <v>9110.3020000000015</v>
      </c>
      <c r="F35" s="10">
        <v>0</v>
      </c>
      <c r="G35" s="11">
        <v>0</v>
      </c>
      <c r="H35" s="8">
        <v>0</v>
      </c>
      <c r="I35" s="11">
        <v>0</v>
      </c>
    </row>
    <row r="36" spans="2:9" x14ac:dyDescent="0.3">
      <c r="B36" s="3" t="s">
        <v>38</v>
      </c>
      <c r="C36" s="16" t="s">
        <v>78</v>
      </c>
      <c r="D36" s="10">
        <v>13064.052000000007</v>
      </c>
      <c r="E36" s="11">
        <v>15009.508</v>
      </c>
      <c r="F36" s="10">
        <v>0</v>
      </c>
      <c r="G36" s="11">
        <v>0</v>
      </c>
      <c r="H36" s="8">
        <v>0</v>
      </c>
      <c r="I36" s="11">
        <v>0</v>
      </c>
    </row>
    <row r="37" spans="2:9" x14ac:dyDescent="0.3">
      <c r="B37" s="3" t="s">
        <v>39</v>
      </c>
      <c r="C37" s="16" t="s">
        <v>79</v>
      </c>
      <c r="D37" s="10">
        <v>4725.6270000000013</v>
      </c>
      <c r="E37" s="11">
        <v>4778.0160000000005</v>
      </c>
      <c r="F37" s="10">
        <v>0</v>
      </c>
      <c r="G37" s="11">
        <v>0</v>
      </c>
      <c r="H37" s="8">
        <v>0</v>
      </c>
      <c r="I37" s="11">
        <v>0</v>
      </c>
    </row>
    <row r="38" spans="2:9" x14ac:dyDescent="0.3">
      <c r="B38" s="3" t="s">
        <v>40</v>
      </c>
      <c r="C38" s="16" t="s">
        <v>80</v>
      </c>
      <c r="D38" s="10">
        <v>24622.424000000017</v>
      </c>
      <c r="E38" s="11">
        <v>23203.691000000017</v>
      </c>
      <c r="F38" s="10">
        <v>0</v>
      </c>
      <c r="G38" s="11">
        <v>0</v>
      </c>
      <c r="H38" s="12">
        <v>398.42100000000005</v>
      </c>
      <c r="I38" s="11">
        <v>1511.4010000000001</v>
      </c>
    </row>
    <row r="39" spans="2:9" x14ac:dyDescent="0.3">
      <c r="B39" s="3" t="s">
        <v>41</v>
      </c>
      <c r="C39" s="16" t="s">
        <v>81</v>
      </c>
      <c r="D39" s="10">
        <v>26666.540000000015</v>
      </c>
      <c r="E39" s="11">
        <v>27455.792000000005</v>
      </c>
      <c r="F39" s="10">
        <v>0</v>
      </c>
      <c r="G39" s="11">
        <v>0</v>
      </c>
      <c r="H39" s="8">
        <v>412.53499999999997</v>
      </c>
      <c r="I39" s="11">
        <v>2071.3540000000007</v>
      </c>
    </row>
    <row r="40" spans="2:9" x14ac:dyDescent="0.3">
      <c r="B40" s="3" t="s">
        <v>42</v>
      </c>
      <c r="C40" s="16" t="s">
        <v>82</v>
      </c>
      <c r="D40" s="10">
        <v>31008.388999999977</v>
      </c>
      <c r="E40" s="11">
        <v>29830.963999999978</v>
      </c>
      <c r="F40" s="10">
        <v>0</v>
      </c>
      <c r="G40" s="11">
        <v>0</v>
      </c>
      <c r="H40" s="8">
        <v>0</v>
      </c>
      <c r="I40" s="11">
        <v>0</v>
      </c>
    </row>
    <row r="41" spans="2:9" x14ac:dyDescent="0.3">
      <c r="B41" s="3" t="s">
        <v>43</v>
      </c>
      <c r="C41" s="16" t="s">
        <v>83</v>
      </c>
      <c r="D41" s="10">
        <v>12479.989999999989</v>
      </c>
      <c r="E41" s="11">
        <v>11941.485000000002</v>
      </c>
      <c r="F41" s="10">
        <v>0</v>
      </c>
      <c r="G41" s="11">
        <v>0</v>
      </c>
      <c r="H41" s="8">
        <v>0</v>
      </c>
      <c r="I41" s="11">
        <v>0</v>
      </c>
    </row>
    <row r="42" spans="2:9" x14ac:dyDescent="0.3">
      <c r="B42" s="3" t="s">
        <v>44</v>
      </c>
      <c r="C42" s="16" t="s">
        <v>84</v>
      </c>
      <c r="D42" s="10">
        <v>20494.625999999997</v>
      </c>
      <c r="E42" s="11">
        <v>20616.07</v>
      </c>
      <c r="F42" s="10">
        <v>0</v>
      </c>
      <c r="G42" s="11">
        <v>0</v>
      </c>
      <c r="H42" s="8">
        <v>0</v>
      </c>
      <c r="I42" s="11">
        <v>0</v>
      </c>
    </row>
    <row r="43" spans="2:9" x14ac:dyDescent="0.3">
      <c r="B43" s="3" t="s">
        <v>45</v>
      </c>
      <c r="C43" s="16" t="s">
        <v>85</v>
      </c>
      <c r="D43" s="10">
        <v>13615.079999999998</v>
      </c>
      <c r="E43" s="11">
        <v>11649.214</v>
      </c>
      <c r="F43" s="10">
        <v>0</v>
      </c>
      <c r="G43" s="11">
        <v>0</v>
      </c>
      <c r="H43" s="8">
        <v>0</v>
      </c>
      <c r="I43" s="11">
        <v>0</v>
      </c>
    </row>
    <row r="44" spans="2:9" x14ac:dyDescent="0.3">
      <c r="B44" s="3" t="s">
        <v>46</v>
      </c>
      <c r="C44" s="16" t="s">
        <v>86</v>
      </c>
      <c r="D44" s="10">
        <v>65162.201000000001</v>
      </c>
      <c r="E44" s="11">
        <v>63327.224999999977</v>
      </c>
      <c r="F44" s="10">
        <v>0</v>
      </c>
      <c r="G44" s="11">
        <v>0</v>
      </c>
      <c r="H44" s="8">
        <v>0</v>
      </c>
      <c r="I44" s="11">
        <v>0</v>
      </c>
    </row>
    <row r="45" spans="2:9" x14ac:dyDescent="0.3">
      <c r="B45" s="3" t="s">
        <v>47</v>
      </c>
      <c r="C45" s="16" t="s">
        <v>87</v>
      </c>
      <c r="D45" s="10">
        <v>1013.1300000000002</v>
      </c>
      <c r="E45" s="11">
        <v>1005.027</v>
      </c>
      <c r="F45" s="10">
        <v>0</v>
      </c>
      <c r="G45" s="11">
        <v>0</v>
      </c>
      <c r="H45" s="8">
        <v>0</v>
      </c>
      <c r="I45" s="11">
        <v>0</v>
      </c>
    </row>
    <row r="46" spans="2:9" x14ac:dyDescent="0.3">
      <c r="B46" s="3" t="s">
        <v>48</v>
      </c>
      <c r="C46" s="16" t="s">
        <v>88</v>
      </c>
      <c r="D46" s="10">
        <v>20826.618999999981</v>
      </c>
      <c r="E46" s="11">
        <v>18871.025999999994</v>
      </c>
      <c r="F46" s="10">
        <v>0</v>
      </c>
      <c r="G46" s="11">
        <v>0</v>
      </c>
      <c r="H46" s="8">
        <v>0</v>
      </c>
      <c r="I46" s="11">
        <v>0</v>
      </c>
    </row>
    <row r="47" spans="2:9" ht="14.4" thickBot="1" x14ac:dyDescent="0.35">
      <c r="B47" s="3" t="s">
        <v>49</v>
      </c>
      <c r="C47" s="16" t="s">
        <v>89</v>
      </c>
      <c r="D47" s="10">
        <v>4976.93</v>
      </c>
      <c r="E47" s="11">
        <v>4448.7769999999982</v>
      </c>
      <c r="F47" s="10">
        <v>0</v>
      </c>
      <c r="G47" s="11">
        <v>0</v>
      </c>
      <c r="H47" s="8">
        <v>0</v>
      </c>
      <c r="I47" s="11">
        <v>0</v>
      </c>
    </row>
    <row r="48" spans="2:9" ht="14.4" thickBot="1" x14ac:dyDescent="0.35">
      <c r="B48" s="13" t="s">
        <v>0</v>
      </c>
      <c r="C48" s="19" t="s">
        <v>7</v>
      </c>
      <c r="D48" s="47">
        <f>SUM(D5:D47)</f>
        <v>633946.43200000003</v>
      </c>
      <c r="E48" s="48">
        <f t="shared" ref="E48:I48" si="0">SUM(E5:E47)</f>
        <v>601233.15899999987</v>
      </c>
      <c r="F48" s="49">
        <f t="shared" si="0"/>
        <v>0</v>
      </c>
      <c r="G48" s="48">
        <f t="shared" si="0"/>
        <v>0</v>
      </c>
      <c r="H48" s="47">
        <f t="shared" si="0"/>
        <v>16766.081000000002</v>
      </c>
      <c r="I48" s="48">
        <f t="shared" si="0"/>
        <v>46928.193999999989</v>
      </c>
    </row>
  </sheetData>
  <mergeCells count="6">
    <mergeCell ref="B2:I2"/>
    <mergeCell ref="B3:B4"/>
    <mergeCell ref="C3:C4"/>
    <mergeCell ref="D3:E3"/>
    <mergeCell ref="F3:G3"/>
    <mergeCell ref="H3:I3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8"/>
  <sheetViews>
    <sheetView zoomScale="85" zoomScaleNormal="85" workbookViewId="0">
      <pane xSplit="1" ySplit="4" topLeftCell="B5" activePane="bottomRight" state="frozen"/>
      <selection activeCell="B6" sqref="B6:R6"/>
      <selection pane="topRight" activeCell="B6" sqref="B6:R6"/>
      <selection pane="bottomLeft" activeCell="B6" sqref="B6:R6"/>
      <selection pane="bottomRight"/>
    </sheetView>
  </sheetViews>
  <sheetFormatPr defaultColWidth="9.109375" defaultRowHeight="13.8" x14ac:dyDescent="0.3"/>
  <cols>
    <col min="1" max="1" width="3" style="7" customWidth="1"/>
    <col min="2" max="2" width="20.88671875" style="7" bestFit="1" customWidth="1"/>
    <col min="3" max="3" width="17.44140625" style="14" bestFit="1" customWidth="1"/>
    <col min="4" max="9" width="10.6640625" style="7" customWidth="1"/>
    <col min="10" max="16384" width="9.109375" style="7"/>
  </cols>
  <sheetData>
    <row r="1" spans="2:9" ht="14.4" thickBot="1" x14ac:dyDescent="0.35"/>
    <row r="2" spans="2:9" ht="14.4" thickBot="1" x14ac:dyDescent="0.35">
      <c r="B2" s="64" t="s">
        <v>150</v>
      </c>
      <c r="C2" s="65"/>
      <c r="D2" s="65"/>
      <c r="E2" s="65"/>
      <c r="F2" s="65"/>
      <c r="G2" s="65"/>
      <c r="H2" s="65"/>
      <c r="I2" s="66"/>
    </row>
    <row r="3" spans="2:9" ht="14.4" thickBot="1" x14ac:dyDescent="0.35">
      <c r="B3" s="67" t="s">
        <v>8</v>
      </c>
      <c r="C3" s="69" t="s">
        <v>9</v>
      </c>
      <c r="D3" s="71" t="s">
        <v>3</v>
      </c>
      <c r="E3" s="71"/>
      <c r="F3" s="71" t="s">
        <v>4</v>
      </c>
      <c r="G3" s="71"/>
      <c r="H3" s="71" t="s">
        <v>5</v>
      </c>
      <c r="I3" s="71"/>
    </row>
    <row r="4" spans="2:9" ht="14.4" thickBot="1" x14ac:dyDescent="0.35">
      <c r="B4" s="68"/>
      <c r="C4" s="70"/>
      <c r="D4" s="17" t="s">
        <v>1</v>
      </c>
      <c r="E4" s="18" t="s">
        <v>2</v>
      </c>
      <c r="F4" s="17" t="s">
        <v>1</v>
      </c>
      <c r="G4" s="18" t="s">
        <v>2</v>
      </c>
      <c r="H4" s="17" t="s">
        <v>1</v>
      </c>
      <c r="I4" s="18" t="s">
        <v>2</v>
      </c>
    </row>
    <row r="5" spans="2:9" x14ac:dyDescent="0.3">
      <c r="B5" s="5" t="s">
        <v>10</v>
      </c>
      <c r="C5" s="15" t="s">
        <v>50</v>
      </c>
      <c r="D5" s="8">
        <v>6941.746000000001</v>
      </c>
      <c r="E5" s="9">
        <v>7833.3060000000005</v>
      </c>
      <c r="F5" s="8">
        <v>0</v>
      </c>
      <c r="G5" s="9">
        <v>0</v>
      </c>
      <c r="H5" s="8">
        <v>276.53199999999998</v>
      </c>
      <c r="I5" s="9">
        <v>782.70000000000027</v>
      </c>
    </row>
    <row r="6" spans="2:9" x14ac:dyDescent="0.3">
      <c r="B6" s="3" t="s">
        <v>11</v>
      </c>
      <c r="C6" s="16" t="s">
        <v>51</v>
      </c>
      <c r="D6" s="10">
        <v>18655.078000000009</v>
      </c>
      <c r="E6" s="11">
        <v>23332.600999999999</v>
      </c>
      <c r="F6" s="8">
        <v>0</v>
      </c>
      <c r="G6" s="11">
        <v>0</v>
      </c>
      <c r="H6" s="8">
        <v>359.07400000000001</v>
      </c>
      <c r="I6" s="11">
        <v>446.53</v>
      </c>
    </row>
    <row r="7" spans="2:9" x14ac:dyDescent="0.3">
      <c r="B7" s="3" t="s">
        <v>144</v>
      </c>
      <c r="C7" s="16" t="s">
        <v>145</v>
      </c>
      <c r="D7" s="10">
        <v>310.98400000000004</v>
      </c>
      <c r="E7" s="11">
        <v>299.988</v>
      </c>
      <c r="F7" s="8">
        <v>0</v>
      </c>
      <c r="G7" s="11">
        <v>0</v>
      </c>
      <c r="H7" s="8">
        <v>0</v>
      </c>
      <c r="I7" s="11">
        <v>0</v>
      </c>
    </row>
    <row r="8" spans="2:9" x14ac:dyDescent="0.3">
      <c r="B8" s="3" t="s">
        <v>12</v>
      </c>
      <c r="C8" s="16" t="s">
        <v>52</v>
      </c>
      <c r="D8" s="10">
        <v>0</v>
      </c>
      <c r="E8" s="11">
        <v>0</v>
      </c>
      <c r="F8" s="8">
        <v>0</v>
      </c>
      <c r="G8" s="11">
        <v>0</v>
      </c>
      <c r="H8" s="46">
        <v>0</v>
      </c>
      <c r="I8" s="11">
        <v>0</v>
      </c>
    </row>
    <row r="9" spans="2:9" x14ac:dyDescent="0.3">
      <c r="B9" s="3" t="s">
        <v>13</v>
      </c>
      <c r="C9" s="16" t="s">
        <v>53</v>
      </c>
      <c r="D9" s="10">
        <v>20715.603999999999</v>
      </c>
      <c r="E9" s="11">
        <v>20879.886999999984</v>
      </c>
      <c r="F9" s="8">
        <v>0</v>
      </c>
      <c r="G9" s="11">
        <v>0</v>
      </c>
      <c r="H9" s="12">
        <v>5694.364999999998</v>
      </c>
      <c r="I9" s="11">
        <v>2137.8440000000005</v>
      </c>
    </row>
    <row r="10" spans="2:9" x14ac:dyDescent="0.3">
      <c r="B10" s="3" t="s">
        <v>14</v>
      </c>
      <c r="C10" s="16" t="s">
        <v>54</v>
      </c>
      <c r="D10" s="10">
        <v>13228.197000000004</v>
      </c>
      <c r="E10" s="11">
        <v>13192.303000000002</v>
      </c>
      <c r="F10" s="8">
        <v>0</v>
      </c>
      <c r="G10" s="11">
        <v>0</v>
      </c>
      <c r="H10" s="8">
        <v>0</v>
      </c>
      <c r="I10" s="11">
        <v>0</v>
      </c>
    </row>
    <row r="11" spans="2:9" x14ac:dyDescent="0.3">
      <c r="B11" s="3" t="s">
        <v>15</v>
      </c>
      <c r="C11" s="16" t="s">
        <v>55</v>
      </c>
      <c r="D11" s="10">
        <v>0</v>
      </c>
      <c r="E11" s="11">
        <v>0</v>
      </c>
      <c r="F11" s="8">
        <v>0</v>
      </c>
      <c r="G11" s="11">
        <v>0</v>
      </c>
      <c r="H11" s="8">
        <v>0</v>
      </c>
      <c r="I11" s="11">
        <v>0</v>
      </c>
    </row>
    <row r="12" spans="2:9" x14ac:dyDescent="0.3">
      <c r="B12" s="3" t="s">
        <v>16</v>
      </c>
      <c r="C12" s="16" t="s">
        <v>56</v>
      </c>
      <c r="D12" s="10">
        <v>3123.7569999999996</v>
      </c>
      <c r="E12" s="11">
        <v>3863.482</v>
      </c>
      <c r="F12" s="8">
        <v>0</v>
      </c>
      <c r="G12" s="11">
        <v>0</v>
      </c>
      <c r="H12" s="8">
        <v>0</v>
      </c>
      <c r="I12" s="11">
        <v>0</v>
      </c>
    </row>
    <row r="13" spans="2:9" x14ac:dyDescent="0.3">
      <c r="B13" s="3" t="s">
        <v>17</v>
      </c>
      <c r="C13" s="16" t="s">
        <v>57</v>
      </c>
      <c r="D13" s="10">
        <v>12270.015999999998</v>
      </c>
      <c r="E13" s="11">
        <v>14685.683000000001</v>
      </c>
      <c r="F13" s="8">
        <v>0</v>
      </c>
      <c r="G13" s="11">
        <v>0</v>
      </c>
      <c r="H13" s="8">
        <v>0</v>
      </c>
      <c r="I13" s="11">
        <v>0</v>
      </c>
    </row>
    <row r="14" spans="2:9" x14ac:dyDescent="0.3">
      <c r="B14" s="3" t="s">
        <v>18</v>
      </c>
      <c r="C14" s="16" t="s">
        <v>58</v>
      </c>
      <c r="D14" s="10">
        <v>6871.063000000001</v>
      </c>
      <c r="E14" s="11">
        <v>5909.5829999999996</v>
      </c>
      <c r="F14" s="8">
        <v>0</v>
      </c>
      <c r="G14" s="11">
        <v>0</v>
      </c>
      <c r="H14" s="8">
        <v>0</v>
      </c>
      <c r="I14" s="11">
        <v>0</v>
      </c>
    </row>
    <row r="15" spans="2:9" x14ac:dyDescent="0.3">
      <c r="B15" s="3" t="s">
        <v>19</v>
      </c>
      <c r="C15" s="16" t="s">
        <v>59</v>
      </c>
      <c r="D15" s="10">
        <v>2702.5750000000003</v>
      </c>
      <c r="E15" s="11">
        <v>2303.7690000000002</v>
      </c>
      <c r="F15" s="8">
        <v>0</v>
      </c>
      <c r="G15" s="11">
        <v>0</v>
      </c>
      <c r="H15" s="8">
        <v>0</v>
      </c>
      <c r="I15" s="11">
        <v>374.96500000000003</v>
      </c>
    </row>
    <row r="16" spans="2:9" x14ac:dyDescent="0.3">
      <c r="B16" s="3" t="s">
        <v>20</v>
      </c>
      <c r="C16" s="16" t="s">
        <v>60</v>
      </c>
      <c r="D16" s="10">
        <v>1091.2590000000002</v>
      </c>
      <c r="E16" s="11">
        <v>1073.3029999999999</v>
      </c>
      <c r="F16" s="8">
        <v>0</v>
      </c>
      <c r="G16" s="11">
        <v>0</v>
      </c>
      <c r="H16" s="8">
        <v>0</v>
      </c>
      <c r="I16" s="11">
        <v>0</v>
      </c>
    </row>
    <row r="17" spans="2:9" x14ac:dyDescent="0.3">
      <c r="B17" s="3" t="s">
        <v>21</v>
      </c>
      <c r="C17" s="16" t="s">
        <v>61</v>
      </c>
      <c r="D17" s="10">
        <v>31088.902999999995</v>
      </c>
      <c r="E17" s="11">
        <v>36517.586999999985</v>
      </c>
      <c r="F17" s="8">
        <v>0</v>
      </c>
      <c r="G17" s="11">
        <v>0</v>
      </c>
      <c r="H17" s="8">
        <v>0</v>
      </c>
      <c r="I17" s="11">
        <v>0</v>
      </c>
    </row>
    <row r="18" spans="2:9" x14ac:dyDescent="0.3">
      <c r="B18" s="3" t="s">
        <v>22</v>
      </c>
      <c r="C18" s="16" t="s">
        <v>62</v>
      </c>
      <c r="D18" s="10">
        <v>29791.621000000021</v>
      </c>
      <c r="E18" s="11">
        <v>34509.708000000021</v>
      </c>
      <c r="F18" s="8">
        <v>0</v>
      </c>
      <c r="G18" s="11">
        <v>0</v>
      </c>
      <c r="H18" s="8">
        <v>0</v>
      </c>
      <c r="I18" s="11">
        <v>0</v>
      </c>
    </row>
    <row r="19" spans="2:9" x14ac:dyDescent="0.3">
      <c r="B19" s="3" t="s">
        <v>23</v>
      </c>
      <c r="C19" s="16" t="s">
        <v>63</v>
      </c>
      <c r="D19" s="10">
        <v>13252.9</v>
      </c>
      <c r="E19" s="11">
        <v>16084.490000000011</v>
      </c>
      <c r="F19" s="8">
        <v>0</v>
      </c>
      <c r="G19" s="11">
        <v>0</v>
      </c>
      <c r="H19" s="8">
        <v>0</v>
      </c>
      <c r="I19" s="11">
        <v>0</v>
      </c>
    </row>
    <row r="20" spans="2:9" x14ac:dyDescent="0.3">
      <c r="B20" s="3" t="s">
        <v>24</v>
      </c>
      <c r="C20" s="16" t="s">
        <v>64</v>
      </c>
      <c r="D20" s="10">
        <v>168.31900000000002</v>
      </c>
      <c r="E20" s="11">
        <v>169.60399999999998</v>
      </c>
      <c r="F20" s="8">
        <v>0</v>
      </c>
      <c r="G20" s="11">
        <v>0</v>
      </c>
      <c r="H20" s="8">
        <v>0</v>
      </c>
      <c r="I20" s="11">
        <v>0</v>
      </c>
    </row>
    <row r="21" spans="2:9" x14ac:dyDescent="0.3">
      <c r="B21" s="3" t="s">
        <v>25</v>
      </c>
      <c r="C21" s="16" t="s">
        <v>65</v>
      </c>
      <c r="D21" s="10">
        <v>9902.2680000000018</v>
      </c>
      <c r="E21" s="11">
        <v>8322.32</v>
      </c>
      <c r="F21" s="8">
        <v>0</v>
      </c>
      <c r="G21" s="11">
        <v>0</v>
      </c>
      <c r="H21" s="8">
        <v>0</v>
      </c>
      <c r="I21" s="11">
        <v>0</v>
      </c>
    </row>
    <row r="22" spans="2:9" x14ac:dyDescent="0.3">
      <c r="B22" s="3" t="s">
        <v>26</v>
      </c>
      <c r="C22" s="16" t="s">
        <v>66</v>
      </c>
      <c r="D22" s="10">
        <v>14720.023999999998</v>
      </c>
      <c r="E22" s="11">
        <v>14034.376</v>
      </c>
      <c r="F22" s="8">
        <v>0</v>
      </c>
      <c r="G22" s="11">
        <v>0</v>
      </c>
      <c r="H22" s="8">
        <v>0</v>
      </c>
      <c r="I22" s="11">
        <v>0</v>
      </c>
    </row>
    <row r="23" spans="2:9" x14ac:dyDescent="0.3">
      <c r="B23" s="3" t="s">
        <v>27</v>
      </c>
      <c r="C23" s="16" t="s">
        <v>67</v>
      </c>
      <c r="D23" s="10">
        <v>14268.433999999999</v>
      </c>
      <c r="E23" s="11">
        <v>14385.386</v>
      </c>
      <c r="F23" s="8">
        <v>0</v>
      </c>
      <c r="G23" s="11">
        <v>0</v>
      </c>
      <c r="H23" s="8">
        <v>0</v>
      </c>
      <c r="I23" s="11">
        <v>0</v>
      </c>
    </row>
    <row r="24" spans="2:9" x14ac:dyDescent="0.3">
      <c r="B24" s="3" t="s">
        <v>28</v>
      </c>
      <c r="C24" s="16" t="s">
        <v>68</v>
      </c>
      <c r="D24" s="10">
        <v>4901.555000000003</v>
      </c>
      <c r="E24" s="11">
        <v>6772.3569999999991</v>
      </c>
      <c r="F24" s="8">
        <v>0</v>
      </c>
      <c r="G24" s="11">
        <v>0</v>
      </c>
      <c r="H24" s="8">
        <v>0</v>
      </c>
      <c r="I24" s="11">
        <v>0</v>
      </c>
    </row>
    <row r="25" spans="2:9" x14ac:dyDescent="0.3">
      <c r="B25" s="3" t="s">
        <v>29</v>
      </c>
      <c r="C25" s="16" t="s">
        <v>69</v>
      </c>
      <c r="D25" s="10">
        <v>20091.385999999984</v>
      </c>
      <c r="E25" s="11">
        <v>20627.045000000006</v>
      </c>
      <c r="F25" s="8">
        <v>0</v>
      </c>
      <c r="G25" s="11">
        <v>0</v>
      </c>
      <c r="H25" s="8">
        <v>0</v>
      </c>
      <c r="I25" s="11">
        <v>0</v>
      </c>
    </row>
    <row r="26" spans="2:9" x14ac:dyDescent="0.3">
      <c r="B26" s="3" t="s">
        <v>30</v>
      </c>
      <c r="C26" s="16" t="s">
        <v>70</v>
      </c>
      <c r="D26" s="10">
        <v>0</v>
      </c>
      <c r="E26" s="11">
        <v>0</v>
      </c>
      <c r="F26" s="10">
        <v>0</v>
      </c>
      <c r="G26" s="11">
        <v>0</v>
      </c>
      <c r="H26" s="8">
        <v>0</v>
      </c>
      <c r="I26" s="11">
        <v>0</v>
      </c>
    </row>
    <row r="27" spans="2:9" x14ac:dyDescent="0.3">
      <c r="B27" s="3" t="s">
        <v>31</v>
      </c>
      <c r="C27" s="16" t="s">
        <v>71</v>
      </c>
      <c r="D27" s="10">
        <v>25855.188000000009</v>
      </c>
      <c r="E27" s="11">
        <v>28984.307000000015</v>
      </c>
      <c r="F27" s="10">
        <v>0</v>
      </c>
      <c r="G27" s="11">
        <v>0</v>
      </c>
      <c r="H27" s="8">
        <v>0</v>
      </c>
      <c r="I27" s="11">
        <v>0</v>
      </c>
    </row>
    <row r="28" spans="2:9" x14ac:dyDescent="0.3">
      <c r="B28" s="3" t="s">
        <v>146</v>
      </c>
      <c r="C28" s="16" t="s">
        <v>147</v>
      </c>
      <c r="D28" s="10">
        <v>1981.7730000000001</v>
      </c>
      <c r="E28" s="11">
        <v>2215.027</v>
      </c>
      <c r="F28" s="10">
        <v>0</v>
      </c>
      <c r="G28" s="11">
        <v>0</v>
      </c>
      <c r="H28" s="8">
        <v>0</v>
      </c>
      <c r="I28" s="11">
        <v>0</v>
      </c>
    </row>
    <row r="29" spans="2:9" x14ac:dyDescent="0.3">
      <c r="B29" s="3" t="s">
        <v>32</v>
      </c>
      <c r="C29" s="16" t="s">
        <v>72</v>
      </c>
      <c r="D29" s="10">
        <v>12960.547</v>
      </c>
      <c r="E29" s="11">
        <v>12952.558999999997</v>
      </c>
      <c r="F29" s="10">
        <v>0</v>
      </c>
      <c r="G29" s="11">
        <v>0</v>
      </c>
      <c r="H29" s="8">
        <v>0</v>
      </c>
      <c r="I29" s="11">
        <v>0</v>
      </c>
    </row>
    <row r="30" spans="2:9" x14ac:dyDescent="0.3">
      <c r="B30" s="3" t="s">
        <v>33</v>
      </c>
      <c r="C30" s="16" t="s">
        <v>73</v>
      </c>
      <c r="D30" s="10">
        <v>8828.098</v>
      </c>
      <c r="E30" s="11">
        <v>9179.5879999999961</v>
      </c>
      <c r="F30" s="10">
        <v>0</v>
      </c>
      <c r="G30" s="11">
        <v>0</v>
      </c>
      <c r="H30" s="8">
        <v>0</v>
      </c>
      <c r="I30" s="11">
        <v>0</v>
      </c>
    </row>
    <row r="31" spans="2:9" x14ac:dyDescent="0.3">
      <c r="B31" s="3" t="s">
        <v>34</v>
      </c>
      <c r="C31" s="16" t="s">
        <v>74</v>
      </c>
      <c r="D31" s="10">
        <v>7783.7929999999997</v>
      </c>
      <c r="E31" s="11">
        <v>9489.3370000000014</v>
      </c>
      <c r="F31" s="10">
        <v>0</v>
      </c>
      <c r="G31" s="11">
        <v>0</v>
      </c>
      <c r="H31" s="8">
        <v>0</v>
      </c>
      <c r="I31" s="11">
        <v>0</v>
      </c>
    </row>
    <row r="32" spans="2:9" x14ac:dyDescent="0.3">
      <c r="B32" s="3" t="s">
        <v>35</v>
      </c>
      <c r="C32" s="16" t="s">
        <v>75</v>
      </c>
      <c r="D32" s="10">
        <v>16529.431000000008</v>
      </c>
      <c r="E32" s="11">
        <v>22024.110000000008</v>
      </c>
      <c r="F32" s="10">
        <v>0</v>
      </c>
      <c r="G32" s="11">
        <v>0</v>
      </c>
      <c r="H32" s="8">
        <v>0</v>
      </c>
      <c r="I32" s="11">
        <v>111.345</v>
      </c>
    </row>
    <row r="33" spans="2:9" x14ac:dyDescent="0.3">
      <c r="B33" s="3" t="s">
        <v>141</v>
      </c>
      <c r="C33" s="16" t="s">
        <v>142</v>
      </c>
      <c r="D33" s="10">
        <v>4790.2459999999974</v>
      </c>
      <c r="E33" s="11">
        <v>5877.9649999999992</v>
      </c>
      <c r="F33" s="10">
        <v>0</v>
      </c>
      <c r="G33" s="11">
        <v>0</v>
      </c>
      <c r="H33" s="8">
        <v>0</v>
      </c>
      <c r="I33" s="11">
        <v>627.971</v>
      </c>
    </row>
    <row r="34" spans="2:9" x14ac:dyDescent="0.3">
      <c r="B34" s="3" t="s">
        <v>36</v>
      </c>
      <c r="C34" s="16" t="s">
        <v>76</v>
      </c>
      <c r="D34" s="10">
        <v>4143.0190000000002</v>
      </c>
      <c r="E34" s="11">
        <v>5335.3440000000001</v>
      </c>
      <c r="F34" s="10">
        <v>0</v>
      </c>
      <c r="G34" s="11">
        <v>0</v>
      </c>
      <c r="H34" s="8">
        <v>0</v>
      </c>
      <c r="I34" s="11">
        <v>0</v>
      </c>
    </row>
    <row r="35" spans="2:9" x14ac:dyDescent="0.3">
      <c r="B35" s="3" t="s">
        <v>37</v>
      </c>
      <c r="C35" s="16" t="s">
        <v>77</v>
      </c>
      <c r="D35" s="10">
        <v>10431.504000000004</v>
      </c>
      <c r="E35" s="11">
        <v>11570.185000000005</v>
      </c>
      <c r="F35" s="10">
        <v>0</v>
      </c>
      <c r="G35" s="11">
        <v>0</v>
      </c>
      <c r="H35" s="8">
        <v>0</v>
      </c>
      <c r="I35" s="11">
        <v>0</v>
      </c>
    </row>
    <row r="36" spans="2:9" x14ac:dyDescent="0.3">
      <c r="B36" s="3" t="s">
        <v>38</v>
      </c>
      <c r="C36" s="16" t="s">
        <v>78</v>
      </c>
      <c r="D36" s="10">
        <v>9406.7880000000005</v>
      </c>
      <c r="E36" s="11">
        <v>9129.2680000000018</v>
      </c>
      <c r="F36" s="10">
        <v>0</v>
      </c>
      <c r="G36" s="11">
        <v>0</v>
      </c>
      <c r="H36" s="8">
        <v>0</v>
      </c>
      <c r="I36" s="11">
        <v>0</v>
      </c>
    </row>
    <row r="37" spans="2:9" x14ac:dyDescent="0.3">
      <c r="B37" s="3" t="s">
        <v>39</v>
      </c>
      <c r="C37" s="16" t="s">
        <v>79</v>
      </c>
      <c r="D37" s="10">
        <v>3082.0050000000006</v>
      </c>
      <c r="E37" s="11">
        <v>2694.8280000000009</v>
      </c>
      <c r="F37" s="10">
        <v>0</v>
      </c>
      <c r="G37" s="11">
        <v>0</v>
      </c>
      <c r="H37" s="8">
        <v>0</v>
      </c>
      <c r="I37" s="11">
        <v>43.445</v>
      </c>
    </row>
    <row r="38" spans="2:9" x14ac:dyDescent="0.3">
      <c r="B38" s="3" t="s">
        <v>40</v>
      </c>
      <c r="C38" s="16" t="s">
        <v>80</v>
      </c>
      <c r="D38" s="10">
        <v>26937.587999999996</v>
      </c>
      <c r="E38" s="11">
        <v>30149.801999999996</v>
      </c>
      <c r="F38" s="10">
        <v>0</v>
      </c>
      <c r="G38" s="11">
        <v>0</v>
      </c>
      <c r="H38" s="12">
        <v>211.55799999999999</v>
      </c>
      <c r="I38" s="11">
        <v>101.307</v>
      </c>
    </row>
    <row r="39" spans="2:9" x14ac:dyDescent="0.3">
      <c r="B39" s="3" t="s">
        <v>41</v>
      </c>
      <c r="C39" s="16" t="s">
        <v>81</v>
      </c>
      <c r="D39" s="10">
        <v>33707.480999999992</v>
      </c>
      <c r="E39" s="11">
        <v>32113.244000000006</v>
      </c>
      <c r="F39" s="10">
        <v>0</v>
      </c>
      <c r="G39" s="11">
        <v>0</v>
      </c>
      <c r="H39" s="8">
        <v>41.225999999999999</v>
      </c>
      <c r="I39" s="11">
        <v>543.48799999999994</v>
      </c>
    </row>
    <row r="40" spans="2:9" x14ac:dyDescent="0.3">
      <c r="B40" s="3" t="s">
        <v>42</v>
      </c>
      <c r="C40" s="16" t="s">
        <v>82</v>
      </c>
      <c r="D40" s="10">
        <v>24884.057999999997</v>
      </c>
      <c r="E40" s="11">
        <v>29989.951000000001</v>
      </c>
      <c r="F40" s="10">
        <v>0</v>
      </c>
      <c r="G40" s="11">
        <v>0</v>
      </c>
      <c r="H40" s="8">
        <v>0</v>
      </c>
      <c r="I40" s="11">
        <v>0</v>
      </c>
    </row>
    <row r="41" spans="2:9" x14ac:dyDescent="0.3">
      <c r="B41" s="3" t="s">
        <v>43</v>
      </c>
      <c r="C41" s="16" t="s">
        <v>83</v>
      </c>
      <c r="D41" s="10">
        <v>11915.537</v>
      </c>
      <c r="E41" s="11">
        <v>13566.575000000001</v>
      </c>
      <c r="F41" s="10">
        <v>0</v>
      </c>
      <c r="G41" s="11">
        <v>0</v>
      </c>
      <c r="H41" s="8">
        <v>0</v>
      </c>
      <c r="I41" s="11">
        <v>0</v>
      </c>
    </row>
    <row r="42" spans="2:9" x14ac:dyDescent="0.3">
      <c r="B42" s="3" t="s">
        <v>44</v>
      </c>
      <c r="C42" s="16" t="s">
        <v>84</v>
      </c>
      <c r="D42" s="10">
        <v>5830.5790000000006</v>
      </c>
      <c r="E42" s="11">
        <v>5242.2199999999984</v>
      </c>
      <c r="F42" s="10">
        <v>0</v>
      </c>
      <c r="G42" s="11">
        <v>0</v>
      </c>
      <c r="H42" s="8">
        <v>128.126</v>
      </c>
      <c r="I42" s="11">
        <v>0</v>
      </c>
    </row>
    <row r="43" spans="2:9" x14ac:dyDescent="0.3">
      <c r="B43" s="3" t="s">
        <v>45</v>
      </c>
      <c r="C43" s="16" t="s">
        <v>85</v>
      </c>
      <c r="D43" s="10">
        <v>13008.624000000003</v>
      </c>
      <c r="E43" s="11">
        <v>13753.231000000003</v>
      </c>
      <c r="F43" s="10">
        <v>0</v>
      </c>
      <c r="G43" s="11">
        <v>0</v>
      </c>
      <c r="H43" s="8">
        <v>0</v>
      </c>
      <c r="I43" s="11">
        <v>0</v>
      </c>
    </row>
    <row r="44" spans="2:9" x14ac:dyDescent="0.3">
      <c r="B44" s="3" t="s">
        <v>46</v>
      </c>
      <c r="C44" s="16" t="s">
        <v>86</v>
      </c>
      <c r="D44" s="10">
        <v>63817.966999999968</v>
      </c>
      <c r="E44" s="11">
        <v>58905.781000000025</v>
      </c>
      <c r="F44" s="10">
        <v>0</v>
      </c>
      <c r="G44" s="11">
        <v>0</v>
      </c>
      <c r="H44" s="8">
        <v>2316.078</v>
      </c>
      <c r="I44" s="11">
        <v>885.35600000000011</v>
      </c>
    </row>
    <row r="45" spans="2:9" x14ac:dyDescent="0.3">
      <c r="B45" s="3" t="s">
        <v>47</v>
      </c>
      <c r="C45" s="16" t="s">
        <v>87</v>
      </c>
      <c r="D45" s="10">
        <v>549.01099999999997</v>
      </c>
      <c r="E45" s="11">
        <v>1108.328</v>
      </c>
      <c r="F45" s="10">
        <v>0</v>
      </c>
      <c r="G45" s="11">
        <v>0</v>
      </c>
      <c r="H45" s="8">
        <v>0</v>
      </c>
      <c r="I45" s="11">
        <v>0</v>
      </c>
    </row>
    <row r="46" spans="2:9" x14ac:dyDescent="0.3">
      <c r="B46" s="3" t="s">
        <v>48</v>
      </c>
      <c r="C46" s="16" t="s">
        <v>88</v>
      </c>
      <c r="D46" s="10">
        <v>12776.521999999992</v>
      </c>
      <c r="E46" s="11">
        <v>10943.577999999996</v>
      </c>
      <c r="F46" s="10">
        <v>0</v>
      </c>
      <c r="G46" s="11">
        <v>0</v>
      </c>
      <c r="H46" s="8">
        <v>0</v>
      </c>
      <c r="I46" s="11">
        <v>0</v>
      </c>
    </row>
    <row r="47" spans="2:9" ht="14.4" thickBot="1" x14ac:dyDescent="0.35">
      <c r="B47" s="3" t="s">
        <v>49</v>
      </c>
      <c r="C47" s="16" t="s">
        <v>89</v>
      </c>
      <c r="D47" s="10">
        <v>1728.27</v>
      </c>
      <c r="E47" s="11">
        <v>2686.0330000000008</v>
      </c>
      <c r="F47" s="10">
        <v>0</v>
      </c>
      <c r="G47" s="11">
        <v>0</v>
      </c>
      <c r="H47" s="8">
        <v>0</v>
      </c>
      <c r="I47" s="11">
        <v>82.745000000000005</v>
      </c>
    </row>
    <row r="48" spans="2:9" ht="14.4" thickBot="1" x14ac:dyDescent="0.35">
      <c r="B48" s="13" t="s">
        <v>0</v>
      </c>
      <c r="C48" s="19" t="s">
        <v>7</v>
      </c>
      <c r="D48" s="47">
        <f>SUM(D5:D47)</f>
        <v>525043.71799999999</v>
      </c>
      <c r="E48" s="48">
        <f t="shared" ref="E48:I48" si="0">SUM(E5:E47)</f>
        <v>562708.03900000011</v>
      </c>
      <c r="F48" s="49">
        <f t="shared" si="0"/>
        <v>0</v>
      </c>
      <c r="G48" s="48">
        <f t="shared" si="0"/>
        <v>0</v>
      </c>
      <c r="H48" s="47">
        <f t="shared" si="0"/>
        <v>9026.9589999999971</v>
      </c>
      <c r="I48" s="48">
        <f t="shared" si="0"/>
        <v>6137.6959999999999</v>
      </c>
    </row>
  </sheetData>
  <mergeCells count="6">
    <mergeCell ref="B2:I2"/>
    <mergeCell ref="B3:B4"/>
    <mergeCell ref="C3:C4"/>
    <mergeCell ref="D3:E3"/>
    <mergeCell ref="F3:G3"/>
    <mergeCell ref="H3:I3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67667E6CA77441981DA6B272B4D588" ma:contentTypeVersion="6" ma:contentTypeDescription="Crie um novo documento." ma:contentTypeScope="" ma:versionID="c53ebe8a3d24a9801bfdfe84f639dc00">
  <xsd:schema xmlns:xsd="http://www.w3.org/2001/XMLSchema" xmlns:xs="http://www.w3.org/2001/XMLSchema" xmlns:p="http://schemas.microsoft.com/office/2006/metadata/properties" xmlns:ns2="d7651031-56bf-4570-b752-0f288060916a" targetNamespace="http://schemas.microsoft.com/office/2006/metadata/properties" ma:root="true" ma:fieldsID="cefb3c74fc3e3985adb5c929d689c1f9" ns2:_="">
    <xsd:import namespace="d7651031-56bf-4570-b752-0f28806091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651031-56bf-4570-b752-0f28806091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7B7CB9-F23E-4356-B907-24CDEDEDC6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651031-56bf-4570-b752-0f28806091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1F6F9B-D7A4-4D34-A791-66D6E53D219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7651031-56bf-4570-b752-0f288060916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C8751FA-0F4C-4E7D-942B-18E63B1557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</vt:i4>
      </vt:variant>
    </vt:vector>
  </HeadingPairs>
  <TitlesOfParts>
    <vt:vector size="8" baseType="lpstr">
      <vt:lpstr>Acumulado 2021</vt:lpstr>
      <vt:lpstr>L82</vt:lpstr>
      <vt:lpstr>L81</vt:lpstr>
      <vt:lpstr>L80</vt:lpstr>
      <vt:lpstr>L79</vt:lpstr>
      <vt:lpstr>L78</vt:lpstr>
      <vt:lpstr>L77</vt:lpstr>
      <vt:lpstr>'Acumulado 2021'!Area_de_impressao</vt:lpstr>
    </vt:vector>
  </TitlesOfParts>
  <Company>ANP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jsouza</dc:creator>
  <cp:lastModifiedBy>Ricardo</cp:lastModifiedBy>
  <cp:lastPrinted>2021-10-06T14:28:10Z</cp:lastPrinted>
  <dcterms:created xsi:type="dcterms:W3CDTF">2011-01-28T13:28:29Z</dcterms:created>
  <dcterms:modified xsi:type="dcterms:W3CDTF">2022-01-10T14:19:43Z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0x0101000E67667E6CA77441981DA6B272B4D588</vt:lpwstr>
  </property>
</Properties>
</file>