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Ricardo\Downloads\ANP\Leilão de Biodiesel\Estoque, Entregas e Retiradas\Entregas\"/>
    </mc:Choice>
  </mc:AlternateContent>
  <bookViews>
    <workbookView xWindow="0" yWindow="0" windowWidth="9768" windowHeight="7884"/>
  </bookViews>
  <sheets>
    <sheet name="Acumulado 2020" sheetId="84" r:id="rId1"/>
    <sheet name="L76" sheetId="94" r:id="rId2"/>
    <sheet name="L75C" sheetId="92" r:id="rId3"/>
    <sheet name="L75" sheetId="93" r:id="rId4"/>
    <sheet name="L73C" sheetId="91" r:id="rId5"/>
    <sheet name="L73" sheetId="89" r:id="rId6"/>
    <sheet name="L74" sheetId="88" r:id="rId7"/>
    <sheet name="L72" sheetId="87" r:id="rId8"/>
    <sheet name="L71" sheetId="86" r:id="rId9"/>
    <sheet name="L70" sheetId="85" r:id="rId10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48" i="84" l="1"/>
  <c r="U47" i="84"/>
  <c r="U46" i="84"/>
  <c r="U45" i="84"/>
  <c r="U44" i="84"/>
  <c r="U43" i="84"/>
  <c r="U42" i="84"/>
  <c r="U41" i="84"/>
  <c r="U40" i="84"/>
  <c r="U39" i="84"/>
  <c r="U38" i="84"/>
  <c r="U37" i="84"/>
  <c r="U36" i="84"/>
  <c r="U35" i="84"/>
  <c r="U34" i="84"/>
  <c r="U33" i="84"/>
  <c r="U32" i="84"/>
  <c r="U31" i="84"/>
  <c r="U30" i="84"/>
  <c r="U29" i="84"/>
  <c r="U28" i="84"/>
  <c r="U27" i="84"/>
  <c r="U26" i="84"/>
  <c r="U25" i="84"/>
  <c r="U24" i="84"/>
  <c r="U23" i="84"/>
  <c r="U22" i="84"/>
  <c r="U21" i="84"/>
  <c r="U20" i="84"/>
  <c r="U19" i="84"/>
  <c r="U18" i="84"/>
  <c r="U17" i="84"/>
  <c r="U16" i="84"/>
  <c r="U15" i="84"/>
  <c r="U14" i="84"/>
  <c r="U13" i="84"/>
  <c r="U12" i="84"/>
  <c r="U11" i="84"/>
  <c r="U10" i="84"/>
  <c r="U9" i="84"/>
  <c r="U8" i="84"/>
  <c r="U7" i="84"/>
  <c r="U6" i="84"/>
  <c r="T48" i="84" l="1"/>
  <c r="V48" i="84" s="1"/>
  <c r="T47" i="84"/>
  <c r="V47" i="84" s="1"/>
  <c r="T46" i="84"/>
  <c r="V46" i="84" s="1"/>
  <c r="T45" i="84"/>
  <c r="V45" i="84" s="1"/>
  <c r="T44" i="84"/>
  <c r="T43" i="84"/>
  <c r="V43" i="84" s="1"/>
  <c r="T42" i="84"/>
  <c r="V42" i="84" s="1"/>
  <c r="T41" i="84"/>
  <c r="V41" i="84" s="1"/>
  <c r="T40" i="84"/>
  <c r="V40" i="84" s="1"/>
  <c r="T39" i="84"/>
  <c r="V39" i="84" s="1"/>
  <c r="T38" i="84"/>
  <c r="V38" i="84" s="1"/>
  <c r="T37" i="84"/>
  <c r="V37" i="84" s="1"/>
  <c r="T36" i="84"/>
  <c r="T35" i="84"/>
  <c r="V35" i="84" s="1"/>
  <c r="T34" i="84"/>
  <c r="V34" i="84" s="1"/>
  <c r="T33" i="84"/>
  <c r="V33" i="84" s="1"/>
  <c r="T32" i="84"/>
  <c r="V32" i="84" s="1"/>
  <c r="T31" i="84"/>
  <c r="V31" i="84" s="1"/>
  <c r="T30" i="84"/>
  <c r="V30" i="84" s="1"/>
  <c r="T29" i="84"/>
  <c r="V29" i="84" s="1"/>
  <c r="T28" i="84"/>
  <c r="T27" i="84"/>
  <c r="T26" i="84"/>
  <c r="V26" i="84" s="1"/>
  <c r="T25" i="84"/>
  <c r="V25" i="84" s="1"/>
  <c r="T24" i="84"/>
  <c r="V24" i="84" s="1"/>
  <c r="T23" i="84"/>
  <c r="V23" i="84" s="1"/>
  <c r="T22" i="84"/>
  <c r="V22" i="84" s="1"/>
  <c r="T21" i="84"/>
  <c r="V21" i="84" s="1"/>
  <c r="T20" i="84"/>
  <c r="V20" i="84" s="1"/>
  <c r="T19" i="84"/>
  <c r="V19" i="84" s="1"/>
  <c r="T18" i="84"/>
  <c r="V18" i="84" s="1"/>
  <c r="T17" i="84"/>
  <c r="V17" i="84" s="1"/>
  <c r="T16" i="84"/>
  <c r="V16" i="84" s="1"/>
  <c r="T15" i="84"/>
  <c r="V15" i="84" s="1"/>
  <c r="T14" i="84"/>
  <c r="V14" i="84" s="1"/>
  <c r="T13" i="84"/>
  <c r="V13" i="84" s="1"/>
  <c r="T12" i="84"/>
  <c r="V12" i="84" s="1"/>
  <c r="T11" i="84"/>
  <c r="V11" i="84" s="1"/>
  <c r="T10" i="84"/>
  <c r="V10" i="84" s="1"/>
  <c r="T9" i="84"/>
  <c r="V9" i="84" s="1"/>
  <c r="T8" i="84"/>
  <c r="V8" i="84" s="1"/>
  <c r="T7" i="84"/>
  <c r="V7" i="84" s="1"/>
  <c r="T6" i="84"/>
  <c r="V6" i="84" s="1"/>
  <c r="V44" i="84"/>
  <c r="V36" i="84"/>
  <c r="V28" i="84"/>
  <c r="V27" i="84"/>
  <c r="U49" i="84"/>
  <c r="I48" i="94"/>
  <c r="H48" i="94"/>
  <c r="G48" i="94"/>
  <c r="F48" i="94"/>
  <c r="E48" i="94"/>
  <c r="D48" i="94"/>
  <c r="T49" i="84" l="1"/>
  <c r="V49" i="84" s="1"/>
  <c r="S48" i="84"/>
  <c r="R48" i="84"/>
  <c r="Q48" i="84"/>
  <c r="P48" i="84"/>
  <c r="S47" i="84"/>
  <c r="R47" i="84"/>
  <c r="Q47" i="84"/>
  <c r="P47" i="84"/>
  <c r="S46" i="84"/>
  <c r="R46" i="84"/>
  <c r="Q46" i="84"/>
  <c r="P46" i="84"/>
  <c r="S45" i="84"/>
  <c r="R45" i="84"/>
  <c r="Q45" i="84"/>
  <c r="P45" i="84"/>
  <c r="S44" i="84"/>
  <c r="R44" i="84"/>
  <c r="Q44" i="84"/>
  <c r="P44" i="84"/>
  <c r="S43" i="84"/>
  <c r="R43" i="84"/>
  <c r="Q43" i="84"/>
  <c r="P43" i="84"/>
  <c r="S42" i="84"/>
  <c r="R42" i="84"/>
  <c r="Q42" i="84"/>
  <c r="P42" i="84"/>
  <c r="S41" i="84"/>
  <c r="R41" i="84"/>
  <c r="Q41" i="84"/>
  <c r="P41" i="84"/>
  <c r="S40" i="84"/>
  <c r="R40" i="84"/>
  <c r="Q40" i="84"/>
  <c r="P40" i="84"/>
  <c r="S39" i="84"/>
  <c r="R39" i="84"/>
  <c r="Q39" i="84"/>
  <c r="P39" i="84"/>
  <c r="S38" i="84"/>
  <c r="R38" i="84"/>
  <c r="Q38" i="84"/>
  <c r="P38" i="84"/>
  <c r="S37" i="84"/>
  <c r="R37" i="84"/>
  <c r="Q37" i="84"/>
  <c r="P37" i="84"/>
  <c r="S36" i="84"/>
  <c r="R36" i="84"/>
  <c r="Q36" i="84"/>
  <c r="P36" i="84"/>
  <c r="S35" i="84"/>
  <c r="R35" i="84"/>
  <c r="Q35" i="84"/>
  <c r="P35" i="84"/>
  <c r="S34" i="84"/>
  <c r="R34" i="84"/>
  <c r="Q34" i="84"/>
  <c r="P34" i="84"/>
  <c r="S33" i="84"/>
  <c r="R33" i="84"/>
  <c r="Q33" i="84"/>
  <c r="P33" i="84"/>
  <c r="S32" i="84"/>
  <c r="R32" i="84"/>
  <c r="Q32" i="84"/>
  <c r="P32" i="84"/>
  <c r="S31" i="84"/>
  <c r="R31" i="84"/>
  <c r="Q31" i="84"/>
  <c r="P31" i="84"/>
  <c r="S30" i="84"/>
  <c r="R30" i="84"/>
  <c r="Q30" i="84"/>
  <c r="P30" i="84"/>
  <c r="S29" i="84"/>
  <c r="R29" i="84"/>
  <c r="Q29" i="84"/>
  <c r="P29" i="84"/>
  <c r="S28" i="84"/>
  <c r="R28" i="84"/>
  <c r="Q28" i="84"/>
  <c r="P28" i="84"/>
  <c r="S27" i="84"/>
  <c r="R27" i="84"/>
  <c r="Q27" i="84"/>
  <c r="P27" i="84"/>
  <c r="S26" i="84"/>
  <c r="R26" i="84"/>
  <c r="Q26" i="84"/>
  <c r="P26" i="84"/>
  <c r="S25" i="84"/>
  <c r="R25" i="84"/>
  <c r="Q25" i="84"/>
  <c r="P25" i="84"/>
  <c r="S24" i="84"/>
  <c r="R24" i="84"/>
  <c r="Q24" i="84"/>
  <c r="P24" i="84"/>
  <c r="S23" i="84"/>
  <c r="R23" i="84"/>
  <c r="Q23" i="84"/>
  <c r="P23" i="84"/>
  <c r="S22" i="84"/>
  <c r="R22" i="84"/>
  <c r="Q22" i="84"/>
  <c r="P22" i="84"/>
  <c r="S21" i="84"/>
  <c r="R21" i="84"/>
  <c r="Q21" i="84"/>
  <c r="P21" i="84"/>
  <c r="S20" i="84"/>
  <c r="R20" i="84"/>
  <c r="Q20" i="84"/>
  <c r="P20" i="84"/>
  <c r="S19" i="84"/>
  <c r="R19" i="84"/>
  <c r="Q19" i="84"/>
  <c r="P19" i="84"/>
  <c r="S18" i="84"/>
  <c r="R18" i="84"/>
  <c r="Q18" i="84"/>
  <c r="P18" i="84"/>
  <c r="S17" i="84"/>
  <c r="R17" i="84"/>
  <c r="Q17" i="84"/>
  <c r="P17" i="84"/>
  <c r="S16" i="84"/>
  <c r="R16" i="84"/>
  <c r="Q16" i="84"/>
  <c r="P16" i="84"/>
  <c r="S15" i="84"/>
  <c r="R15" i="84"/>
  <c r="Q15" i="84"/>
  <c r="P15" i="84"/>
  <c r="S14" i="84"/>
  <c r="R14" i="84"/>
  <c r="Q14" i="84"/>
  <c r="P14" i="84"/>
  <c r="S13" i="84"/>
  <c r="R13" i="84"/>
  <c r="Q13" i="84"/>
  <c r="P13" i="84"/>
  <c r="S12" i="84"/>
  <c r="R12" i="84"/>
  <c r="Q12" i="84"/>
  <c r="P12" i="84"/>
  <c r="S11" i="84"/>
  <c r="R11" i="84"/>
  <c r="Q11" i="84"/>
  <c r="P11" i="84"/>
  <c r="S10" i="84"/>
  <c r="R10" i="84"/>
  <c r="Q10" i="84"/>
  <c r="P10" i="84"/>
  <c r="S9" i="84"/>
  <c r="R9" i="84"/>
  <c r="Q9" i="84"/>
  <c r="P9" i="84"/>
  <c r="S8" i="84"/>
  <c r="R8" i="84"/>
  <c r="Q8" i="84"/>
  <c r="P8" i="84"/>
  <c r="S7" i="84"/>
  <c r="R7" i="84"/>
  <c r="Q7" i="84"/>
  <c r="P7" i="84"/>
  <c r="S6" i="84"/>
  <c r="S49" i="84" s="1"/>
  <c r="Q6" i="84"/>
  <c r="Q49" i="84" s="1"/>
  <c r="I48" i="93"/>
  <c r="H48" i="93"/>
  <c r="G48" i="93"/>
  <c r="F48" i="93"/>
  <c r="E48" i="93"/>
  <c r="I48" i="92"/>
  <c r="H48" i="92"/>
  <c r="G48" i="92"/>
  <c r="F48" i="92"/>
  <c r="E48" i="92"/>
  <c r="O48" i="84" l="1"/>
  <c r="N48" i="84"/>
  <c r="M48" i="84"/>
  <c r="L48" i="84"/>
  <c r="K48" i="84"/>
  <c r="J48" i="84"/>
  <c r="I48" i="84"/>
  <c r="H48" i="84"/>
  <c r="G48" i="84"/>
  <c r="F48" i="84"/>
  <c r="O47" i="84"/>
  <c r="N47" i="84"/>
  <c r="M47" i="84"/>
  <c r="L47" i="84"/>
  <c r="K47" i="84"/>
  <c r="J47" i="84"/>
  <c r="I47" i="84"/>
  <c r="H47" i="84"/>
  <c r="G47" i="84"/>
  <c r="F47" i="84"/>
  <c r="O46" i="84"/>
  <c r="N46" i="84"/>
  <c r="M46" i="84"/>
  <c r="L46" i="84"/>
  <c r="K46" i="84"/>
  <c r="J46" i="84"/>
  <c r="I46" i="84"/>
  <c r="H46" i="84"/>
  <c r="G46" i="84"/>
  <c r="F46" i="84"/>
  <c r="O45" i="84"/>
  <c r="N45" i="84"/>
  <c r="M45" i="84"/>
  <c r="L45" i="84"/>
  <c r="K45" i="84"/>
  <c r="J45" i="84"/>
  <c r="I45" i="84"/>
  <c r="H45" i="84"/>
  <c r="G45" i="84"/>
  <c r="F45" i="84"/>
  <c r="O44" i="84"/>
  <c r="N44" i="84"/>
  <c r="M44" i="84"/>
  <c r="L44" i="84"/>
  <c r="K44" i="84"/>
  <c r="J44" i="84"/>
  <c r="I44" i="84"/>
  <c r="H44" i="84"/>
  <c r="G44" i="84"/>
  <c r="F44" i="84"/>
  <c r="O43" i="84"/>
  <c r="N43" i="84"/>
  <c r="M43" i="84"/>
  <c r="L43" i="84"/>
  <c r="K43" i="84"/>
  <c r="J43" i="84"/>
  <c r="I43" i="84"/>
  <c r="H43" i="84"/>
  <c r="G43" i="84"/>
  <c r="F43" i="84"/>
  <c r="O42" i="84"/>
  <c r="N42" i="84"/>
  <c r="M42" i="84"/>
  <c r="L42" i="84"/>
  <c r="K42" i="84"/>
  <c r="J42" i="84"/>
  <c r="I42" i="84"/>
  <c r="H42" i="84"/>
  <c r="G42" i="84"/>
  <c r="F42" i="84"/>
  <c r="O41" i="84"/>
  <c r="N41" i="84"/>
  <c r="M41" i="84"/>
  <c r="L41" i="84"/>
  <c r="K41" i="84"/>
  <c r="J41" i="84"/>
  <c r="I41" i="84"/>
  <c r="H41" i="84"/>
  <c r="G41" i="84"/>
  <c r="F41" i="84"/>
  <c r="O40" i="84"/>
  <c r="N40" i="84"/>
  <c r="M40" i="84"/>
  <c r="L40" i="84"/>
  <c r="K40" i="84"/>
  <c r="J40" i="84"/>
  <c r="I40" i="84"/>
  <c r="H40" i="84"/>
  <c r="G40" i="84"/>
  <c r="F40" i="84"/>
  <c r="O39" i="84"/>
  <c r="N39" i="84"/>
  <c r="M39" i="84"/>
  <c r="L39" i="84"/>
  <c r="K39" i="84"/>
  <c r="J39" i="84"/>
  <c r="I39" i="84"/>
  <c r="H39" i="84"/>
  <c r="G39" i="84"/>
  <c r="F39" i="84"/>
  <c r="O38" i="84"/>
  <c r="N38" i="84"/>
  <c r="M38" i="84"/>
  <c r="L38" i="84"/>
  <c r="K38" i="84"/>
  <c r="J38" i="84"/>
  <c r="I38" i="84"/>
  <c r="H38" i="84"/>
  <c r="G38" i="84"/>
  <c r="F38" i="84"/>
  <c r="O37" i="84"/>
  <c r="N37" i="84"/>
  <c r="M37" i="84"/>
  <c r="L37" i="84"/>
  <c r="K37" i="84"/>
  <c r="J37" i="84"/>
  <c r="I37" i="84"/>
  <c r="H37" i="84"/>
  <c r="G37" i="84"/>
  <c r="F37" i="84"/>
  <c r="O36" i="84"/>
  <c r="N36" i="84"/>
  <c r="M36" i="84"/>
  <c r="L36" i="84"/>
  <c r="K36" i="84"/>
  <c r="J36" i="84"/>
  <c r="I36" i="84"/>
  <c r="H36" i="84"/>
  <c r="G36" i="84"/>
  <c r="F36" i="84"/>
  <c r="O35" i="84"/>
  <c r="N35" i="84"/>
  <c r="M35" i="84"/>
  <c r="L35" i="84"/>
  <c r="K35" i="84"/>
  <c r="J35" i="84"/>
  <c r="I35" i="84"/>
  <c r="H35" i="84"/>
  <c r="G35" i="84"/>
  <c r="F35" i="84"/>
  <c r="O34" i="84"/>
  <c r="N34" i="84"/>
  <c r="M34" i="84"/>
  <c r="L34" i="84"/>
  <c r="K34" i="84"/>
  <c r="J34" i="84"/>
  <c r="I34" i="84"/>
  <c r="H34" i="84"/>
  <c r="G34" i="84"/>
  <c r="F34" i="84"/>
  <c r="O33" i="84"/>
  <c r="N33" i="84"/>
  <c r="M33" i="84"/>
  <c r="L33" i="84"/>
  <c r="K33" i="84"/>
  <c r="J33" i="84"/>
  <c r="I33" i="84"/>
  <c r="H33" i="84"/>
  <c r="G33" i="84"/>
  <c r="F33" i="84"/>
  <c r="O32" i="84"/>
  <c r="N32" i="84"/>
  <c r="M32" i="84"/>
  <c r="L32" i="84"/>
  <c r="K32" i="84"/>
  <c r="J32" i="84"/>
  <c r="I32" i="84"/>
  <c r="H32" i="84"/>
  <c r="G32" i="84"/>
  <c r="F32" i="84"/>
  <c r="O31" i="84"/>
  <c r="N31" i="84"/>
  <c r="M31" i="84"/>
  <c r="L31" i="84"/>
  <c r="K31" i="84"/>
  <c r="J31" i="84"/>
  <c r="I31" i="84"/>
  <c r="H31" i="84"/>
  <c r="G31" i="84"/>
  <c r="F31" i="84"/>
  <c r="O30" i="84"/>
  <c r="N30" i="84"/>
  <c r="M30" i="84"/>
  <c r="L30" i="84"/>
  <c r="K30" i="84"/>
  <c r="J30" i="84"/>
  <c r="I30" i="84"/>
  <c r="H30" i="84"/>
  <c r="G30" i="84"/>
  <c r="F30" i="84"/>
  <c r="O29" i="84"/>
  <c r="N29" i="84"/>
  <c r="M29" i="84"/>
  <c r="L29" i="84"/>
  <c r="K29" i="84"/>
  <c r="J29" i="84"/>
  <c r="I29" i="84"/>
  <c r="H29" i="84"/>
  <c r="G29" i="84"/>
  <c r="F29" i="84"/>
  <c r="O28" i="84"/>
  <c r="N28" i="84"/>
  <c r="M28" i="84"/>
  <c r="L28" i="84"/>
  <c r="K28" i="84"/>
  <c r="J28" i="84"/>
  <c r="I28" i="84"/>
  <c r="H28" i="84"/>
  <c r="G28" i="84"/>
  <c r="F28" i="84"/>
  <c r="O27" i="84"/>
  <c r="N27" i="84"/>
  <c r="M27" i="84"/>
  <c r="L27" i="84"/>
  <c r="K27" i="84"/>
  <c r="J27" i="84"/>
  <c r="I27" i="84"/>
  <c r="H27" i="84"/>
  <c r="G27" i="84"/>
  <c r="F27" i="84"/>
  <c r="O26" i="84"/>
  <c r="N26" i="84"/>
  <c r="M26" i="84"/>
  <c r="L26" i="84"/>
  <c r="K26" i="84"/>
  <c r="J26" i="84"/>
  <c r="I26" i="84"/>
  <c r="H26" i="84"/>
  <c r="G26" i="84"/>
  <c r="F26" i="84"/>
  <c r="O25" i="84"/>
  <c r="N25" i="84"/>
  <c r="M25" i="84"/>
  <c r="L25" i="84"/>
  <c r="K25" i="84"/>
  <c r="J25" i="84"/>
  <c r="I25" i="84"/>
  <c r="H25" i="84"/>
  <c r="G25" i="84"/>
  <c r="F25" i="84"/>
  <c r="O24" i="84"/>
  <c r="N24" i="84"/>
  <c r="M24" i="84"/>
  <c r="L24" i="84"/>
  <c r="K24" i="84"/>
  <c r="J24" i="84"/>
  <c r="I24" i="84"/>
  <c r="H24" i="84"/>
  <c r="G24" i="84"/>
  <c r="F24" i="84"/>
  <c r="O23" i="84"/>
  <c r="N23" i="84"/>
  <c r="M23" i="84"/>
  <c r="L23" i="84"/>
  <c r="K23" i="84"/>
  <c r="J23" i="84"/>
  <c r="I23" i="84"/>
  <c r="H23" i="84"/>
  <c r="G23" i="84"/>
  <c r="F23" i="84"/>
  <c r="O22" i="84"/>
  <c r="N22" i="84"/>
  <c r="M22" i="84"/>
  <c r="L22" i="84"/>
  <c r="K22" i="84"/>
  <c r="J22" i="84"/>
  <c r="I22" i="84"/>
  <c r="H22" i="84"/>
  <c r="G22" i="84"/>
  <c r="F22" i="84"/>
  <c r="O21" i="84"/>
  <c r="N21" i="84"/>
  <c r="M21" i="84"/>
  <c r="L21" i="84"/>
  <c r="K21" i="84"/>
  <c r="J21" i="84"/>
  <c r="I21" i="84"/>
  <c r="H21" i="84"/>
  <c r="G21" i="84"/>
  <c r="F21" i="84"/>
  <c r="O20" i="84"/>
  <c r="N20" i="84"/>
  <c r="M20" i="84"/>
  <c r="L20" i="84"/>
  <c r="K20" i="84"/>
  <c r="J20" i="84"/>
  <c r="I20" i="84"/>
  <c r="H20" i="84"/>
  <c r="G20" i="84"/>
  <c r="F20" i="84"/>
  <c r="O19" i="84"/>
  <c r="N19" i="84"/>
  <c r="M19" i="84"/>
  <c r="L19" i="84"/>
  <c r="K19" i="84"/>
  <c r="J19" i="84"/>
  <c r="I19" i="84"/>
  <c r="H19" i="84"/>
  <c r="G19" i="84"/>
  <c r="F19" i="84"/>
  <c r="O18" i="84"/>
  <c r="N18" i="84"/>
  <c r="M18" i="84"/>
  <c r="L18" i="84"/>
  <c r="K18" i="84"/>
  <c r="J18" i="84"/>
  <c r="I18" i="84"/>
  <c r="H18" i="84"/>
  <c r="G18" i="84"/>
  <c r="F18" i="84"/>
  <c r="O17" i="84"/>
  <c r="N17" i="84"/>
  <c r="M17" i="84"/>
  <c r="L17" i="84"/>
  <c r="K17" i="84"/>
  <c r="J17" i="84"/>
  <c r="I17" i="84"/>
  <c r="H17" i="84"/>
  <c r="G17" i="84"/>
  <c r="F17" i="84"/>
  <c r="O16" i="84"/>
  <c r="N16" i="84"/>
  <c r="M16" i="84"/>
  <c r="L16" i="84"/>
  <c r="K16" i="84"/>
  <c r="J16" i="84"/>
  <c r="I16" i="84"/>
  <c r="H16" i="84"/>
  <c r="G16" i="84"/>
  <c r="F16" i="84"/>
  <c r="O15" i="84"/>
  <c r="N15" i="84"/>
  <c r="M15" i="84"/>
  <c r="L15" i="84"/>
  <c r="K15" i="84"/>
  <c r="J15" i="84"/>
  <c r="I15" i="84"/>
  <c r="H15" i="84"/>
  <c r="G15" i="84"/>
  <c r="F15" i="84"/>
  <c r="O14" i="84"/>
  <c r="N14" i="84"/>
  <c r="M14" i="84"/>
  <c r="L14" i="84"/>
  <c r="K14" i="84"/>
  <c r="J14" i="84"/>
  <c r="I14" i="84"/>
  <c r="H14" i="84"/>
  <c r="G14" i="84"/>
  <c r="F14" i="84"/>
  <c r="O13" i="84"/>
  <c r="N13" i="84"/>
  <c r="M13" i="84"/>
  <c r="L13" i="84"/>
  <c r="K13" i="84"/>
  <c r="J13" i="84"/>
  <c r="I13" i="84"/>
  <c r="H13" i="84"/>
  <c r="G13" i="84"/>
  <c r="F13" i="84"/>
  <c r="O12" i="84"/>
  <c r="N12" i="84"/>
  <c r="M12" i="84"/>
  <c r="L12" i="84"/>
  <c r="K12" i="84"/>
  <c r="J12" i="84"/>
  <c r="I12" i="84"/>
  <c r="H12" i="84"/>
  <c r="G12" i="84"/>
  <c r="F12" i="84"/>
  <c r="O11" i="84"/>
  <c r="N11" i="84"/>
  <c r="M11" i="84"/>
  <c r="L11" i="84"/>
  <c r="K11" i="84"/>
  <c r="J11" i="84"/>
  <c r="I11" i="84"/>
  <c r="H11" i="84"/>
  <c r="G11" i="84"/>
  <c r="F11" i="84"/>
  <c r="O10" i="84"/>
  <c r="N10" i="84"/>
  <c r="M10" i="84"/>
  <c r="L10" i="84"/>
  <c r="K10" i="84"/>
  <c r="J10" i="84"/>
  <c r="I10" i="84"/>
  <c r="H10" i="84"/>
  <c r="G10" i="84"/>
  <c r="F10" i="84"/>
  <c r="O9" i="84"/>
  <c r="N9" i="84"/>
  <c r="M9" i="84"/>
  <c r="L9" i="84"/>
  <c r="K9" i="84"/>
  <c r="J9" i="84"/>
  <c r="I9" i="84"/>
  <c r="H9" i="84"/>
  <c r="G9" i="84"/>
  <c r="F9" i="84"/>
  <c r="O8" i="84"/>
  <c r="N8" i="84"/>
  <c r="M8" i="84"/>
  <c r="L8" i="84"/>
  <c r="K8" i="84"/>
  <c r="J8" i="84"/>
  <c r="I8" i="84"/>
  <c r="H8" i="84"/>
  <c r="G8" i="84"/>
  <c r="F8" i="84"/>
  <c r="O7" i="84"/>
  <c r="N7" i="84"/>
  <c r="M7" i="84"/>
  <c r="L7" i="84"/>
  <c r="K7" i="84"/>
  <c r="J7" i="84"/>
  <c r="I7" i="84"/>
  <c r="H7" i="84"/>
  <c r="G7" i="84"/>
  <c r="F7" i="84"/>
  <c r="R6" i="84"/>
  <c r="R49" i="84" s="1"/>
  <c r="P6" i="84"/>
  <c r="D48" i="93"/>
  <c r="D48" i="92"/>
  <c r="P49" i="84" l="1"/>
  <c r="O6" i="84"/>
  <c r="O49" i="84" s="1"/>
  <c r="N6" i="84"/>
  <c r="N49" i="84" s="1"/>
  <c r="I48" i="89"/>
  <c r="H48" i="89"/>
  <c r="G48" i="89"/>
  <c r="F48" i="89"/>
  <c r="E48" i="89"/>
  <c r="D48" i="89"/>
  <c r="D48" i="91"/>
  <c r="M6" i="84" l="1"/>
  <c r="M49" i="84" s="1"/>
  <c r="L6" i="84" l="1"/>
  <c r="L49" i="84" s="1"/>
  <c r="K6" i="84"/>
  <c r="K49" i="84" s="1"/>
  <c r="I47" i="87"/>
  <c r="H47" i="87"/>
  <c r="G47" i="87"/>
  <c r="F47" i="87"/>
  <c r="E47" i="87"/>
  <c r="D48" i="88"/>
  <c r="J6" i="84" l="1"/>
  <c r="J49" i="84" s="1"/>
  <c r="I6" i="84"/>
  <c r="I49" i="84" s="1"/>
  <c r="H6" i="84"/>
  <c r="H49" i="84" s="1"/>
  <c r="G6" i="84"/>
  <c r="G49" i="84" s="1"/>
  <c r="F6" i="84"/>
  <c r="F49" i="84" s="1"/>
  <c r="D47" i="87" l="1"/>
  <c r="V3" i="84" l="1"/>
  <c r="D45" i="85" l="1"/>
  <c r="F45" i="85" l="1"/>
  <c r="I45" i="85" l="1"/>
  <c r="H45" i="85"/>
  <c r="G45" i="85"/>
  <c r="E45" i="85"/>
</calcChain>
</file>

<file path=xl/sharedStrings.xml><?xml version="1.0" encoding="utf-8"?>
<sst xmlns="http://schemas.openxmlformats.org/spreadsheetml/2006/main" count="1082" uniqueCount="180">
  <si>
    <t>Total</t>
  </si>
  <si>
    <t>Janeiro</t>
  </si>
  <si>
    <t>Fevereiro</t>
  </si>
  <si>
    <t>Março</t>
  </si>
  <si>
    <t>Abril</t>
  </si>
  <si>
    <t>Junho</t>
  </si>
  <si>
    <t>Maio</t>
  </si>
  <si>
    <t>Julho</t>
  </si>
  <si>
    <t>Agosto</t>
  </si>
  <si>
    <t>Setembro</t>
  </si>
  <si>
    <t>Outubro</t>
  </si>
  <si>
    <t>Obrigatório</t>
  </si>
  <si>
    <t>Autorizativo</t>
  </si>
  <si>
    <t>Estoques</t>
  </si>
  <si>
    <t>Total
Acumulado
2020</t>
  </si>
  <si>
    <t>Volume em m³</t>
  </si>
  <si>
    <t>--</t>
  </si>
  <si>
    <t>Usina</t>
  </si>
  <si>
    <t>CNPJ</t>
  </si>
  <si>
    <t>ADM - Joaçaba</t>
  </si>
  <si>
    <t>ADM - Rondonópolis</t>
  </si>
  <si>
    <t>AMAZONBIO - Ji Paran</t>
  </si>
  <si>
    <t>BIANCHINI - Canoas</t>
  </si>
  <si>
    <t>BINATURAL - Formosa</t>
  </si>
  <si>
    <t>BIO ÓLEO - Cuiabá</t>
  </si>
  <si>
    <t>BIO VIDA - Várzea Gr</t>
  </si>
  <si>
    <t>BIOFUGA - Camargo</t>
  </si>
  <si>
    <t>BIOPAR - Nova Marilâ</t>
  </si>
  <si>
    <t>BOCCHI - Muitos Capõ</t>
  </si>
  <si>
    <t>BREJEIRO - Orlândia</t>
  </si>
  <si>
    <t>BSBIOS - Marialva</t>
  </si>
  <si>
    <t>BSBIOS - Passo Fundo</t>
  </si>
  <si>
    <t>BUNGE - Nova Mutum</t>
  </si>
  <si>
    <t>CAIBIENSE - Rondonóp</t>
  </si>
  <si>
    <t>CAMERA - Ijuí</t>
  </si>
  <si>
    <t>CARAMURU - Ipameri</t>
  </si>
  <si>
    <t>CARAMURU - São Simão</t>
  </si>
  <si>
    <t>CARAMURU - SORRISO</t>
  </si>
  <si>
    <t>CARGILL - Três Lagoa</t>
  </si>
  <si>
    <t>CESBRA - Volta Redon</t>
  </si>
  <si>
    <t>COFCO - Rondonópolis</t>
  </si>
  <si>
    <t>DELTA - Cuiabá</t>
  </si>
  <si>
    <t>DELTA - Rio Brilhant</t>
  </si>
  <si>
    <t>FIAGRIL - Lucas do R</t>
  </si>
  <si>
    <t>GRANOL - Anápolis</t>
  </si>
  <si>
    <t>GRANOL - Porto Nacio</t>
  </si>
  <si>
    <t>JBS - Campo Verde</t>
  </si>
  <si>
    <t>JBS - Lins</t>
  </si>
  <si>
    <t>MINERVA - Palmeiras</t>
  </si>
  <si>
    <t>OLEOPLAN - Iraquara</t>
  </si>
  <si>
    <t>OLEOPLAN - Veranópol</t>
  </si>
  <si>
    <t>OLFAR - Erechim</t>
  </si>
  <si>
    <t>OLFAR - Porto Real</t>
  </si>
  <si>
    <t>PBIO - Candeias</t>
  </si>
  <si>
    <t>PBIO - Montes Claros</t>
  </si>
  <si>
    <t>POTENCIAL - Lapa</t>
  </si>
  <si>
    <t>PRISMA - Sumaré</t>
  </si>
  <si>
    <t>TRÊS TENTOS - Ijuí</t>
  </si>
  <si>
    <t>UNIBRAS - Floriano</t>
  </si>
  <si>
    <t>02.003.402/0046-77</t>
  </si>
  <si>
    <t>02.003.402/0024-61</t>
  </si>
  <si>
    <t>08.794.451/0001-50</t>
  </si>
  <si>
    <t>87.548.020/0002-60</t>
  </si>
  <si>
    <t>07.113.559/0001-77</t>
  </si>
  <si>
    <t>08.387.930/0001-51</t>
  </si>
  <si>
    <t>08.772.264/0001-75</t>
  </si>
  <si>
    <t>91.302.349/0016-10</t>
  </si>
  <si>
    <t>08.684.263/0001-79</t>
  </si>
  <si>
    <t>02.987.873/0010-56</t>
  </si>
  <si>
    <t>53.309.845/0001-20</t>
  </si>
  <si>
    <t>07.322.382/0004-61</t>
  </si>
  <si>
    <t>07.322.382/0001-19</t>
  </si>
  <si>
    <t>84.046.101/0543-66</t>
  </si>
  <si>
    <t>75.817.163/0007-56</t>
  </si>
  <si>
    <t>98.248.644/0026-56</t>
  </si>
  <si>
    <t>00.080.671/0021-53</t>
  </si>
  <si>
    <t>00.080.671/0003-71</t>
  </si>
  <si>
    <t>00.080.671/0026-68</t>
  </si>
  <si>
    <t>60.498.706/0294-81</t>
  </si>
  <si>
    <t>08.436.584/0001-54</t>
  </si>
  <si>
    <t>29.332.398/0002-26</t>
  </si>
  <si>
    <t>11.652.509/0001-35</t>
  </si>
  <si>
    <t>11.513.699/0001-00</t>
  </si>
  <si>
    <t>02.734.023/0008-21</t>
  </si>
  <si>
    <t>50.290.329/0026-60</t>
  </si>
  <si>
    <t>50.290.329/0084-30</t>
  </si>
  <si>
    <t>02.916.265/0280-99</t>
  </si>
  <si>
    <t>02.916.265/0133-00</t>
  </si>
  <si>
    <t>67.620.377/0047-05</t>
  </si>
  <si>
    <t>13.463.913/0003-58</t>
  </si>
  <si>
    <t>88.676.127/0002-57</t>
  </si>
  <si>
    <t>91.830.836/0006-83</t>
  </si>
  <si>
    <t>91.830.836/0040-85</t>
  </si>
  <si>
    <t>10.144.628/0003-86</t>
  </si>
  <si>
    <t>10.144.628/0004-67</t>
  </si>
  <si>
    <t>12.613.484/0001-23</t>
  </si>
  <si>
    <t>09.267.863/0006-09</t>
  </si>
  <si>
    <t>94.813.102/0017-37</t>
  </si>
  <si>
    <t>33.931.174/0001-27</t>
  </si>
  <si>
    <t>L70 - Entregas (m³)</t>
  </si>
  <si>
    <t>Município</t>
  </si>
  <si>
    <t>UF</t>
  </si>
  <si>
    <t>Joaçaba</t>
  </si>
  <si>
    <t>Rondonópolis</t>
  </si>
  <si>
    <t>Ji-Paraná</t>
  </si>
  <si>
    <t>Canoas</t>
  </si>
  <si>
    <t>Formosa</t>
  </si>
  <si>
    <t>Cuiabá</t>
  </si>
  <si>
    <t>Várzea Grande</t>
  </si>
  <si>
    <t>Camargo</t>
  </si>
  <si>
    <t>Nova Marilândia</t>
  </si>
  <si>
    <t>Muitos Capões</t>
  </si>
  <si>
    <t>Orlândia</t>
  </si>
  <si>
    <t>Marialva</t>
  </si>
  <si>
    <t>Passo Fundo</t>
  </si>
  <si>
    <t xml:space="preserve">Nova Mutum </t>
  </si>
  <si>
    <t>Ijuí</t>
  </si>
  <si>
    <t>Ipameri</t>
  </si>
  <si>
    <t>São Simão</t>
  </si>
  <si>
    <t>Sorriso</t>
  </si>
  <si>
    <t>Três Lagoas</t>
  </si>
  <si>
    <t>Volta Redonda</t>
  </si>
  <si>
    <t>Rio Brilhante</t>
  </si>
  <si>
    <t>Lucas do Rio Verde</t>
  </si>
  <si>
    <t>Anápolis</t>
  </si>
  <si>
    <t>Porto Nacional</t>
  </si>
  <si>
    <t>Lins</t>
  </si>
  <si>
    <t>Palmeiras de Goiás</t>
  </si>
  <si>
    <t>Iraquara</t>
  </si>
  <si>
    <t>Veranópolis</t>
  </si>
  <si>
    <t>Erechim</t>
  </si>
  <si>
    <t>Porto Real</t>
  </si>
  <si>
    <t>Candeias</t>
  </si>
  <si>
    <t>Montes Claros</t>
  </si>
  <si>
    <t>Lapa</t>
  </si>
  <si>
    <t>Sumaré</t>
  </si>
  <si>
    <t>Floriano</t>
  </si>
  <si>
    <t>SC</t>
  </si>
  <si>
    <t>MT</t>
  </si>
  <si>
    <t>RO</t>
  </si>
  <si>
    <t>RS</t>
  </si>
  <si>
    <t>GO</t>
  </si>
  <si>
    <t>SP</t>
  </si>
  <si>
    <t>PR</t>
  </si>
  <si>
    <t>MS</t>
  </si>
  <si>
    <t>RJ</t>
  </si>
  <si>
    <t>TO</t>
  </si>
  <si>
    <t>BA</t>
  </si>
  <si>
    <t>MG</t>
  </si>
  <si>
    <t>PI</t>
  </si>
  <si>
    <t>Usina Produtora
de Biodiesel</t>
  </si>
  <si>
    <t>ENTREGAS DE BIODIESEL DAS USINAS PRODUTORAS EM 2020 REFERENTES AOS LEILÕES ANP</t>
  </si>
  <si>
    <t>L71 - Entregas (m³)</t>
  </si>
  <si>
    <t>GRANOL - Cachoeira d</t>
  </si>
  <si>
    <t>50.290.329/0061-43</t>
  </si>
  <si>
    <t>Cachoeira do Sul</t>
  </si>
  <si>
    <t>ALIANÇA - Rondonópol</t>
  </si>
  <si>
    <t>10.737.181/0001-97</t>
  </si>
  <si>
    <t>L72 - Entregas (m³)</t>
  </si>
  <si>
    <t>COOPERFELIZ - Feliz Natal</t>
  </si>
  <si>
    <t>08.382.761/0001-67</t>
  </si>
  <si>
    <t>L74 - Entregas (m³)</t>
  </si>
  <si>
    <t>22 a 30 de Junho</t>
  </si>
  <si>
    <t>Feliz Natal</t>
  </si>
  <si>
    <t>70º Leilão ANP
(L70)</t>
  </si>
  <si>
    <t>71º Leilão ANP
(L71)</t>
  </si>
  <si>
    <t>72º Leilão ANP
(L72)</t>
  </si>
  <si>
    <t>74º Leilão ANP
(L74)</t>
  </si>
  <si>
    <t>73º Leilão ANP
(L73)</t>
  </si>
  <si>
    <t>73º Leilão ANP
Complementar (L73C)</t>
  </si>
  <si>
    <t>75º Leilão ANP
(L75)</t>
  </si>
  <si>
    <t>L73 - Entregas (m³)</t>
  </si>
  <si>
    <t>L73C - Entregas (m³)</t>
  </si>
  <si>
    <t>L75 - Entregas (m³)</t>
  </si>
  <si>
    <t>L75C - Entregas (m³)</t>
  </si>
  <si>
    <t>75º Leilão ANP
Complementar (L75C)</t>
  </si>
  <si>
    <t>L76 - Entregas (m³)</t>
  </si>
  <si>
    <t>Novembro</t>
  </si>
  <si>
    <t>Dezembro</t>
  </si>
  <si>
    <t>76º Leilão ANP
(L76)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</si>
</sst>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#,##0;\-\ #,##0"/>
    <numFmt numFmtId="167" formatCode="00,000,000"/>
    <numFmt numFmtId="168" formatCode="&quot;&quot;00&quot;.&quot;000&quot;.&quot;000&quot;/&quot;0000\-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i/>
      <sz val="11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10"/>
      <color indexed="8"/>
      <name val="Arial"/>
      <family val="2"/>
    </font>
    <font>
      <i/>
      <sz val="12"/>
      <color indexed="8"/>
      <name val="Arial"/>
      <family val="2"/>
    </font>
    <font>
      <b/>
      <sz val="18"/>
      <name val="Arial"/>
      <family val="2"/>
    </font>
    <font>
      <sz val="12"/>
      <color indexed="14"/>
      <name val="Arial"/>
      <family val="2"/>
    </font>
    <font>
      <b/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3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4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50"/>
        <bgColor indexed="64"/>
      </patternFill>
    </fill>
    <fill>
      <patternFill patternType="solid">
        <fgColor indexed="57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2EFDA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7">
    <xf numFmtId="0" fontId="0" fillId="0" borderId="0"/>
    <xf numFmtId="0" fontId="5" fillId="0" borderId="0"/>
    <xf numFmtId="164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" fontId="6" fillId="2" borderId="3" applyNumberFormat="0" applyProtection="0">
      <alignment horizontal="left" vertical="center" indent="1"/>
    </xf>
    <xf numFmtId="4" fontId="7" fillId="3" borderId="4" applyNumberFormat="0" applyProtection="0">
      <alignment horizontal="center" vertical="center"/>
    </xf>
    <xf numFmtId="4" fontId="8" fillId="4" borderId="4" applyNumberFormat="0" applyProtection="0">
      <alignment vertical="center"/>
    </xf>
    <xf numFmtId="4" fontId="7" fillId="3" borderId="4" applyNumberFormat="0" applyProtection="0">
      <alignment horizontal="left" vertical="center" indent="1"/>
    </xf>
    <xf numFmtId="4" fontId="7" fillId="5" borderId="0" applyNumberFormat="0" applyProtection="0">
      <alignment horizontal="left" vertical="center" indent="1"/>
    </xf>
    <xf numFmtId="4" fontId="9" fillId="6" borderId="4" applyNumberFormat="0" applyProtection="0">
      <alignment horizontal="right" vertical="center"/>
    </xf>
    <xf numFmtId="4" fontId="9" fillId="7" borderId="4" applyNumberFormat="0" applyProtection="0">
      <alignment horizontal="right" vertical="center"/>
    </xf>
    <xf numFmtId="4" fontId="9" fillId="8" borderId="4" applyNumberFormat="0" applyProtection="0">
      <alignment horizontal="right" vertical="center"/>
    </xf>
    <xf numFmtId="4" fontId="9" fillId="9" borderId="4" applyNumberFormat="0" applyProtection="0">
      <alignment horizontal="right" vertical="center"/>
    </xf>
    <xf numFmtId="4" fontId="9" fillId="10" borderId="4" applyNumberFormat="0" applyProtection="0">
      <alignment horizontal="right" vertical="center"/>
    </xf>
    <xf numFmtId="4" fontId="9" fillId="11" borderId="4" applyNumberFormat="0" applyProtection="0">
      <alignment horizontal="right" vertical="center"/>
    </xf>
    <xf numFmtId="166" fontId="9" fillId="12" borderId="4" applyNumberFormat="0" applyProtection="0">
      <alignment horizontal="right" vertical="center"/>
      <protection locked="0"/>
    </xf>
    <xf numFmtId="4" fontId="9" fillId="13" borderId="4" applyNumberFormat="0" applyProtection="0">
      <alignment horizontal="right" vertical="center"/>
    </xf>
    <xf numFmtId="4" fontId="9" fillId="14" borderId="4" applyNumberFormat="0" applyProtection="0">
      <alignment horizontal="right" vertical="center"/>
    </xf>
    <xf numFmtId="4" fontId="7" fillId="15" borderId="5" applyNumberFormat="0" applyProtection="0">
      <alignment horizontal="left" vertical="center" indent="1"/>
    </xf>
    <xf numFmtId="4" fontId="10" fillId="16" borderId="0" applyNumberFormat="0" applyProtection="0">
      <alignment horizontal="left" vertical="center" indent="1"/>
    </xf>
    <xf numFmtId="4" fontId="10" fillId="5" borderId="0" applyNumberFormat="0" applyProtection="0">
      <alignment horizontal="left" vertical="center" indent="1"/>
    </xf>
    <xf numFmtId="4" fontId="11" fillId="16" borderId="4" applyNumberFormat="0" applyProtection="0">
      <alignment horizontal="right" vertical="center"/>
    </xf>
    <xf numFmtId="4" fontId="12" fillId="16" borderId="0" applyNumberFormat="0" applyProtection="0">
      <alignment horizontal="left" vertical="center" indent="1"/>
    </xf>
    <xf numFmtId="4" fontId="12" fillId="5" borderId="0" applyNumberFormat="0" applyProtection="0">
      <alignment horizontal="left" vertical="center" indent="1"/>
    </xf>
    <xf numFmtId="4" fontId="11" fillId="17" borderId="4" applyNumberFormat="0" applyProtection="0">
      <alignment vertical="center"/>
    </xf>
    <xf numFmtId="4" fontId="13" fillId="17" borderId="4" applyNumberFormat="0" applyProtection="0">
      <alignment vertical="center"/>
    </xf>
    <xf numFmtId="4" fontId="10" fillId="16" borderId="6" applyNumberFormat="0" applyProtection="0">
      <alignment horizontal="left" vertical="center" indent="1"/>
    </xf>
    <xf numFmtId="4" fontId="9" fillId="17" borderId="4" applyNumberFormat="0" applyProtection="0">
      <alignment horizontal="center" vertical="center"/>
    </xf>
    <xf numFmtId="4" fontId="12" fillId="17" borderId="4" applyNumberFormat="0" applyProtection="0">
      <alignment horizontal="center" vertical="center"/>
    </xf>
    <xf numFmtId="4" fontId="14" fillId="18" borderId="6" applyNumberFormat="0" applyProtection="0">
      <alignment horizontal="left" vertical="center" indent="1"/>
    </xf>
    <xf numFmtId="4" fontId="15" fillId="17" borderId="4" applyNumberFormat="0" applyProtection="0">
      <alignment horizontal="right" vertical="center"/>
    </xf>
    <xf numFmtId="0" fontId="5" fillId="0" borderId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0" applyFont="1" applyFill="1" applyBorder="1" applyAlignment="1">
      <alignment horizontal="left"/>
    </xf>
    <xf numFmtId="167" fontId="2" fillId="0" borderId="1" xfId="36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167" fontId="2" fillId="0" borderId="2" xfId="36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2" fillId="0" borderId="15" xfId="0" applyNumberFormat="1" applyFont="1" applyBorder="1" applyAlignment="1">
      <alignment horizontal="right" vertical="center" indent="1"/>
    </xf>
    <xf numFmtId="3" fontId="2" fillId="0" borderId="16" xfId="0" applyNumberFormat="1" applyFont="1" applyBorder="1" applyAlignment="1">
      <alignment horizontal="right" vertical="center" indent="1"/>
    </xf>
    <xf numFmtId="3" fontId="2" fillId="0" borderId="19" xfId="0" applyNumberFormat="1" applyFont="1" applyBorder="1" applyAlignment="1">
      <alignment horizontal="right" vertical="center" indent="1"/>
    </xf>
    <xf numFmtId="3" fontId="2" fillId="0" borderId="20" xfId="0" applyNumberFormat="1" applyFont="1" applyBorder="1" applyAlignment="1">
      <alignment horizontal="right" vertical="center" indent="1"/>
    </xf>
    <xf numFmtId="3" fontId="2" fillId="0" borderId="8" xfId="0" applyNumberFormat="1" applyFont="1" applyBorder="1" applyAlignment="1">
      <alignment horizontal="right" vertical="center" indent="1"/>
    </xf>
    <xf numFmtId="3" fontId="16" fillId="19" borderId="10" xfId="0" applyNumberFormat="1" applyFont="1" applyFill="1" applyBorder="1" applyAlignment="1">
      <alignment horizontal="right" vertical="center" indent="1"/>
    </xf>
    <xf numFmtId="3" fontId="16" fillId="19" borderId="12" xfId="0" applyNumberFormat="1" applyFont="1" applyFill="1" applyBorder="1" applyAlignment="1">
      <alignment horizontal="right" vertical="center" indent="1"/>
    </xf>
    <xf numFmtId="3" fontId="16" fillId="19" borderId="13" xfId="0" applyNumberFormat="1" applyFont="1" applyFill="1" applyBorder="1" applyAlignment="1">
      <alignment horizontal="right" vertical="center" indent="1"/>
    </xf>
    <xf numFmtId="0" fontId="16" fillId="19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8" fontId="2" fillId="0" borderId="14" xfId="0" applyNumberFormat="1" applyFont="1" applyBorder="1" applyAlignment="1">
      <alignment horizontal="center" vertical="center"/>
    </xf>
    <xf numFmtId="168" fontId="2" fillId="0" borderId="7" xfId="0" applyNumberFormat="1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4" fillId="19" borderId="12" xfId="0" applyFont="1" applyFill="1" applyBorder="1" applyAlignment="1">
      <alignment horizontal="center" vertical="center"/>
    </xf>
    <xf numFmtId="0" fontId="16" fillId="19" borderId="12" xfId="0" quotePrefix="1" applyFont="1" applyFill="1" applyBorder="1" applyAlignment="1">
      <alignment horizontal="center" vertical="center"/>
    </xf>
    <xf numFmtId="167" fontId="2" fillId="0" borderId="2" xfId="36" applyNumberFormat="1" applyFont="1" applyFill="1" applyBorder="1" applyAlignment="1">
      <alignment horizontal="left" vertical="center" wrapText="1" indent="1"/>
    </xf>
    <xf numFmtId="167" fontId="2" fillId="0" borderId="1" xfId="36" applyNumberFormat="1" applyFont="1" applyFill="1" applyBorder="1" applyAlignment="1">
      <alignment horizontal="left" vertical="center" wrapText="1" indent="1"/>
    </xf>
    <xf numFmtId="0" fontId="17" fillId="0" borderId="0" xfId="0" applyFont="1" applyFill="1" applyAlignment="1">
      <alignment horizontal="right"/>
    </xf>
    <xf numFmtId="167" fontId="2" fillId="0" borderId="14" xfId="36" applyNumberFormat="1" applyFont="1" applyFill="1" applyBorder="1" applyAlignment="1">
      <alignment horizontal="center" vertical="center" wrapText="1"/>
    </xf>
    <xf numFmtId="167" fontId="2" fillId="0" borderId="7" xfId="36" applyNumberFormat="1" applyFont="1" applyFill="1" applyBorder="1" applyAlignment="1">
      <alignment horizontal="center" vertical="center" wrapText="1"/>
    </xf>
    <xf numFmtId="3" fontId="2" fillId="0" borderId="34" xfId="36" applyNumberFormat="1" applyFont="1" applyFill="1" applyBorder="1" applyAlignment="1">
      <alignment horizontal="right" vertical="center" wrapText="1" indent="1"/>
    </xf>
    <xf numFmtId="3" fontId="2" fillId="0" borderId="8" xfId="36" applyNumberFormat="1" applyFont="1" applyFill="1" applyBorder="1" applyAlignment="1">
      <alignment horizontal="right" vertical="center" wrapText="1" indent="1"/>
    </xf>
    <xf numFmtId="3" fontId="2" fillId="0" borderId="15" xfId="36" applyNumberFormat="1" applyFont="1" applyFill="1" applyBorder="1" applyAlignment="1">
      <alignment horizontal="right" vertical="center" wrapText="1" indent="1"/>
    </xf>
    <xf numFmtId="3" fontId="2" fillId="0" borderId="16" xfId="36" applyNumberFormat="1" applyFont="1" applyFill="1" applyBorder="1" applyAlignment="1">
      <alignment horizontal="right" vertical="center" wrapText="1" indent="1"/>
    </xf>
    <xf numFmtId="3" fontId="2" fillId="0" borderId="19" xfId="36" applyNumberFormat="1" applyFont="1" applyFill="1" applyBorder="1" applyAlignment="1">
      <alignment horizontal="right" vertical="center" wrapText="1" indent="1"/>
    </xf>
    <xf numFmtId="3" fontId="2" fillId="0" borderId="20" xfId="36" applyNumberFormat="1" applyFont="1" applyFill="1" applyBorder="1" applyAlignment="1">
      <alignment horizontal="right" vertical="center" wrapText="1" indent="1"/>
    </xf>
    <xf numFmtId="3" fontId="2" fillId="0" borderId="35" xfId="36" applyNumberFormat="1" applyFont="1" applyFill="1" applyBorder="1" applyAlignment="1">
      <alignment horizontal="right" vertical="center" wrapText="1" indent="1"/>
    </xf>
    <xf numFmtId="3" fontId="2" fillId="0" borderId="38" xfId="36" applyNumberFormat="1" applyFont="1" applyFill="1" applyBorder="1" applyAlignment="1">
      <alignment horizontal="right" vertical="center" wrapText="1" indent="1"/>
    </xf>
    <xf numFmtId="3" fontId="2" fillId="0" borderId="14" xfId="36" applyNumberFormat="1" applyFont="1" applyFill="1" applyBorder="1" applyAlignment="1">
      <alignment horizontal="right" vertical="center" wrapText="1" indent="1"/>
    </xf>
    <xf numFmtId="3" fontId="2" fillId="0" borderId="7" xfId="36" applyNumberFormat="1" applyFont="1" applyFill="1" applyBorder="1" applyAlignment="1">
      <alignment horizontal="right" vertical="center" wrapText="1" indent="1"/>
    </xf>
    <xf numFmtId="3" fontId="4" fillId="0" borderId="40" xfId="36" applyNumberFormat="1" applyFont="1" applyFill="1" applyBorder="1" applyAlignment="1">
      <alignment horizontal="right" vertical="center" indent="1"/>
    </xf>
    <xf numFmtId="3" fontId="4" fillId="0" borderId="41" xfId="36" applyNumberFormat="1" applyFont="1" applyFill="1" applyBorder="1" applyAlignment="1">
      <alignment horizontal="right" vertical="center" inden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4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vertical="center"/>
    </xf>
    <xf numFmtId="0" fontId="2" fillId="0" borderId="0" xfId="0" applyFont="1" applyAlignment="1"/>
    <xf numFmtId="3" fontId="2" fillId="0" borderId="0" xfId="0" applyNumberFormat="1" applyFont="1" applyAlignment="1"/>
    <xf numFmtId="0" fontId="17" fillId="20" borderId="36" xfId="0" applyFont="1" applyFill="1" applyBorder="1" applyAlignment="1">
      <alignment horizontal="center" vertical="center"/>
    </xf>
    <xf numFmtId="0" fontId="17" fillId="20" borderId="28" xfId="0" applyFont="1" applyFill="1" applyBorder="1" applyAlignment="1">
      <alignment horizontal="center" vertical="center"/>
    </xf>
    <xf numFmtId="0" fontId="17" fillId="20" borderId="33" xfId="0" applyFont="1" applyFill="1" applyBorder="1" applyAlignment="1">
      <alignment horizontal="center" vertical="center"/>
    </xf>
    <xf numFmtId="0" fontId="17" fillId="20" borderId="37" xfId="0" applyFont="1" applyFill="1" applyBorder="1" applyAlignment="1">
      <alignment horizontal="center" vertical="center"/>
    </xf>
    <xf numFmtId="165" fontId="16" fillId="20" borderId="9" xfId="36" applyNumberFormat="1" applyFont="1" applyFill="1" applyBorder="1" applyAlignment="1">
      <alignment horizontal="center" wrapText="1"/>
    </xf>
    <xf numFmtId="165" fontId="16" fillId="20" borderId="11" xfId="36" quotePrefix="1" applyNumberFormat="1" applyFont="1" applyFill="1" applyBorder="1" applyAlignment="1">
      <alignment horizontal="center" wrapText="1"/>
    </xf>
    <xf numFmtId="165" fontId="16" fillId="20" borderId="13" xfId="36" quotePrefix="1" applyNumberFormat="1" applyFont="1" applyFill="1" applyBorder="1" applyAlignment="1">
      <alignment horizontal="center" wrapText="1"/>
    </xf>
    <xf numFmtId="165" fontId="16" fillId="20" borderId="31" xfId="36" quotePrefix="1" applyNumberFormat="1" applyFont="1" applyFill="1" applyBorder="1" applyAlignment="1">
      <alignment horizontal="center" wrapText="1"/>
    </xf>
    <xf numFmtId="165" fontId="16" fillId="20" borderId="10" xfId="36" applyNumberFormat="1" applyFont="1" applyFill="1" applyBorder="1" applyAlignment="1">
      <alignment horizontal="right" vertical="center" wrapText="1" indent="1"/>
    </xf>
    <xf numFmtId="165" fontId="16" fillId="20" borderId="12" xfId="36" applyNumberFormat="1" applyFont="1" applyFill="1" applyBorder="1" applyAlignment="1">
      <alignment horizontal="right" vertical="center" wrapText="1" indent="1"/>
    </xf>
    <xf numFmtId="165" fontId="16" fillId="20" borderId="18" xfId="36" applyNumberFormat="1" applyFont="1" applyFill="1" applyBorder="1" applyAlignment="1">
      <alignment horizontal="right" vertical="center" wrapText="1" indent="1"/>
    </xf>
    <xf numFmtId="165" fontId="16" fillId="20" borderId="13" xfId="36" applyNumberFormat="1" applyFont="1" applyFill="1" applyBorder="1" applyAlignment="1">
      <alignment horizontal="right" vertical="center" wrapText="1" indent="1"/>
    </xf>
    <xf numFmtId="165" fontId="16" fillId="20" borderId="42" xfId="36" applyNumberFormat="1" applyFont="1" applyFill="1" applyBorder="1" applyAlignment="1">
      <alignment horizontal="right" vertical="center" wrapText="1" indent="1"/>
    </xf>
    <xf numFmtId="0" fontId="4" fillId="19" borderId="22" xfId="0" applyFont="1" applyFill="1" applyBorder="1" applyAlignment="1">
      <alignment horizontal="center" vertical="center"/>
    </xf>
    <xf numFmtId="3" fontId="2" fillId="0" borderId="34" xfId="0" applyNumberFormat="1" applyFont="1" applyBorder="1" applyAlignment="1">
      <alignment horizontal="right" vertical="center" indent="1"/>
    </xf>
    <xf numFmtId="0" fontId="17" fillId="20" borderId="35" xfId="0" applyFont="1" applyFill="1" applyBorder="1" applyAlignment="1">
      <alignment horizontal="center" vertical="center" wrapText="1"/>
    </xf>
    <xf numFmtId="0" fontId="4" fillId="19" borderId="22" xfId="0" applyFont="1" applyFill="1" applyBorder="1" applyAlignment="1">
      <alignment horizontal="center" vertical="center"/>
    </xf>
    <xf numFmtId="165" fontId="16" fillId="19" borderId="13" xfId="0" applyNumberFormat="1" applyFont="1" applyFill="1" applyBorder="1" applyAlignment="1">
      <alignment horizontal="right" vertical="center" indent="1"/>
    </xf>
    <xf numFmtId="165" fontId="16" fillId="19" borderId="12" xfId="0" applyNumberFormat="1" applyFont="1" applyFill="1" applyBorder="1" applyAlignment="1">
      <alignment horizontal="right" vertical="center" indent="1"/>
    </xf>
    <xf numFmtId="165" fontId="16" fillId="19" borderId="10" xfId="0" applyNumberFormat="1" applyFont="1" applyFill="1" applyBorder="1" applyAlignment="1">
      <alignment horizontal="right" vertical="center" indent="1"/>
    </xf>
    <xf numFmtId="0" fontId="17" fillId="20" borderId="35" xfId="0" applyFont="1" applyFill="1" applyBorder="1" applyAlignment="1">
      <alignment horizontal="center" vertical="center" wrapText="1"/>
    </xf>
    <xf numFmtId="0" fontId="17" fillId="20" borderId="27" xfId="0" applyFont="1" applyFill="1" applyBorder="1" applyAlignment="1">
      <alignment horizontal="center" vertical="center"/>
    </xf>
    <xf numFmtId="0" fontId="17" fillId="20" borderId="43" xfId="0" applyFont="1" applyFill="1" applyBorder="1" applyAlignment="1">
      <alignment horizontal="center" vertical="center" wrapText="1"/>
    </xf>
    <xf numFmtId="0" fontId="17" fillId="20" borderId="3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7" fillId="20" borderId="23" xfId="0" applyFont="1" applyFill="1" applyBorder="1" applyAlignment="1">
      <alignment horizontal="center" vertical="center" wrapText="1"/>
    </xf>
    <xf numFmtId="0" fontId="17" fillId="20" borderId="25" xfId="0" applyFont="1" applyFill="1" applyBorder="1" applyAlignment="1">
      <alignment horizontal="center" vertical="center" wrapText="1"/>
    </xf>
    <xf numFmtId="0" fontId="17" fillId="20" borderId="24" xfId="0" applyFont="1" applyFill="1" applyBorder="1" applyAlignment="1">
      <alignment horizontal="center" vertical="center" wrapText="1"/>
    </xf>
    <xf numFmtId="0" fontId="17" fillId="20" borderId="26" xfId="0" applyFont="1" applyFill="1" applyBorder="1" applyAlignment="1">
      <alignment horizontal="center" vertical="center" wrapText="1"/>
    </xf>
    <xf numFmtId="0" fontId="17" fillId="20" borderId="29" xfId="0" applyFont="1" applyFill="1" applyBorder="1" applyAlignment="1">
      <alignment horizontal="center" vertical="center" wrapText="1"/>
    </xf>
    <xf numFmtId="0" fontId="17" fillId="20" borderId="30" xfId="0" applyFont="1" applyFill="1" applyBorder="1" applyAlignment="1">
      <alignment horizontal="center" vertical="center" wrapText="1"/>
    </xf>
    <xf numFmtId="0" fontId="17" fillId="20" borderId="21" xfId="0" applyFont="1" applyFill="1" applyBorder="1" applyAlignment="1">
      <alignment horizontal="center" vertical="center"/>
    </xf>
    <xf numFmtId="0" fontId="17" fillId="20" borderId="32" xfId="0" applyFont="1" applyFill="1" applyBorder="1" applyAlignment="1">
      <alignment horizontal="center" vertical="center" wrapText="1"/>
    </xf>
    <xf numFmtId="0" fontId="17" fillId="20" borderId="38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19" borderId="35" xfId="0" applyFont="1" applyFill="1" applyBorder="1" applyAlignment="1">
      <alignment horizontal="center" vertical="center"/>
    </xf>
    <xf numFmtId="0" fontId="4" fillId="19" borderId="36" xfId="0" applyFont="1" applyFill="1" applyBorder="1" applyAlignment="1">
      <alignment horizontal="center" vertical="center"/>
    </xf>
    <xf numFmtId="0" fontId="4" fillId="19" borderId="27" xfId="0" applyFont="1" applyFill="1" applyBorder="1" applyAlignment="1">
      <alignment horizontal="center" vertical="center" wrapText="1"/>
    </xf>
    <xf numFmtId="0" fontId="4" fillId="19" borderId="28" xfId="0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</cellXfs>
  <cellStyles count="37">
    <cellStyle name="Normal" xfId="0" builtinId="0"/>
    <cellStyle name="Normal 11" xfId="34"/>
    <cellStyle name="Normal 2" xfId="1"/>
    <cellStyle name="Normal 3" xfId="3"/>
    <cellStyle name="Porcentagem 2" xfId="4"/>
    <cellStyle name="SAPBEXaggData" xfId="8"/>
    <cellStyle name="SAPBEXaggDataEmph" xfId="9"/>
    <cellStyle name="SAPBEXaggItem" xfId="10"/>
    <cellStyle name="SAPBEXchaText" xfId="11"/>
    <cellStyle name="SAPBEXexcBad7" xfId="12"/>
    <cellStyle name="SAPBEXexcBad8" xfId="13"/>
    <cellStyle name="SAPBEXexcBad9" xfId="14"/>
    <cellStyle name="SAPBEXexcCritical4" xfId="15"/>
    <cellStyle name="SAPBEXexcCritical5" xfId="16"/>
    <cellStyle name="SAPBEXexcCritical6" xfId="17"/>
    <cellStyle name="SAPBEXexcGood1" xfId="18"/>
    <cellStyle name="SAPBEXexcGood2" xfId="19"/>
    <cellStyle name="SAPBEXexcGood3" xfId="20"/>
    <cellStyle name="SAPBEXfilterDrill" xfId="21"/>
    <cellStyle name="SAPBEXfilterItem" xfId="22"/>
    <cellStyle name="SAPBEXfilterText" xfId="23"/>
    <cellStyle name="SAPBEXformats" xfId="24"/>
    <cellStyle name="SAPBEXheaderItem" xfId="25"/>
    <cellStyle name="SAPBEXheaderText" xfId="26"/>
    <cellStyle name="SAPBEXresData" xfId="27"/>
    <cellStyle name="SAPBEXresDataEmph" xfId="28"/>
    <cellStyle name="SAPBEXresItem" xfId="29"/>
    <cellStyle name="SAPBEXstdData" xfId="30"/>
    <cellStyle name="SAPBEXstdDataEmph" xfId="31"/>
    <cellStyle name="SAPBEXstdItem" xfId="7"/>
    <cellStyle name="SAPBEXtitle" xfId="32"/>
    <cellStyle name="SAPBEXundefined" xfId="33"/>
    <cellStyle name="Separador de milhares 2" xfId="2"/>
    <cellStyle name="Separador de milhares 3" xfId="5"/>
    <cellStyle name="Separador de milhares 4" xfId="6"/>
    <cellStyle name="Separador de milhares 6" xfId="35"/>
    <cellStyle name="Vírgula 2" xfId="36"/>
  </cellStyles>
  <dxfs count="0"/>
  <tableStyles count="0" defaultTableStyle="TableStyleMedium9" defaultPivotStyle="PivotStyleLight16"/>
  <colors>
    <mruColors>
      <color rgb="FFE2EFDA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10583</xdr:colOff>
      <xdr:row>0</xdr:row>
      <xdr:rowOff>10590</xdr:rowOff>
    </xdr:from>
    <xdr:to>
      <xdr:col>2</xdr:col>
      <xdr:colOff>694499</xdr:colOff>
      <xdr:row>1</xdr:row>
      <xdr:rowOff>55626</xdr:rowOff>
    </xdr:to>
    <xdr:pic>
      <xdr:nvPicPr>
        <xdr:cNvPr id="3" name="Picture 1" descr="C:\Documents and Settings\gcarvalho\Meus documentos\Minhas imagens\ANP LOGO.JPG">
          <a:extLst>
            <a:ext uri="{FF2B5EF4-FFF2-40B4-BE49-F238E27FC236}">
              <a16:creationId xmlns="" xmlns:a16="http://schemas.microsoft.com/office/drawing/2014/main" id="{4F84C903-2521-49D1-A1A3-4ABBD3E8D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083" y="10590"/>
          <a:ext cx="2102083" cy="859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54"/>
  <sheetViews>
    <sheetView showGridLines="0" tabSelected="1" zoomScale="90" zoomScaleNormal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/>
    </sheetView>
  </sheetViews>
  <sheetFormatPr defaultColWidth="9.109375" defaultRowHeight="13.8" x14ac:dyDescent="0.3"/>
  <cols>
    <col min="1" max="1" width="2.88671875" style="40" customWidth="1"/>
    <col min="2" max="2" width="21.33203125" style="40" customWidth="1"/>
    <col min="3" max="3" width="17.44140625" style="41" bestFit="1" customWidth="1"/>
    <col min="4" max="4" width="19.6640625" style="41" bestFit="1" customWidth="1"/>
    <col min="5" max="5" width="4" style="41" bestFit="1" customWidth="1"/>
    <col min="6" max="11" width="10.44140625" style="40" customWidth="1"/>
    <col min="12" max="12" width="14.44140625" style="40" bestFit="1" customWidth="1"/>
    <col min="13" max="14" width="10.44140625" style="40" customWidth="1"/>
    <col min="15" max="15" width="18.33203125" style="40" bestFit="1" customWidth="1"/>
    <col min="16" max="21" width="10.44140625" style="40" customWidth="1"/>
    <col min="22" max="22" width="11.6640625" style="40" customWidth="1"/>
    <col min="23" max="16384" width="9.109375" style="40"/>
  </cols>
  <sheetData>
    <row r="1" spans="2:27" ht="65.099999999999994" customHeight="1" x14ac:dyDescent="0.3"/>
    <row r="2" spans="2:27" ht="15.6" x14ac:dyDescent="0.3">
      <c r="B2" s="71" t="s">
        <v>151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42"/>
    </row>
    <row r="3" spans="2:27" ht="14.4" thickBot="1" x14ac:dyDescent="0.35">
      <c r="B3" s="1" t="s">
        <v>15</v>
      </c>
      <c r="C3" s="43"/>
      <c r="D3" s="43"/>
      <c r="E3" s="43"/>
      <c r="F3" s="43"/>
      <c r="V3" s="25" t="str">
        <f ca="1">"Atualizado em "&amp;DAY(TODAY())&amp;"/"&amp;MONTH(TODAY())&amp;"/"&amp;YEAR(TODAY())</f>
        <v>Atualizado em 7/1/2021</v>
      </c>
    </row>
    <row r="4" spans="2:27" ht="30" customHeight="1" x14ac:dyDescent="0.3">
      <c r="B4" s="72" t="s">
        <v>150</v>
      </c>
      <c r="C4" s="74" t="s">
        <v>18</v>
      </c>
      <c r="D4" s="74" t="s">
        <v>100</v>
      </c>
      <c r="E4" s="76" t="s">
        <v>101</v>
      </c>
      <c r="F4" s="72" t="s">
        <v>164</v>
      </c>
      <c r="G4" s="78"/>
      <c r="H4" s="79" t="s">
        <v>165</v>
      </c>
      <c r="I4" s="80"/>
      <c r="J4" s="67" t="s">
        <v>166</v>
      </c>
      <c r="K4" s="68"/>
      <c r="L4" s="62" t="s">
        <v>167</v>
      </c>
      <c r="M4" s="79" t="s">
        <v>168</v>
      </c>
      <c r="N4" s="80"/>
      <c r="O4" s="62" t="s">
        <v>169</v>
      </c>
      <c r="P4" s="67" t="s">
        <v>170</v>
      </c>
      <c r="Q4" s="68"/>
      <c r="R4" s="67" t="s">
        <v>175</v>
      </c>
      <c r="S4" s="68"/>
      <c r="T4" s="67" t="s">
        <v>179</v>
      </c>
      <c r="U4" s="68"/>
      <c r="V4" s="69" t="s">
        <v>14</v>
      </c>
    </row>
    <row r="5" spans="2:27" ht="20.100000000000001" customHeight="1" thickBot="1" x14ac:dyDescent="0.35">
      <c r="B5" s="73"/>
      <c r="C5" s="75"/>
      <c r="D5" s="75"/>
      <c r="E5" s="77"/>
      <c r="F5" s="47" t="s">
        <v>1</v>
      </c>
      <c r="G5" s="48" t="s">
        <v>2</v>
      </c>
      <c r="H5" s="49" t="s">
        <v>3</v>
      </c>
      <c r="I5" s="50" t="s">
        <v>4</v>
      </c>
      <c r="J5" s="47" t="s">
        <v>6</v>
      </c>
      <c r="K5" s="48" t="s">
        <v>5</v>
      </c>
      <c r="L5" s="47" t="s">
        <v>162</v>
      </c>
      <c r="M5" s="49" t="s">
        <v>7</v>
      </c>
      <c r="N5" s="50" t="s">
        <v>8</v>
      </c>
      <c r="O5" s="47" t="s">
        <v>8</v>
      </c>
      <c r="P5" s="47" t="s">
        <v>9</v>
      </c>
      <c r="Q5" s="48" t="s">
        <v>10</v>
      </c>
      <c r="R5" s="47" t="s">
        <v>9</v>
      </c>
      <c r="S5" s="48" t="s">
        <v>10</v>
      </c>
      <c r="T5" s="47" t="s">
        <v>177</v>
      </c>
      <c r="U5" s="48" t="s">
        <v>178</v>
      </c>
      <c r="V5" s="70"/>
    </row>
    <row r="6" spans="2:27" x14ac:dyDescent="0.3">
      <c r="B6" s="5" t="s">
        <v>19</v>
      </c>
      <c r="C6" s="6" t="s">
        <v>59</v>
      </c>
      <c r="D6" s="23" t="s">
        <v>102</v>
      </c>
      <c r="E6" s="26" t="s">
        <v>137</v>
      </c>
      <c r="F6" s="30">
        <f>IF(ISNA(VLOOKUP($C6,'L70'!$C$5:$I$45,1,0)),0,VLOOKUP($C6,'L70'!$C$5:$I$45,2,0)+VLOOKUP($C6,'L70'!$C$5:$I$45,4,0)+VLOOKUP($C6,'L70'!$C$5:$I$45,6,0))</f>
        <v>9813.8960000000097</v>
      </c>
      <c r="G6" s="31">
        <f>IF(ISNA(VLOOKUP($C6,'L70'!$C$5:$I$45,1,0)),0,VLOOKUP($C6,'L70'!$C$5:$I$45,3,0)+VLOOKUP($C6,'L70'!$C$5:$I$45,5,0)+VLOOKUP($C6,'L70'!$C$5:$I$45,7,0))</f>
        <v>10649.578000000001</v>
      </c>
      <c r="H6" s="34">
        <f>IF(ISNA(VLOOKUP($C6,'L71'!$C$5:$I$45,1,0)),0,VLOOKUP($C6,'L71'!$C$5:$I$45,2,0)+VLOOKUP($C6,'L71'!$C$5:$I$45,4,0)+VLOOKUP($C6,'L71'!$C$5:$I$45,6,0))</f>
        <v>12173.879999999997</v>
      </c>
      <c r="I6" s="35">
        <f>IF(ISNA(VLOOKUP($C6,'L71'!$C$5:$I$45,1,0)),0,VLOOKUP($C6,'L71'!$C$5:$I$45,3,0)+VLOOKUP($C6,'L71'!$C$5:$I$45,5,0)+VLOOKUP($C6,'L71'!$C$5:$I$45,7,0))</f>
        <v>11393.147999999997</v>
      </c>
      <c r="J6" s="30">
        <f>IF(ISNA(VLOOKUP($C6,'L72'!$C$5:$I$46,1,0)),0,VLOOKUP($C6,'L72'!$C$5:$I$46,2,0)+VLOOKUP($C6,'L72'!$C$5:$I$46,4,0)+VLOOKUP($C6,'L72'!$C$5:$I$46,6,0))</f>
        <v>10924.175000000001</v>
      </c>
      <c r="K6" s="31">
        <f>IF(ISNA(VLOOKUP($C6,'L72'!$C$5:$I$46,1,0)),0,VLOOKUP($C6,'L72'!$C$5:$I$46,3,0)+VLOOKUP($C6,'L72'!$C$5:$I$46,5,0)+VLOOKUP($C6,'L72'!$C$5:$I$46,7,0))</f>
        <v>10449.107000000004</v>
      </c>
      <c r="L6" s="30">
        <f>IF(ISNA(VLOOKUP($C6,'L74'!$C$5:$I$47,1,0)),0,VLOOKUP($C6,'L74'!$C$5:$I$47,2,0))</f>
        <v>1290.6509999999998</v>
      </c>
      <c r="M6" s="28">
        <f>IF(ISNA(VLOOKUP($C6,'L73'!$C$5:$I$47,1,0)),0,VLOOKUP($C6,'L73'!$C$5:$I$47,2,0)+VLOOKUP($C6,'L73'!$C$5:$I$47,4,0)+VLOOKUP($C6,'L73'!$C$5:$I$47,6,0))</f>
        <v>13162.7</v>
      </c>
      <c r="N6" s="36">
        <f>IF(ISNA(VLOOKUP($C6,'L73'!$C$5:$I$47,1,0)),0,VLOOKUP($C6,'L73'!$C$5:$I$47,3,0)+VLOOKUP($C6,'L73'!$C$5:$I$47,5,0)+VLOOKUP($C6,'L73'!$C$5:$I$47,7,0))</f>
        <v>11403.872999999998</v>
      </c>
      <c r="O6" s="30">
        <f>IF(ISNA(VLOOKUP($C6,L73C!$C$5:$I$47,1,0)),0,VLOOKUP($C6,L73C!$C$5:$I$47,2,0))</f>
        <v>2218.8029999999994</v>
      </c>
      <c r="P6" s="30">
        <f>IF(ISNA(VLOOKUP($C6,'L75'!$C$5:$I$47,1,0)),0,VLOOKUP($C6,'L75'!$C$5:$I$47,2,0)+VLOOKUP($C6,'L75'!$C$5:$I$47,4,0)+VLOOKUP($C6,'L75'!$C$5:$I$47,6,0))</f>
        <v>12189.883999999987</v>
      </c>
      <c r="Q6" s="31">
        <f>IF(ISNA(VLOOKUP($C6,'L75'!$C$5:$I$47,1,0)),0,VLOOKUP($C6,'L75'!$C$5:$I$47,3,0)+VLOOKUP($C6,'L75'!$C$5:$I$47,5,0)+VLOOKUP($C6,'L75'!$C$5:$I$47,7,0))</f>
        <v>11747.084999999995</v>
      </c>
      <c r="R6" s="30">
        <f>IF(ISNA(VLOOKUP($C6,L75C!$C$5:$I$47,1,0)),0,VLOOKUP($C6,L75C!$C$5:$I$47,2,0)+VLOOKUP($C6,L75C!$C$5:$I$47,4,0)+VLOOKUP($C6,L75C!$C$5:$I$47,6,0))</f>
        <v>893.87700000000007</v>
      </c>
      <c r="S6" s="31">
        <f>IF(ISNA(VLOOKUP($C6,L75C!$C$5:$I$47,1,0)),0,VLOOKUP($C6,L75C!$C$5:$I$47,3,0)+VLOOKUP($C6,L75C!$C$5:$I$47,5,0)+VLOOKUP($C6,L75C!$C$5:$I$47,7,0))</f>
        <v>1003.626</v>
      </c>
      <c r="T6" s="30">
        <f>IF(ISNA(VLOOKUP($C6,'L76'!$C$5:$I$47,1,0)),0,VLOOKUP($C6,'L76'!$C$5:$I$47,2,0)+VLOOKUP($C6,'L76'!$C$5:$I$47,4,0)+VLOOKUP($C6,'L76'!$C$5:$I$47,6,0))</f>
        <v>11020.060999999998</v>
      </c>
      <c r="U6" s="31">
        <f>IF(ISNA(VLOOKUP($C6,'L76'!$C$5:$I$47,1,0)),0,VLOOKUP($C6,'L76'!$C$5:$I$47,3,0)+VLOOKUP($C6,'L76'!$C$5:$I$47,5,0)+VLOOKUP($C6,'L76'!$C$5:$I$47,7,0))</f>
        <v>10553.594000000005</v>
      </c>
      <c r="V6" s="38">
        <f>SUM(F6:U6)</f>
        <v>140887.93799999999</v>
      </c>
    </row>
    <row r="7" spans="2:27" x14ac:dyDescent="0.3">
      <c r="B7" s="5" t="s">
        <v>20</v>
      </c>
      <c r="C7" s="6" t="s">
        <v>60</v>
      </c>
      <c r="D7" s="23" t="s">
        <v>103</v>
      </c>
      <c r="E7" s="26" t="s">
        <v>138</v>
      </c>
      <c r="F7" s="30">
        <f>IF(ISNA(VLOOKUP($C7,'L70'!$C$5:$I$45,1,0)),0,VLOOKUP($C7,'L70'!$C$5:$I$45,2,0)+VLOOKUP($C7,'L70'!$C$5:$I$45,4,0)+VLOOKUP($C7,'L70'!$C$5:$I$45,6,0))</f>
        <v>19044.361000000012</v>
      </c>
      <c r="G7" s="31">
        <f>IF(ISNA(VLOOKUP($C7,'L70'!$C$5:$I$45,1,0)),0,VLOOKUP($C7,'L70'!$C$5:$I$45,3,0)+VLOOKUP($C7,'L70'!$C$5:$I$45,5,0)+VLOOKUP($C7,'L70'!$C$5:$I$45,7,0))</f>
        <v>23536.418999999987</v>
      </c>
      <c r="H7" s="30">
        <f>IF(ISNA(VLOOKUP($C7,'L71'!$C$5:$I$45,1,0)),0,VLOOKUP($C7,'L71'!$C$5:$I$45,2,0)+VLOOKUP($C7,'L71'!$C$5:$I$45,4,0)+VLOOKUP($C7,'L71'!$C$5:$I$45,6,0))</f>
        <v>33904.257999999994</v>
      </c>
      <c r="I7" s="36">
        <f>IF(ISNA(VLOOKUP($C7,'L71'!$C$5:$I$45,1,0)),0,VLOOKUP($C7,'L71'!$C$5:$I$45,3,0)+VLOOKUP($C7,'L71'!$C$5:$I$45,5,0)+VLOOKUP($C7,'L71'!$C$5:$I$45,7,0))</f>
        <v>28206.508000000013</v>
      </c>
      <c r="J7" s="30">
        <f>IF(ISNA(VLOOKUP($C7,'L72'!$C$5:$I$46,1,0)),0,VLOOKUP($C7,'L72'!$C$5:$I$46,2,0)+VLOOKUP($C7,'L72'!$C$5:$I$46,4,0)+VLOOKUP($C7,'L72'!$C$5:$I$46,6,0))</f>
        <v>32164.742999999995</v>
      </c>
      <c r="K7" s="31">
        <f>IF(ISNA(VLOOKUP($C7,'L72'!$C$5:$I$46,1,0)),0,VLOOKUP($C7,'L72'!$C$5:$I$46,3,0)+VLOOKUP($C7,'L72'!$C$5:$I$46,5,0)+VLOOKUP($C7,'L72'!$C$5:$I$46,7,0))</f>
        <v>20270.394000000011</v>
      </c>
      <c r="L7" s="30">
        <f>IF(ISNA(VLOOKUP($C7,'L74'!$C$5:$I$47,1,0)),0,VLOOKUP($C7,'L74'!$C$5:$I$47,2,0))</f>
        <v>5297.1290000000008</v>
      </c>
      <c r="M7" s="28">
        <f>IF(ISNA(VLOOKUP($C7,'L73'!$C$5:$I$47,1,0)),0,VLOOKUP($C7,'L73'!$C$5:$I$47,2,0)+VLOOKUP($C7,'L73'!$C$5:$I$47,4,0)+VLOOKUP($C7,'L73'!$C$5:$I$47,6,0))</f>
        <v>32893.036000000015</v>
      </c>
      <c r="N7" s="36">
        <f>IF(ISNA(VLOOKUP($C7,'L73'!$C$5:$I$47,1,0)),0,VLOOKUP($C7,'L73'!$C$5:$I$47,3,0)+VLOOKUP($C7,'L73'!$C$5:$I$47,5,0)+VLOOKUP($C7,'L73'!$C$5:$I$47,7,0))</f>
        <v>25234.788000000011</v>
      </c>
      <c r="O7" s="30">
        <f>IF(ISNA(VLOOKUP($C7,L73C!$C$5:$I$47,1,0)),0,VLOOKUP($C7,L73C!$C$5:$I$47,2,0))</f>
        <v>5540.0780000000004</v>
      </c>
      <c r="P7" s="30">
        <f>IF(ISNA(VLOOKUP($C7,'L75'!$C$5:$I$47,1,0)),0,VLOOKUP($C7,'L75'!$C$5:$I$47,2,0)+VLOOKUP($C7,'L75'!$C$5:$I$47,4,0)+VLOOKUP($C7,'L75'!$C$5:$I$47,6,0))</f>
        <v>29332.943000000007</v>
      </c>
      <c r="Q7" s="31">
        <f>IF(ISNA(VLOOKUP($C7,'L75'!$C$5:$I$47,1,0)),0,VLOOKUP($C7,'L75'!$C$5:$I$47,3,0)+VLOOKUP($C7,'L75'!$C$5:$I$47,5,0)+VLOOKUP($C7,'L75'!$C$5:$I$47,7,0))</f>
        <v>28134.562999999995</v>
      </c>
      <c r="R7" s="30">
        <f>IF(ISNA(VLOOKUP($C7,L75C!$C$5:$I$47,1,0)),0,VLOOKUP($C7,L75C!$C$5:$I$47,2,0)+VLOOKUP($C7,L75C!$C$5:$I$47,4,0)+VLOOKUP($C7,L75C!$C$5:$I$47,6,0))</f>
        <v>551.48599999999999</v>
      </c>
      <c r="S7" s="31">
        <f>IF(ISNA(VLOOKUP($C7,L75C!$C$5:$I$47,1,0)),0,VLOOKUP($C7,L75C!$C$5:$I$47,3,0)+VLOOKUP($C7,L75C!$C$5:$I$47,5,0)+VLOOKUP($C7,L75C!$C$5:$I$47,7,0))</f>
        <v>580.99600000000009</v>
      </c>
      <c r="T7" s="30">
        <f>IF(ISNA(VLOOKUP($C7,'L76'!$C$5:$I$47,1,0)),0,VLOOKUP($C7,'L76'!$C$5:$I$47,2,0)+VLOOKUP($C7,'L76'!$C$5:$I$47,4,0)+VLOOKUP($C7,'L76'!$C$5:$I$47,6,0))</f>
        <v>19617.700999999997</v>
      </c>
      <c r="U7" s="31">
        <f>IF(ISNA(VLOOKUP($C7,'L76'!$C$5:$I$47,1,0)),0,VLOOKUP($C7,'L76'!$C$5:$I$47,3,0)+VLOOKUP($C7,'L76'!$C$5:$I$47,5,0)+VLOOKUP($C7,'L76'!$C$5:$I$47,7,0))</f>
        <v>16408.546999999999</v>
      </c>
      <c r="V7" s="38">
        <f t="shared" ref="V7:V49" si="0">SUM(F7:U7)</f>
        <v>320717.95000000007</v>
      </c>
    </row>
    <row r="8" spans="2:27" x14ac:dyDescent="0.3">
      <c r="B8" s="5" t="s">
        <v>156</v>
      </c>
      <c r="C8" s="6" t="s">
        <v>157</v>
      </c>
      <c r="D8" s="23" t="s">
        <v>103</v>
      </c>
      <c r="E8" s="26" t="s">
        <v>138</v>
      </c>
      <c r="F8" s="30">
        <f>IF(ISNA(VLOOKUP($C8,'L70'!$C$5:$I$45,1,0)),0,VLOOKUP($C8,'L70'!$C$5:$I$45,2,0)+VLOOKUP($C8,'L70'!$C$5:$I$45,4,0)+VLOOKUP($C8,'L70'!$C$5:$I$45,6,0))</f>
        <v>0</v>
      </c>
      <c r="G8" s="31">
        <f>IF(ISNA(VLOOKUP($C8,'L70'!$C$5:$I$45,1,0)),0,VLOOKUP($C8,'L70'!$C$5:$I$45,3,0)+VLOOKUP($C8,'L70'!$C$5:$I$45,5,0)+VLOOKUP($C8,'L70'!$C$5:$I$45,7,0))</f>
        <v>0</v>
      </c>
      <c r="H8" s="30">
        <f>IF(ISNA(VLOOKUP($C8,'L71'!$C$5:$I$45,1,0)),0,VLOOKUP($C8,'L71'!$C$5:$I$45,2,0)+VLOOKUP($C8,'L71'!$C$5:$I$45,4,0)+VLOOKUP($C8,'L71'!$C$5:$I$45,6,0))</f>
        <v>0</v>
      </c>
      <c r="I8" s="36">
        <f>IF(ISNA(VLOOKUP($C8,'L71'!$C$5:$I$45,1,0)),0,VLOOKUP($C8,'L71'!$C$5:$I$45,3,0)+VLOOKUP($C8,'L71'!$C$5:$I$45,5,0)+VLOOKUP($C8,'L71'!$C$5:$I$45,7,0))</f>
        <v>29.98</v>
      </c>
      <c r="J8" s="30">
        <f>IF(ISNA(VLOOKUP($C8,'L72'!$C$5:$I$46,1,0)),0,VLOOKUP($C8,'L72'!$C$5:$I$46,2,0)+VLOOKUP($C8,'L72'!$C$5:$I$46,4,0)+VLOOKUP($C8,'L72'!$C$5:$I$46,6,0))</f>
        <v>118.75</v>
      </c>
      <c r="K8" s="31">
        <f>IF(ISNA(VLOOKUP($C8,'L72'!$C$5:$I$46,1,0)),0,VLOOKUP($C8,'L72'!$C$5:$I$46,3,0)+VLOOKUP($C8,'L72'!$C$5:$I$46,5,0)+VLOOKUP($C8,'L72'!$C$5:$I$46,7,0))</f>
        <v>73.959999999999994</v>
      </c>
      <c r="L8" s="30">
        <f>IF(ISNA(VLOOKUP($C8,'L74'!$C$5:$I$47,1,0)),0,VLOOKUP($C8,'L74'!$C$5:$I$47,2,0))</f>
        <v>89.7</v>
      </c>
      <c r="M8" s="28">
        <f>IF(ISNA(VLOOKUP($C8,'L73'!$C$5:$I$47,1,0)),0,VLOOKUP($C8,'L73'!$C$5:$I$47,2,0)+VLOOKUP($C8,'L73'!$C$5:$I$47,4,0)+VLOOKUP($C8,'L73'!$C$5:$I$47,6,0))</f>
        <v>221.69799999999998</v>
      </c>
      <c r="N8" s="36">
        <f>IF(ISNA(VLOOKUP($C8,'L73'!$C$5:$I$47,1,0)),0,VLOOKUP($C8,'L73'!$C$5:$I$47,3,0)+VLOOKUP($C8,'L73'!$C$5:$I$47,5,0)+VLOOKUP($C8,'L73'!$C$5:$I$47,7,0))</f>
        <v>116.92</v>
      </c>
      <c r="O8" s="30">
        <f>IF(ISNA(VLOOKUP($C8,L73C!$C$5:$I$47,1,0)),0,VLOOKUP($C8,L73C!$C$5:$I$47,2,0))</f>
        <v>201.79</v>
      </c>
      <c r="P8" s="30">
        <f>IF(ISNA(VLOOKUP($C8,'L75'!$C$5:$I$47,1,0)),0,VLOOKUP($C8,'L75'!$C$5:$I$47,2,0)+VLOOKUP($C8,'L75'!$C$5:$I$47,4,0)+VLOOKUP($C8,'L75'!$C$5:$I$47,6,0))</f>
        <v>244.99700000000001</v>
      </c>
      <c r="Q8" s="31">
        <f>IF(ISNA(VLOOKUP($C8,'L75'!$C$5:$I$47,1,0)),0,VLOOKUP($C8,'L75'!$C$5:$I$47,3,0)+VLOOKUP($C8,'L75'!$C$5:$I$47,5,0)+VLOOKUP($C8,'L75'!$C$5:$I$47,7,0))</f>
        <v>356.97200000000004</v>
      </c>
      <c r="R8" s="30">
        <f>IF(ISNA(VLOOKUP($C8,L75C!$C$5:$I$47,1,0)),0,VLOOKUP($C8,L75C!$C$5:$I$47,2,0)+VLOOKUP($C8,L75C!$C$5:$I$47,4,0)+VLOOKUP($C8,L75C!$C$5:$I$47,6,0))</f>
        <v>0</v>
      </c>
      <c r="S8" s="31">
        <f>IF(ISNA(VLOOKUP($C8,L75C!$C$5:$I$47,1,0)),0,VLOOKUP($C8,L75C!$C$5:$I$47,3,0)+VLOOKUP($C8,L75C!$C$5:$I$47,5,0)+VLOOKUP($C8,L75C!$C$5:$I$47,7,0))</f>
        <v>0</v>
      </c>
      <c r="T8" s="30">
        <f>IF(ISNA(VLOOKUP($C8,'L76'!$C$5:$I$47,1,0)),0,VLOOKUP($C8,'L76'!$C$5:$I$47,2,0)+VLOOKUP($C8,'L76'!$C$5:$I$47,4,0)+VLOOKUP($C8,'L76'!$C$5:$I$47,6,0))</f>
        <v>286.39600000000002</v>
      </c>
      <c r="U8" s="31">
        <f>IF(ISNA(VLOOKUP($C8,'L76'!$C$5:$I$47,1,0)),0,VLOOKUP($C8,'L76'!$C$5:$I$47,3,0)+VLOOKUP($C8,'L76'!$C$5:$I$47,5,0)+VLOOKUP($C8,'L76'!$C$5:$I$47,7,0))</f>
        <v>293.15800000000002</v>
      </c>
      <c r="V8" s="38">
        <f t="shared" si="0"/>
        <v>2034.3209999999999</v>
      </c>
    </row>
    <row r="9" spans="2:27" x14ac:dyDescent="0.3">
      <c r="B9" s="4" t="s">
        <v>21</v>
      </c>
      <c r="C9" s="2" t="s">
        <v>61</v>
      </c>
      <c r="D9" s="24" t="s">
        <v>104</v>
      </c>
      <c r="E9" s="27" t="s">
        <v>139</v>
      </c>
      <c r="F9" s="32">
        <f>IF(ISNA(VLOOKUP($C9,'L70'!$C$5:$I$45,1,0)),0,VLOOKUP($C9,'L70'!$C$5:$I$45,2,0)+VLOOKUP($C9,'L70'!$C$5:$I$45,4,0)+VLOOKUP($C9,'L70'!$C$5:$I$45,6,0))</f>
        <v>150.59399999999999</v>
      </c>
      <c r="G9" s="33">
        <f>IF(ISNA(VLOOKUP($C9,'L70'!$C$5:$I$45,1,0)),0,VLOOKUP($C9,'L70'!$C$5:$I$45,3,0)+VLOOKUP($C9,'L70'!$C$5:$I$45,5,0)+VLOOKUP($C9,'L70'!$C$5:$I$45,7,0))</f>
        <v>125.827</v>
      </c>
      <c r="H9" s="32">
        <f>IF(ISNA(VLOOKUP($C9,'L71'!$C$5:$I$45,1,0)),0,VLOOKUP($C9,'L71'!$C$5:$I$45,2,0)+VLOOKUP($C9,'L71'!$C$5:$I$45,4,0)+VLOOKUP($C9,'L71'!$C$5:$I$45,6,0))</f>
        <v>459.39299999999997</v>
      </c>
      <c r="I9" s="37">
        <f>IF(ISNA(VLOOKUP($C9,'L71'!$C$5:$I$45,1,0)),0,VLOOKUP($C9,'L71'!$C$5:$I$45,3,0)+VLOOKUP($C9,'L71'!$C$5:$I$45,5,0)+VLOOKUP($C9,'L71'!$C$5:$I$45,7,0))</f>
        <v>412.60399999999998</v>
      </c>
      <c r="J9" s="32">
        <f>IF(ISNA(VLOOKUP($C9,'L72'!$C$5:$I$46,1,0)),0,VLOOKUP($C9,'L72'!$C$5:$I$46,2,0)+VLOOKUP($C9,'L72'!$C$5:$I$46,4,0)+VLOOKUP($C9,'L72'!$C$5:$I$46,6,0))</f>
        <v>0</v>
      </c>
      <c r="K9" s="33">
        <f>IF(ISNA(VLOOKUP($C9,'L72'!$C$5:$I$46,1,0)),0,VLOOKUP($C9,'L72'!$C$5:$I$46,3,0)+VLOOKUP($C9,'L72'!$C$5:$I$46,5,0)+VLOOKUP($C9,'L72'!$C$5:$I$46,7,0))</f>
        <v>0</v>
      </c>
      <c r="L9" s="32">
        <f>IF(ISNA(VLOOKUP($C9,'L74'!$C$5:$I$47,1,0)),0,VLOOKUP($C9,'L74'!$C$5:$I$47,2,0))</f>
        <v>0</v>
      </c>
      <c r="M9" s="29">
        <f>IF(ISNA(VLOOKUP($C9,'L73'!$C$5:$I$47,1,0)),0,VLOOKUP($C9,'L73'!$C$5:$I$47,2,0)+VLOOKUP($C9,'L73'!$C$5:$I$47,4,0)+VLOOKUP($C9,'L73'!$C$5:$I$47,6,0))</f>
        <v>786.92899999999975</v>
      </c>
      <c r="N9" s="37">
        <f>IF(ISNA(VLOOKUP($C9,'L73'!$C$5:$I$47,1,0)),0,VLOOKUP($C9,'L73'!$C$5:$I$47,3,0)+VLOOKUP($C9,'L73'!$C$5:$I$47,5,0)+VLOOKUP($C9,'L73'!$C$5:$I$47,7,0))</f>
        <v>645.91699999999992</v>
      </c>
      <c r="O9" s="32">
        <f>IF(ISNA(VLOOKUP($C9,L73C!$C$5:$I$47,1,0)),0,VLOOKUP($C9,L73C!$C$5:$I$47,2,0))</f>
        <v>488.017</v>
      </c>
      <c r="P9" s="32">
        <f>IF(ISNA(VLOOKUP($C9,'L75'!$C$5:$I$47,1,0)),0,VLOOKUP($C9,'L75'!$C$5:$I$47,2,0)+VLOOKUP($C9,'L75'!$C$5:$I$47,4,0)+VLOOKUP($C9,'L75'!$C$5:$I$47,6,0))</f>
        <v>534.68600000000004</v>
      </c>
      <c r="Q9" s="33">
        <f>IF(ISNA(VLOOKUP($C9,'L75'!$C$5:$I$47,1,0)),0,VLOOKUP($C9,'L75'!$C$5:$I$47,3,0)+VLOOKUP($C9,'L75'!$C$5:$I$47,5,0)+VLOOKUP($C9,'L75'!$C$5:$I$47,7,0))</f>
        <v>436.64700000000005</v>
      </c>
      <c r="R9" s="32">
        <f>IF(ISNA(VLOOKUP($C9,L75C!$C$5:$I$47,1,0)),0,VLOOKUP($C9,L75C!$C$5:$I$47,2,0)+VLOOKUP($C9,L75C!$C$5:$I$47,4,0)+VLOOKUP($C9,L75C!$C$5:$I$47,6,0))</f>
        <v>0</v>
      </c>
      <c r="S9" s="33">
        <f>IF(ISNA(VLOOKUP($C9,L75C!$C$5:$I$47,1,0)),0,VLOOKUP($C9,L75C!$C$5:$I$47,3,0)+VLOOKUP($C9,L75C!$C$5:$I$47,5,0)+VLOOKUP($C9,L75C!$C$5:$I$47,7,0))</f>
        <v>0</v>
      </c>
      <c r="T9" s="32">
        <f>IF(ISNA(VLOOKUP($C9,'L76'!$C$5:$I$47,1,0)),0,VLOOKUP($C9,'L76'!$C$5:$I$47,2,0)+VLOOKUP($C9,'L76'!$C$5:$I$47,4,0)+VLOOKUP($C9,'L76'!$C$5:$I$47,6,0))</f>
        <v>0</v>
      </c>
      <c r="U9" s="33">
        <f>IF(ISNA(VLOOKUP($C9,'L76'!$C$5:$I$47,1,0)),0,VLOOKUP($C9,'L76'!$C$5:$I$47,3,0)+VLOOKUP($C9,'L76'!$C$5:$I$47,5,0)+VLOOKUP($C9,'L76'!$C$5:$I$47,7,0))</f>
        <v>0</v>
      </c>
      <c r="V9" s="39">
        <f t="shared" si="0"/>
        <v>4040.6139999999996</v>
      </c>
      <c r="W9" s="7"/>
      <c r="Y9" s="7"/>
      <c r="Z9" s="7"/>
      <c r="AA9" s="7"/>
    </row>
    <row r="10" spans="2:27" x14ac:dyDescent="0.3">
      <c r="B10" s="4" t="s">
        <v>22</v>
      </c>
      <c r="C10" s="2" t="s">
        <v>62</v>
      </c>
      <c r="D10" s="24" t="s">
        <v>105</v>
      </c>
      <c r="E10" s="27" t="s">
        <v>140</v>
      </c>
      <c r="F10" s="32">
        <f>IF(ISNA(VLOOKUP($C10,'L70'!$C$5:$I$45,1,0)),0,VLOOKUP($C10,'L70'!$C$5:$I$45,2,0)+VLOOKUP($C10,'L70'!$C$5:$I$45,4,0)+VLOOKUP($C10,'L70'!$C$5:$I$45,6,0))</f>
        <v>19176.719000000016</v>
      </c>
      <c r="G10" s="33">
        <f>IF(ISNA(VLOOKUP($C10,'L70'!$C$5:$I$45,1,0)),0,VLOOKUP($C10,'L70'!$C$5:$I$45,3,0)+VLOOKUP($C10,'L70'!$C$5:$I$45,5,0)+VLOOKUP($C10,'L70'!$C$5:$I$45,7,0))</f>
        <v>18108.298999999988</v>
      </c>
      <c r="H10" s="32">
        <f>IF(ISNA(VLOOKUP($C10,'L71'!$C$5:$I$45,1,0)),0,VLOOKUP($C10,'L71'!$C$5:$I$45,2,0)+VLOOKUP($C10,'L71'!$C$5:$I$45,4,0)+VLOOKUP($C10,'L71'!$C$5:$I$45,6,0))</f>
        <v>25186.160000000018</v>
      </c>
      <c r="I10" s="37">
        <f>IF(ISNA(VLOOKUP($C10,'L71'!$C$5:$I$45,1,0)),0,VLOOKUP($C10,'L71'!$C$5:$I$45,3,0)+VLOOKUP($C10,'L71'!$C$5:$I$45,5,0)+VLOOKUP($C10,'L71'!$C$5:$I$45,7,0))</f>
        <v>17551.727999999985</v>
      </c>
      <c r="J10" s="32">
        <f>IF(ISNA(VLOOKUP($C10,'L72'!$C$5:$I$46,1,0)),0,VLOOKUP($C10,'L72'!$C$5:$I$46,2,0)+VLOOKUP($C10,'L72'!$C$5:$I$46,4,0)+VLOOKUP($C10,'L72'!$C$5:$I$46,6,0))</f>
        <v>31955.307000000004</v>
      </c>
      <c r="K10" s="33">
        <f>IF(ISNA(VLOOKUP($C10,'L72'!$C$5:$I$46,1,0)),0,VLOOKUP($C10,'L72'!$C$5:$I$46,3,0)+VLOOKUP($C10,'L72'!$C$5:$I$46,5,0)+VLOOKUP($C10,'L72'!$C$5:$I$46,7,0))</f>
        <v>28739.134999999991</v>
      </c>
      <c r="L10" s="32">
        <f>IF(ISNA(VLOOKUP($C10,'L74'!$C$5:$I$47,1,0)),0,VLOOKUP($C10,'L74'!$C$5:$I$47,2,0))</f>
        <v>4951.3010000000004</v>
      </c>
      <c r="M10" s="29">
        <f>IF(ISNA(VLOOKUP($C10,'L73'!$C$5:$I$47,1,0)),0,VLOOKUP($C10,'L73'!$C$5:$I$47,2,0)+VLOOKUP($C10,'L73'!$C$5:$I$47,4,0)+VLOOKUP($C10,'L73'!$C$5:$I$47,6,0))</f>
        <v>25837.430999999982</v>
      </c>
      <c r="N10" s="37">
        <f>IF(ISNA(VLOOKUP($C10,'L73'!$C$5:$I$47,1,0)),0,VLOOKUP($C10,'L73'!$C$5:$I$47,3,0)+VLOOKUP($C10,'L73'!$C$5:$I$47,5,0)+VLOOKUP($C10,'L73'!$C$5:$I$47,7,0))</f>
        <v>24091.698999999979</v>
      </c>
      <c r="O10" s="32">
        <f>IF(ISNA(VLOOKUP($C10,L73C!$C$5:$I$47,1,0)),0,VLOOKUP($C10,L73C!$C$5:$I$47,2,0))</f>
        <v>9840.7950000000001</v>
      </c>
      <c r="P10" s="32">
        <f>IF(ISNA(VLOOKUP($C10,'L75'!$C$5:$I$47,1,0)),0,VLOOKUP($C10,'L75'!$C$5:$I$47,2,0)+VLOOKUP($C10,'L75'!$C$5:$I$47,4,0)+VLOOKUP($C10,'L75'!$C$5:$I$47,6,0))</f>
        <v>31467.30899999999</v>
      </c>
      <c r="Q10" s="33">
        <f>IF(ISNA(VLOOKUP($C10,'L75'!$C$5:$I$47,1,0)),0,VLOOKUP($C10,'L75'!$C$5:$I$47,3,0)+VLOOKUP($C10,'L75'!$C$5:$I$47,5,0)+VLOOKUP($C10,'L75'!$C$5:$I$47,7,0))</f>
        <v>31005.078999999976</v>
      </c>
      <c r="R10" s="32">
        <f>IF(ISNA(VLOOKUP($C10,L75C!$C$5:$I$47,1,0)),0,VLOOKUP($C10,L75C!$C$5:$I$47,2,0)+VLOOKUP($C10,L75C!$C$5:$I$47,4,0)+VLOOKUP($C10,L75C!$C$5:$I$47,6,0))</f>
        <v>0</v>
      </c>
      <c r="S10" s="33">
        <f>IF(ISNA(VLOOKUP($C10,L75C!$C$5:$I$47,1,0)),0,VLOOKUP($C10,L75C!$C$5:$I$47,3,0)+VLOOKUP($C10,L75C!$C$5:$I$47,5,0)+VLOOKUP($C10,L75C!$C$5:$I$47,7,0))</f>
        <v>0</v>
      </c>
      <c r="T10" s="32">
        <f>IF(ISNA(VLOOKUP($C10,'L76'!$C$5:$I$47,1,0)),0,VLOOKUP($C10,'L76'!$C$5:$I$47,2,0)+VLOOKUP($C10,'L76'!$C$5:$I$47,4,0)+VLOOKUP($C10,'L76'!$C$5:$I$47,6,0))</f>
        <v>22041.430999999997</v>
      </c>
      <c r="U10" s="33">
        <f>IF(ISNA(VLOOKUP($C10,'L76'!$C$5:$I$47,1,0)),0,VLOOKUP($C10,'L76'!$C$5:$I$47,3,0)+VLOOKUP($C10,'L76'!$C$5:$I$47,5,0)+VLOOKUP($C10,'L76'!$C$5:$I$47,7,0))</f>
        <v>16764.420999999991</v>
      </c>
      <c r="V10" s="39">
        <f t="shared" si="0"/>
        <v>306716.8139999999</v>
      </c>
      <c r="W10" s="7"/>
      <c r="Y10" s="7"/>
      <c r="Z10" s="7"/>
      <c r="AA10" s="7"/>
    </row>
    <row r="11" spans="2:27" x14ac:dyDescent="0.3">
      <c r="B11" s="4" t="s">
        <v>23</v>
      </c>
      <c r="C11" s="2" t="s">
        <v>63</v>
      </c>
      <c r="D11" s="24" t="s">
        <v>106</v>
      </c>
      <c r="E11" s="27" t="s">
        <v>141</v>
      </c>
      <c r="F11" s="32">
        <f>IF(ISNA(VLOOKUP($C11,'L70'!$C$5:$I$45,1,0)),0,VLOOKUP($C11,'L70'!$C$5:$I$45,2,0)+VLOOKUP($C11,'L70'!$C$5:$I$45,4,0)+VLOOKUP($C11,'L70'!$C$5:$I$45,6,0))</f>
        <v>13456.14800000001</v>
      </c>
      <c r="G11" s="33">
        <f>IF(ISNA(VLOOKUP($C11,'L70'!$C$5:$I$45,1,0)),0,VLOOKUP($C11,'L70'!$C$5:$I$45,3,0)+VLOOKUP($C11,'L70'!$C$5:$I$45,5,0)+VLOOKUP($C11,'L70'!$C$5:$I$45,7,0))</f>
        <v>12150.526000000005</v>
      </c>
      <c r="H11" s="32">
        <f>IF(ISNA(VLOOKUP($C11,'L71'!$C$5:$I$45,1,0)),0,VLOOKUP($C11,'L71'!$C$5:$I$45,2,0)+VLOOKUP($C11,'L71'!$C$5:$I$45,4,0)+VLOOKUP($C11,'L71'!$C$5:$I$45,6,0))</f>
        <v>12533.811000000012</v>
      </c>
      <c r="I11" s="37">
        <f>IF(ISNA(VLOOKUP($C11,'L71'!$C$5:$I$45,1,0)),0,VLOOKUP($C11,'L71'!$C$5:$I$45,3,0)+VLOOKUP($C11,'L71'!$C$5:$I$45,5,0)+VLOOKUP($C11,'L71'!$C$5:$I$45,7,0))</f>
        <v>12056.350000000002</v>
      </c>
      <c r="J11" s="32">
        <f>IF(ISNA(VLOOKUP($C11,'L72'!$C$5:$I$46,1,0)),0,VLOOKUP($C11,'L72'!$C$5:$I$46,2,0)+VLOOKUP($C11,'L72'!$C$5:$I$46,4,0)+VLOOKUP($C11,'L72'!$C$5:$I$46,6,0))</f>
        <v>12973.930999999995</v>
      </c>
      <c r="K11" s="33">
        <f>IF(ISNA(VLOOKUP($C11,'L72'!$C$5:$I$46,1,0)),0,VLOOKUP($C11,'L72'!$C$5:$I$46,3,0)+VLOOKUP($C11,'L72'!$C$5:$I$46,5,0)+VLOOKUP($C11,'L72'!$C$5:$I$46,7,0))</f>
        <v>9695.0540000000001</v>
      </c>
      <c r="L11" s="32">
        <f>IF(ISNA(VLOOKUP($C11,'L74'!$C$5:$I$47,1,0)),0,VLOOKUP($C11,'L74'!$C$5:$I$47,2,0))</f>
        <v>3962.4730000000004</v>
      </c>
      <c r="M11" s="29">
        <f>IF(ISNA(VLOOKUP($C11,'L73'!$C$5:$I$47,1,0)),0,VLOOKUP($C11,'L73'!$C$5:$I$47,2,0)+VLOOKUP($C11,'L73'!$C$5:$I$47,4,0)+VLOOKUP($C11,'L73'!$C$5:$I$47,6,0))</f>
        <v>15074.35500000001</v>
      </c>
      <c r="N11" s="37">
        <f>IF(ISNA(VLOOKUP($C11,'L73'!$C$5:$I$47,1,0)),0,VLOOKUP($C11,'L73'!$C$5:$I$47,3,0)+VLOOKUP($C11,'L73'!$C$5:$I$47,5,0)+VLOOKUP($C11,'L73'!$C$5:$I$47,7,0))</f>
        <v>11871.943000000003</v>
      </c>
      <c r="O11" s="32">
        <f>IF(ISNA(VLOOKUP($C11,L73C!$C$5:$I$47,1,0)),0,VLOOKUP($C11,L73C!$C$5:$I$47,2,0))</f>
        <v>0</v>
      </c>
      <c r="P11" s="32">
        <f>IF(ISNA(VLOOKUP($C11,'L75'!$C$5:$I$47,1,0)),0,VLOOKUP($C11,'L75'!$C$5:$I$47,2,0)+VLOOKUP($C11,'L75'!$C$5:$I$47,4,0)+VLOOKUP($C11,'L75'!$C$5:$I$47,6,0))</f>
        <v>13667.484000000002</v>
      </c>
      <c r="Q11" s="33">
        <f>IF(ISNA(VLOOKUP($C11,'L75'!$C$5:$I$47,1,0)),0,VLOOKUP($C11,'L75'!$C$5:$I$47,3,0)+VLOOKUP($C11,'L75'!$C$5:$I$47,5,0)+VLOOKUP($C11,'L75'!$C$5:$I$47,7,0))</f>
        <v>13522.682000000001</v>
      </c>
      <c r="R11" s="32">
        <f>IF(ISNA(VLOOKUP($C11,L75C!$C$5:$I$47,1,0)),0,VLOOKUP($C11,L75C!$C$5:$I$47,2,0)+VLOOKUP($C11,L75C!$C$5:$I$47,4,0)+VLOOKUP($C11,L75C!$C$5:$I$47,6,0))</f>
        <v>0</v>
      </c>
      <c r="S11" s="33">
        <f>IF(ISNA(VLOOKUP($C11,L75C!$C$5:$I$47,1,0)),0,VLOOKUP($C11,L75C!$C$5:$I$47,3,0)+VLOOKUP($C11,L75C!$C$5:$I$47,5,0)+VLOOKUP($C11,L75C!$C$5:$I$47,7,0))</f>
        <v>399.18299999999999</v>
      </c>
      <c r="T11" s="32">
        <f>IF(ISNA(VLOOKUP($C11,'L76'!$C$5:$I$47,1,0)),0,VLOOKUP($C11,'L76'!$C$5:$I$47,2,0)+VLOOKUP($C11,'L76'!$C$5:$I$47,4,0)+VLOOKUP($C11,'L76'!$C$5:$I$47,6,0))</f>
        <v>12392.646000000001</v>
      </c>
      <c r="U11" s="33">
        <f>IF(ISNA(VLOOKUP($C11,'L76'!$C$5:$I$47,1,0)),0,VLOOKUP($C11,'L76'!$C$5:$I$47,3,0)+VLOOKUP($C11,'L76'!$C$5:$I$47,5,0)+VLOOKUP($C11,'L76'!$C$5:$I$47,7,0))</f>
        <v>12118.448000000004</v>
      </c>
      <c r="V11" s="39">
        <f t="shared" si="0"/>
        <v>155875.03400000004</v>
      </c>
      <c r="W11" s="7"/>
      <c r="Y11" s="7"/>
      <c r="Z11" s="7"/>
      <c r="AA11" s="7"/>
    </row>
    <row r="12" spans="2:27" x14ac:dyDescent="0.3">
      <c r="B12" s="4" t="s">
        <v>24</v>
      </c>
      <c r="C12" s="2" t="s">
        <v>64</v>
      </c>
      <c r="D12" s="24" t="s">
        <v>107</v>
      </c>
      <c r="E12" s="27" t="s">
        <v>138</v>
      </c>
      <c r="F12" s="32">
        <f>IF(ISNA(VLOOKUP($C12,'L70'!$C$5:$I$45,1,0)),0,VLOOKUP($C12,'L70'!$C$5:$I$45,2,0)+VLOOKUP($C12,'L70'!$C$5:$I$45,4,0)+VLOOKUP($C12,'L70'!$C$5:$I$45,6,0))</f>
        <v>1582.0089999999998</v>
      </c>
      <c r="G12" s="33">
        <f>IF(ISNA(VLOOKUP($C12,'L70'!$C$5:$I$45,1,0)),0,VLOOKUP($C12,'L70'!$C$5:$I$45,3,0)+VLOOKUP($C12,'L70'!$C$5:$I$45,5,0)+VLOOKUP($C12,'L70'!$C$5:$I$45,7,0))</f>
        <v>896.7270000000002</v>
      </c>
      <c r="H12" s="32">
        <f>IF(ISNA(VLOOKUP($C12,'L71'!$C$5:$I$45,1,0)),0,VLOOKUP($C12,'L71'!$C$5:$I$45,2,0)+VLOOKUP($C12,'L71'!$C$5:$I$45,4,0)+VLOOKUP($C12,'L71'!$C$5:$I$45,6,0))</f>
        <v>0</v>
      </c>
      <c r="I12" s="37">
        <f>IF(ISNA(VLOOKUP($C12,'L71'!$C$5:$I$45,1,0)),0,VLOOKUP($C12,'L71'!$C$5:$I$45,3,0)+VLOOKUP($C12,'L71'!$C$5:$I$45,5,0)+VLOOKUP($C12,'L71'!$C$5:$I$45,7,0))</f>
        <v>0</v>
      </c>
      <c r="J12" s="32">
        <f>IF(ISNA(VLOOKUP($C12,'L72'!$C$5:$I$46,1,0)),0,VLOOKUP($C12,'L72'!$C$5:$I$46,2,0)+VLOOKUP($C12,'L72'!$C$5:$I$46,4,0)+VLOOKUP($C12,'L72'!$C$5:$I$46,6,0))</f>
        <v>1316.2320000000002</v>
      </c>
      <c r="K12" s="33">
        <f>IF(ISNA(VLOOKUP($C12,'L72'!$C$5:$I$46,1,0)),0,VLOOKUP($C12,'L72'!$C$5:$I$46,3,0)+VLOOKUP($C12,'L72'!$C$5:$I$46,5,0)+VLOOKUP($C12,'L72'!$C$5:$I$46,7,0))</f>
        <v>1649.1770000000001</v>
      </c>
      <c r="L12" s="32">
        <f>IF(ISNA(VLOOKUP($C12,'L74'!$C$5:$I$47,1,0)),0,VLOOKUP($C12,'L74'!$C$5:$I$47,2,0))</f>
        <v>0</v>
      </c>
      <c r="M12" s="29">
        <f>IF(ISNA(VLOOKUP($C12,'L73'!$C$5:$I$47,1,0)),0,VLOOKUP($C12,'L73'!$C$5:$I$47,2,0)+VLOOKUP($C12,'L73'!$C$5:$I$47,4,0)+VLOOKUP($C12,'L73'!$C$5:$I$47,6,0))</f>
        <v>1391.9709999999998</v>
      </c>
      <c r="N12" s="37">
        <f>IF(ISNA(VLOOKUP($C12,'L73'!$C$5:$I$47,1,0)),0,VLOOKUP($C12,'L73'!$C$5:$I$47,3,0)+VLOOKUP($C12,'L73'!$C$5:$I$47,5,0)+VLOOKUP($C12,'L73'!$C$5:$I$47,7,0))</f>
        <v>1142.3420000000001</v>
      </c>
      <c r="O12" s="32">
        <f>IF(ISNA(VLOOKUP($C12,L73C!$C$5:$I$47,1,0)),0,VLOOKUP($C12,L73C!$C$5:$I$47,2,0))</f>
        <v>98.879000000000019</v>
      </c>
      <c r="P12" s="32">
        <f>IF(ISNA(VLOOKUP($C12,'L75'!$C$5:$I$47,1,0)),0,VLOOKUP($C12,'L75'!$C$5:$I$47,2,0)+VLOOKUP($C12,'L75'!$C$5:$I$47,4,0)+VLOOKUP($C12,'L75'!$C$5:$I$47,6,0))</f>
        <v>1271.1369999999997</v>
      </c>
      <c r="Q12" s="33">
        <f>IF(ISNA(VLOOKUP($C12,'L75'!$C$5:$I$47,1,0)),0,VLOOKUP($C12,'L75'!$C$5:$I$47,3,0)+VLOOKUP($C12,'L75'!$C$5:$I$47,5,0)+VLOOKUP($C12,'L75'!$C$5:$I$47,7,0))</f>
        <v>1217.2640000000001</v>
      </c>
      <c r="R12" s="32">
        <f>IF(ISNA(VLOOKUP($C12,L75C!$C$5:$I$47,1,0)),0,VLOOKUP($C12,L75C!$C$5:$I$47,2,0)+VLOOKUP($C12,L75C!$C$5:$I$47,4,0)+VLOOKUP($C12,L75C!$C$5:$I$47,6,0))</f>
        <v>0</v>
      </c>
      <c r="S12" s="33">
        <f>IF(ISNA(VLOOKUP($C12,L75C!$C$5:$I$47,1,0)),0,VLOOKUP($C12,L75C!$C$5:$I$47,3,0)+VLOOKUP($C12,L75C!$C$5:$I$47,5,0)+VLOOKUP($C12,L75C!$C$5:$I$47,7,0))</f>
        <v>0</v>
      </c>
      <c r="T12" s="32">
        <f>IF(ISNA(VLOOKUP($C12,'L76'!$C$5:$I$47,1,0)),0,VLOOKUP($C12,'L76'!$C$5:$I$47,2,0)+VLOOKUP($C12,'L76'!$C$5:$I$47,4,0)+VLOOKUP($C12,'L76'!$C$5:$I$47,6,0))</f>
        <v>954.57999999999993</v>
      </c>
      <c r="U12" s="33">
        <f>IF(ISNA(VLOOKUP($C12,'L76'!$C$5:$I$47,1,0)),0,VLOOKUP($C12,'L76'!$C$5:$I$47,3,0)+VLOOKUP($C12,'L76'!$C$5:$I$47,5,0)+VLOOKUP($C12,'L76'!$C$5:$I$47,7,0))</f>
        <v>895.95600000000002</v>
      </c>
      <c r="V12" s="39">
        <f t="shared" si="0"/>
        <v>12416.274000000001</v>
      </c>
      <c r="W12" s="7"/>
      <c r="Y12" s="7"/>
      <c r="Z12" s="7"/>
      <c r="AA12" s="7"/>
    </row>
    <row r="13" spans="2:27" x14ac:dyDescent="0.3">
      <c r="B13" s="4" t="s">
        <v>25</v>
      </c>
      <c r="C13" s="2" t="s">
        <v>65</v>
      </c>
      <c r="D13" s="24" t="s">
        <v>108</v>
      </c>
      <c r="E13" s="27" t="s">
        <v>138</v>
      </c>
      <c r="F13" s="32">
        <f>IF(ISNA(VLOOKUP($C13,'L70'!$C$5:$I$45,1,0)),0,VLOOKUP($C13,'L70'!$C$5:$I$45,2,0)+VLOOKUP($C13,'L70'!$C$5:$I$45,4,0)+VLOOKUP($C13,'L70'!$C$5:$I$45,6,0))</f>
        <v>698.96299999999997</v>
      </c>
      <c r="G13" s="33">
        <f>IF(ISNA(VLOOKUP($C13,'L70'!$C$5:$I$45,1,0)),0,VLOOKUP($C13,'L70'!$C$5:$I$45,3,0)+VLOOKUP($C13,'L70'!$C$5:$I$45,5,0)+VLOOKUP($C13,'L70'!$C$5:$I$45,7,0))</f>
        <v>740.99799999999993</v>
      </c>
      <c r="H13" s="32">
        <f>IF(ISNA(VLOOKUP($C13,'L71'!$C$5:$I$45,1,0)),0,VLOOKUP($C13,'L71'!$C$5:$I$45,2,0)+VLOOKUP($C13,'L71'!$C$5:$I$45,4,0)+VLOOKUP($C13,'L71'!$C$5:$I$45,6,0))</f>
        <v>1650.8929999999998</v>
      </c>
      <c r="I13" s="37">
        <f>IF(ISNA(VLOOKUP($C13,'L71'!$C$5:$I$45,1,0)),0,VLOOKUP($C13,'L71'!$C$5:$I$45,3,0)+VLOOKUP($C13,'L71'!$C$5:$I$45,5,0)+VLOOKUP($C13,'L71'!$C$5:$I$45,7,0))</f>
        <v>1698.1340000000002</v>
      </c>
      <c r="J13" s="32">
        <f>IF(ISNA(VLOOKUP($C13,'L72'!$C$5:$I$46,1,0)),0,VLOOKUP($C13,'L72'!$C$5:$I$46,2,0)+VLOOKUP($C13,'L72'!$C$5:$I$46,4,0)+VLOOKUP($C13,'L72'!$C$5:$I$46,6,0))</f>
        <v>2465.7560000000003</v>
      </c>
      <c r="K13" s="33">
        <f>IF(ISNA(VLOOKUP($C13,'L72'!$C$5:$I$46,1,0)),0,VLOOKUP($C13,'L72'!$C$5:$I$46,3,0)+VLOOKUP($C13,'L72'!$C$5:$I$46,5,0)+VLOOKUP($C13,'L72'!$C$5:$I$46,7,0))</f>
        <v>1868.8370000000002</v>
      </c>
      <c r="L13" s="32">
        <f>IF(ISNA(VLOOKUP($C13,'L74'!$C$5:$I$47,1,0)),0,VLOOKUP($C13,'L74'!$C$5:$I$47,2,0))</f>
        <v>0</v>
      </c>
      <c r="M13" s="29">
        <f>IF(ISNA(VLOOKUP($C13,'L73'!$C$5:$I$47,1,0)),0,VLOOKUP($C13,'L73'!$C$5:$I$47,2,0)+VLOOKUP($C13,'L73'!$C$5:$I$47,4,0)+VLOOKUP($C13,'L73'!$C$5:$I$47,6,0))</f>
        <v>2056.4079999999999</v>
      </c>
      <c r="N13" s="37">
        <f>IF(ISNA(VLOOKUP($C13,'L73'!$C$5:$I$47,1,0)),0,VLOOKUP($C13,'L73'!$C$5:$I$47,3,0)+VLOOKUP($C13,'L73'!$C$5:$I$47,5,0)+VLOOKUP($C13,'L73'!$C$5:$I$47,7,0))</f>
        <v>1843.1749999999995</v>
      </c>
      <c r="O13" s="32">
        <f>IF(ISNA(VLOOKUP($C13,L73C!$C$5:$I$47,1,0)),0,VLOOKUP($C13,L73C!$C$5:$I$47,2,0))</f>
        <v>491.577</v>
      </c>
      <c r="P13" s="32">
        <f>IF(ISNA(VLOOKUP($C13,'L75'!$C$5:$I$47,1,0)),0,VLOOKUP($C13,'L75'!$C$5:$I$47,2,0)+VLOOKUP($C13,'L75'!$C$5:$I$47,4,0)+VLOOKUP($C13,'L75'!$C$5:$I$47,6,0))</f>
        <v>668.72500000000002</v>
      </c>
      <c r="Q13" s="33">
        <f>IF(ISNA(VLOOKUP($C13,'L75'!$C$5:$I$47,1,0)),0,VLOOKUP($C13,'L75'!$C$5:$I$47,3,0)+VLOOKUP($C13,'L75'!$C$5:$I$47,5,0)+VLOOKUP($C13,'L75'!$C$5:$I$47,7,0))</f>
        <v>824.4380000000001</v>
      </c>
      <c r="R13" s="32">
        <f>IF(ISNA(VLOOKUP($C13,L75C!$C$5:$I$47,1,0)),0,VLOOKUP($C13,L75C!$C$5:$I$47,2,0)+VLOOKUP($C13,L75C!$C$5:$I$47,4,0)+VLOOKUP($C13,L75C!$C$5:$I$47,6,0))</f>
        <v>490.34700000000004</v>
      </c>
      <c r="S13" s="33">
        <f>IF(ISNA(VLOOKUP($C13,L75C!$C$5:$I$47,1,0)),0,VLOOKUP($C13,L75C!$C$5:$I$47,3,0)+VLOOKUP($C13,L75C!$C$5:$I$47,5,0)+VLOOKUP($C13,L75C!$C$5:$I$47,7,0))</f>
        <v>1503.8139999999994</v>
      </c>
      <c r="T13" s="32">
        <f>IF(ISNA(VLOOKUP($C13,'L76'!$C$5:$I$47,1,0)),0,VLOOKUP($C13,'L76'!$C$5:$I$47,2,0)+VLOOKUP($C13,'L76'!$C$5:$I$47,4,0)+VLOOKUP($C13,'L76'!$C$5:$I$47,6,0))</f>
        <v>2464.2620000000002</v>
      </c>
      <c r="U13" s="33">
        <f>IF(ISNA(VLOOKUP($C13,'L76'!$C$5:$I$47,1,0)),0,VLOOKUP($C13,'L76'!$C$5:$I$47,3,0)+VLOOKUP($C13,'L76'!$C$5:$I$47,5,0)+VLOOKUP($C13,'L76'!$C$5:$I$47,7,0))</f>
        <v>2533.4679999999994</v>
      </c>
      <c r="V13" s="39">
        <f t="shared" si="0"/>
        <v>21999.794999999998</v>
      </c>
      <c r="W13" s="7"/>
      <c r="Y13" s="7"/>
      <c r="Z13" s="7"/>
      <c r="AA13" s="7"/>
    </row>
    <row r="14" spans="2:27" x14ac:dyDescent="0.3">
      <c r="B14" s="4" t="s">
        <v>26</v>
      </c>
      <c r="C14" s="2" t="s">
        <v>66</v>
      </c>
      <c r="D14" s="24" t="s">
        <v>109</v>
      </c>
      <c r="E14" s="27" t="s">
        <v>140</v>
      </c>
      <c r="F14" s="32">
        <f>IF(ISNA(VLOOKUP($C14,'L70'!$C$5:$I$45,1,0)),0,VLOOKUP($C14,'L70'!$C$5:$I$45,2,0)+VLOOKUP($C14,'L70'!$C$5:$I$45,4,0)+VLOOKUP($C14,'L70'!$C$5:$I$45,6,0))</f>
        <v>9525.1659999999938</v>
      </c>
      <c r="G14" s="33">
        <f>IF(ISNA(VLOOKUP($C14,'L70'!$C$5:$I$45,1,0)),0,VLOOKUP($C14,'L70'!$C$5:$I$45,3,0)+VLOOKUP($C14,'L70'!$C$5:$I$45,5,0)+VLOOKUP($C14,'L70'!$C$5:$I$45,7,0))</f>
        <v>10313.286000000002</v>
      </c>
      <c r="H14" s="32">
        <f>IF(ISNA(VLOOKUP($C14,'L71'!$C$5:$I$45,1,0)),0,VLOOKUP($C14,'L71'!$C$5:$I$45,2,0)+VLOOKUP($C14,'L71'!$C$5:$I$45,4,0)+VLOOKUP($C14,'L71'!$C$5:$I$45,6,0))</f>
        <v>11326.705000000007</v>
      </c>
      <c r="I14" s="37">
        <f>IF(ISNA(VLOOKUP($C14,'L71'!$C$5:$I$45,1,0)),0,VLOOKUP($C14,'L71'!$C$5:$I$45,3,0)+VLOOKUP($C14,'L71'!$C$5:$I$45,5,0)+VLOOKUP($C14,'L71'!$C$5:$I$45,7,0))</f>
        <v>8721.2280000000028</v>
      </c>
      <c r="J14" s="32">
        <f>IF(ISNA(VLOOKUP($C14,'L72'!$C$5:$I$46,1,0)),0,VLOOKUP($C14,'L72'!$C$5:$I$46,2,0)+VLOOKUP($C14,'L72'!$C$5:$I$46,4,0)+VLOOKUP($C14,'L72'!$C$5:$I$46,6,0))</f>
        <v>10608.589000000004</v>
      </c>
      <c r="K14" s="33">
        <f>IF(ISNA(VLOOKUP($C14,'L72'!$C$5:$I$46,1,0)),0,VLOOKUP($C14,'L72'!$C$5:$I$46,3,0)+VLOOKUP($C14,'L72'!$C$5:$I$46,5,0)+VLOOKUP($C14,'L72'!$C$5:$I$46,7,0))</f>
        <v>8649.7899999999991</v>
      </c>
      <c r="L14" s="32">
        <f>IF(ISNA(VLOOKUP($C14,'L74'!$C$5:$I$47,1,0)),0,VLOOKUP($C14,'L74'!$C$5:$I$47,2,0))</f>
        <v>2452.491</v>
      </c>
      <c r="M14" s="29">
        <f>IF(ISNA(VLOOKUP($C14,'L73'!$C$5:$I$47,1,0)),0,VLOOKUP($C14,'L73'!$C$5:$I$47,2,0)+VLOOKUP($C14,'L73'!$C$5:$I$47,4,0)+VLOOKUP($C14,'L73'!$C$5:$I$47,6,0))</f>
        <v>11462.044000000004</v>
      </c>
      <c r="N14" s="37">
        <f>IF(ISNA(VLOOKUP($C14,'L73'!$C$5:$I$47,1,0)),0,VLOOKUP($C14,'L73'!$C$5:$I$47,3,0)+VLOOKUP($C14,'L73'!$C$5:$I$47,5,0)+VLOOKUP($C14,'L73'!$C$5:$I$47,7,0))</f>
        <v>10795.837999999998</v>
      </c>
      <c r="O14" s="32">
        <f>IF(ISNA(VLOOKUP($C14,L73C!$C$5:$I$47,1,0)),0,VLOOKUP($C14,L73C!$C$5:$I$47,2,0))</f>
        <v>240.28100000000001</v>
      </c>
      <c r="P14" s="32">
        <f>IF(ISNA(VLOOKUP($C14,'L75'!$C$5:$I$47,1,0)),0,VLOOKUP($C14,'L75'!$C$5:$I$47,2,0)+VLOOKUP($C14,'L75'!$C$5:$I$47,4,0)+VLOOKUP($C14,'L75'!$C$5:$I$47,6,0))</f>
        <v>11637.437000000004</v>
      </c>
      <c r="Q14" s="33">
        <f>IF(ISNA(VLOOKUP($C14,'L75'!$C$5:$I$47,1,0)),0,VLOOKUP($C14,'L75'!$C$5:$I$47,3,0)+VLOOKUP($C14,'L75'!$C$5:$I$47,5,0)+VLOOKUP($C14,'L75'!$C$5:$I$47,7,0))</f>
        <v>11791.431</v>
      </c>
      <c r="R14" s="32">
        <f>IF(ISNA(VLOOKUP($C14,L75C!$C$5:$I$47,1,0)),0,VLOOKUP($C14,L75C!$C$5:$I$47,2,0)+VLOOKUP($C14,L75C!$C$5:$I$47,4,0)+VLOOKUP($C14,L75C!$C$5:$I$47,6,0))</f>
        <v>0</v>
      </c>
      <c r="S14" s="33">
        <f>IF(ISNA(VLOOKUP($C14,L75C!$C$5:$I$47,1,0)),0,VLOOKUP($C14,L75C!$C$5:$I$47,3,0)+VLOOKUP($C14,L75C!$C$5:$I$47,5,0)+VLOOKUP($C14,L75C!$C$5:$I$47,7,0))</f>
        <v>0</v>
      </c>
      <c r="T14" s="32">
        <f>IF(ISNA(VLOOKUP($C14,'L76'!$C$5:$I$47,1,0)),0,VLOOKUP($C14,'L76'!$C$5:$I$47,2,0)+VLOOKUP($C14,'L76'!$C$5:$I$47,4,0)+VLOOKUP($C14,'L76'!$C$5:$I$47,6,0))</f>
        <v>10593.897999999999</v>
      </c>
      <c r="U14" s="33">
        <f>IF(ISNA(VLOOKUP($C14,'L76'!$C$5:$I$47,1,0)),0,VLOOKUP($C14,'L76'!$C$5:$I$47,3,0)+VLOOKUP($C14,'L76'!$C$5:$I$47,5,0)+VLOOKUP($C14,'L76'!$C$5:$I$47,7,0))</f>
        <v>9611.9669999999969</v>
      </c>
      <c r="V14" s="39">
        <f t="shared" si="0"/>
        <v>127730.15100000004</v>
      </c>
      <c r="W14" s="7"/>
      <c r="Y14" s="7"/>
      <c r="Z14" s="7"/>
      <c r="AA14" s="7"/>
    </row>
    <row r="15" spans="2:27" x14ac:dyDescent="0.3">
      <c r="B15" s="4" t="s">
        <v>27</v>
      </c>
      <c r="C15" s="2" t="s">
        <v>67</v>
      </c>
      <c r="D15" s="24" t="s">
        <v>110</v>
      </c>
      <c r="E15" s="27" t="s">
        <v>138</v>
      </c>
      <c r="F15" s="32">
        <f>IF(ISNA(VLOOKUP($C15,'L70'!$C$5:$I$45,1,0)),0,VLOOKUP($C15,'L70'!$C$5:$I$45,2,0)+VLOOKUP($C15,'L70'!$C$5:$I$45,4,0)+VLOOKUP($C15,'L70'!$C$5:$I$45,6,0))</f>
        <v>7752.3809999999985</v>
      </c>
      <c r="G15" s="33">
        <f>IF(ISNA(VLOOKUP($C15,'L70'!$C$5:$I$45,1,0)),0,VLOOKUP($C15,'L70'!$C$5:$I$45,3,0)+VLOOKUP($C15,'L70'!$C$5:$I$45,5,0)+VLOOKUP($C15,'L70'!$C$5:$I$45,7,0))</f>
        <v>7790.2099999999982</v>
      </c>
      <c r="H15" s="32">
        <f>IF(ISNA(VLOOKUP($C15,'L71'!$C$5:$I$45,1,0)),0,VLOOKUP($C15,'L71'!$C$5:$I$45,2,0)+VLOOKUP($C15,'L71'!$C$5:$I$45,4,0)+VLOOKUP($C15,'L71'!$C$5:$I$45,6,0))</f>
        <v>2991.4949999999994</v>
      </c>
      <c r="I15" s="37">
        <f>IF(ISNA(VLOOKUP($C15,'L71'!$C$5:$I$45,1,0)),0,VLOOKUP($C15,'L71'!$C$5:$I$45,3,0)+VLOOKUP($C15,'L71'!$C$5:$I$45,5,0)+VLOOKUP($C15,'L71'!$C$5:$I$45,7,0))</f>
        <v>2681.011</v>
      </c>
      <c r="J15" s="32">
        <f>IF(ISNA(VLOOKUP($C15,'L72'!$C$5:$I$46,1,0)),0,VLOOKUP($C15,'L72'!$C$5:$I$46,2,0)+VLOOKUP($C15,'L72'!$C$5:$I$46,4,0)+VLOOKUP($C15,'L72'!$C$5:$I$46,6,0))</f>
        <v>3736.509</v>
      </c>
      <c r="K15" s="33">
        <f>IF(ISNA(VLOOKUP($C15,'L72'!$C$5:$I$46,1,0)),0,VLOOKUP($C15,'L72'!$C$5:$I$46,3,0)+VLOOKUP($C15,'L72'!$C$5:$I$46,5,0)+VLOOKUP($C15,'L72'!$C$5:$I$46,7,0))</f>
        <v>2709.5370000000003</v>
      </c>
      <c r="L15" s="32">
        <f>IF(ISNA(VLOOKUP($C15,'L74'!$C$5:$I$47,1,0)),0,VLOOKUP($C15,'L74'!$C$5:$I$47,2,0))</f>
        <v>0</v>
      </c>
      <c r="M15" s="29">
        <f>IF(ISNA(VLOOKUP($C15,'L73'!$C$5:$I$47,1,0)),0,VLOOKUP($C15,'L73'!$C$5:$I$47,2,0)+VLOOKUP($C15,'L73'!$C$5:$I$47,4,0)+VLOOKUP($C15,'L73'!$C$5:$I$47,6,0))</f>
        <v>5995.708999999998</v>
      </c>
      <c r="N15" s="37">
        <f>IF(ISNA(VLOOKUP($C15,'L73'!$C$5:$I$47,1,0)),0,VLOOKUP($C15,'L73'!$C$5:$I$47,3,0)+VLOOKUP($C15,'L73'!$C$5:$I$47,5,0)+VLOOKUP($C15,'L73'!$C$5:$I$47,7,0))</f>
        <v>4005.3390000000009</v>
      </c>
      <c r="O15" s="32">
        <f>IF(ISNA(VLOOKUP($C15,L73C!$C$5:$I$47,1,0)),0,VLOOKUP($C15,L73C!$C$5:$I$47,2,0))</f>
        <v>1043.328</v>
      </c>
      <c r="P15" s="32">
        <f>IF(ISNA(VLOOKUP($C15,'L75'!$C$5:$I$47,1,0)),0,VLOOKUP($C15,'L75'!$C$5:$I$47,2,0)+VLOOKUP($C15,'L75'!$C$5:$I$47,4,0)+VLOOKUP($C15,'L75'!$C$5:$I$47,6,0))</f>
        <v>7210.9679999999989</v>
      </c>
      <c r="Q15" s="33">
        <f>IF(ISNA(VLOOKUP($C15,'L75'!$C$5:$I$47,1,0)),0,VLOOKUP($C15,'L75'!$C$5:$I$47,3,0)+VLOOKUP($C15,'L75'!$C$5:$I$47,5,0)+VLOOKUP($C15,'L75'!$C$5:$I$47,7,0))</f>
        <v>6803.4669999999969</v>
      </c>
      <c r="R15" s="32">
        <f>IF(ISNA(VLOOKUP($C15,L75C!$C$5:$I$47,1,0)),0,VLOOKUP($C15,L75C!$C$5:$I$47,2,0)+VLOOKUP($C15,L75C!$C$5:$I$47,4,0)+VLOOKUP($C15,L75C!$C$5:$I$47,6,0))</f>
        <v>0</v>
      </c>
      <c r="S15" s="33">
        <f>IF(ISNA(VLOOKUP($C15,L75C!$C$5:$I$47,1,0)),0,VLOOKUP($C15,L75C!$C$5:$I$47,3,0)+VLOOKUP($C15,L75C!$C$5:$I$47,5,0)+VLOOKUP($C15,L75C!$C$5:$I$47,7,0))</f>
        <v>0</v>
      </c>
      <c r="T15" s="32">
        <f>IF(ISNA(VLOOKUP($C15,'L76'!$C$5:$I$47,1,0)),0,VLOOKUP($C15,'L76'!$C$5:$I$47,2,0)+VLOOKUP($C15,'L76'!$C$5:$I$47,4,0)+VLOOKUP($C15,'L76'!$C$5:$I$47,6,0))</f>
        <v>8420.7610000000022</v>
      </c>
      <c r="U15" s="33">
        <f>IF(ISNA(VLOOKUP($C15,'L76'!$C$5:$I$47,1,0)),0,VLOOKUP($C15,'L76'!$C$5:$I$47,3,0)+VLOOKUP($C15,'L76'!$C$5:$I$47,5,0)+VLOOKUP($C15,'L76'!$C$5:$I$47,7,0))</f>
        <v>8666.8029999999962</v>
      </c>
      <c r="V15" s="39">
        <f t="shared" si="0"/>
        <v>69807.517999999996</v>
      </c>
      <c r="W15" s="7"/>
      <c r="Y15" s="7"/>
      <c r="Z15" s="7"/>
      <c r="AA15" s="7"/>
    </row>
    <row r="16" spans="2:27" x14ac:dyDescent="0.3">
      <c r="B16" s="4" t="s">
        <v>28</v>
      </c>
      <c r="C16" s="2" t="s">
        <v>68</v>
      </c>
      <c r="D16" s="24" t="s">
        <v>111</v>
      </c>
      <c r="E16" s="27" t="s">
        <v>140</v>
      </c>
      <c r="F16" s="32">
        <f>IF(ISNA(VLOOKUP($C16,'L70'!$C$5:$I$45,1,0)),0,VLOOKUP($C16,'L70'!$C$5:$I$45,2,0)+VLOOKUP($C16,'L70'!$C$5:$I$45,4,0)+VLOOKUP($C16,'L70'!$C$5:$I$45,6,0))</f>
        <v>5766.1039999999994</v>
      </c>
      <c r="G16" s="33">
        <f>IF(ISNA(VLOOKUP($C16,'L70'!$C$5:$I$45,1,0)),0,VLOOKUP($C16,'L70'!$C$5:$I$45,3,0)+VLOOKUP($C16,'L70'!$C$5:$I$45,5,0)+VLOOKUP($C16,'L70'!$C$5:$I$45,7,0))</f>
        <v>6109.1970000000038</v>
      </c>
      <c r="H16" s="32">
        <f>IF(ISNA(VLOOKUP($C16,'L71'!$C$5:$I$45,1,0)),0,VLOOKUP($C16,'L71'!$C$5:$I$45,2,0)+VLOOKUP($C16,'L71'!$C$5:$I$45,4,0)+VLOOKUP($C16,'L71'!$C$5:$I$45,6,0))</f>
        <v>2589.0770000000002</v>
      </c>
      <c r="I16" s="37">
        <f>IF(ISNA(VLOOKUP($C16,'L71'!$C$5:$I$45,1,0)),0,VLOOKUP($C16,'L71'!$C$5:$I$45,3,0)+VLOOKUP($C16,'L71'!$C$5:$I$45,5,0)+VLOOKUP($C16,'L71'!$C$5:$I$45,7,0))</f>
        <v>3227.9209999999998</v>
      </c>
      <c r="J16" s="32">
        <f>IF(ISNA(VLOOKUP($C16,'L72'!$C$5:$I$46,1,0)),0,VLOOKUP($C16,'L72'!$C$5:$I$46,2,0)+VLOOKUP($C16,'L72'!$C$5:$I$46,4,0)+VLOOKUP($C16,'L72'!$C$5:$I$46,6,0))</f>
        <v>5832.8099999999968</v>
      </c>
      <c r="K16" s="33">
        <f>IF(ISNA(VLOOKUP($C16,'L72'!$C$5:$I$46,1,0)),0,VLOOKUP($C16,'L72'!$C$5:$I$46,3,0)+VLOOKUP($C16,'L72'!$C$5:$I$46,5,0)+VLOOKUP($C16,'L72'!$C$5:$I$46,7,0))</f>
        <v>5475.0330000000013</v>
      </c>
      <c r="L16" s="32">
        <f>IF(ISNA(VLOOKUP($C16,'L74'!$C$5:$I$47,1,0)),0,VLOOKUP($C16,'L74'!$C$5:$I$47,2,0))</f>
        <v>2617.2979999999998</v>
      </c>
      <c r="M16" s="29">
        <f>IF(ISNA(VLOOKUP($C16,'L73'!$C$5:$I$47,1,0)),0,VLOOKUP($C16,'L73'!$C$5:$I$47,2,0)+VLOOKUP($C16,'L73'!$C$5:$I$47,4,0)+VLOOKUP($C16,'L73'!$C$5:$I$47,6,0))</f>
        <v>6293.4159999999993</v>
      </c>
      <c r="N16" s="37">
        <f>IF(ISNA(VLOOKUP($C16,'L73'!$C$5:$I$47,1,0)),0,VLOOKUP($C16,'L73'!$C$5:$I$47,3,0)+VLOOKUP($C16,'L73'!$C$5:$I$47,5,0)+VLOOKUP($C16,'L73'!$C$5:$I$47,7,0))</f>
        <v>4689.4130000000005</v>
      </c>
      <c r="O16" s="32">
        <f>IF(ISNA(VLOOKUP($C16,L73C!$C$5:$I$47,1,0)),0,VLOOKUP($C16,L73C!$C$5:$I$47,2,0))</f>
        <v>3814.7350000000006</v>
      </c>
      <c r="P16" s="32">
        <f>IF(ISNA(VLOOKUP($C16,'L75'!$C$5:$I$47,1,0)),0,VLOOKUP($C16,'L75'!$C$5:$I$47,2,0)+VLOOKUP($C16,'L75'!$C$5:$I$47,4,0)+VLOOKUP($C16,'L75'!$C$5:$I$47,6,0))</f>
        <v>4828.625</v>
      </c>
      <c r="Q16" s="33">
        <f>IF(ISNA(VLOOKUP($C16,'L75'!$C$5:$I$47,1,0)),0,VLOOKUP($C16,'L75'!$C$5:$I$47,3,0)+VLOOKUP($C16,'L75'!$C$5:$I$47,5,0)+VLOOKUP($C16,'L75'!$C$5:$I$47,7,0))</f>
        <v>4559.7560000000003</v>
      </c>
      <c r="R16" s="32">
        <f>IF(ISNA(VLOOKUP($C16,L75C!$C$5:$I$47,1,0)),0,VLOOKUP($C16,L75C!$C$5:$I$47,2,0)+VLOOKUP($C16,L75C!$C$5:$I$47,4,0)+VLOOKUP($C16,L75C!$C$5:$I$47,6,0))</f>
        <v>0</v>
      </c>
      <c r="S16" s="33">
        <f>IF(ISNA(VLOOKUP($C16,L75C!$C$5:$I$47,1,0)),0,VLOOKUP($C16,L75C!$C$5:$I$47,3,0)+VLOOKUP($C16,L75C!$C$5:$I$47,5,0)+VLOOKUP($C16,L75C!$C$5:$I$47,7,0))</f>
        <v>0</v>
      </c>
      <c r="T16" s="32">
        <f>IF(ISNA(VLOOKUP($C16,'L76'!$C$5:$I$47,1,0)),0,VLOOKUP($C16,'L76'!$C$5:$I$47,2,0)+VLOOKUP($C16,'L76'!$C$5:$I$47,4,0)+VLOOKUP($C16,'L76'!$C$5:$I$47,6,0))</f>
        <v>5989.2730000000001</v>
      </c>
      <c r="U16" s="33">
        <f>IF(ISNA(VLOOKUP($C16,'L76'!$C$5:$I$47,1,0)),0,VLOOKUP($C16,'L76'!$C$5:$I$47,3,0)+VLOOKUP($C16,'L76'!$C$5:$I$47,5,0)+VLOOKUP($C16,'L76'!$C$5:$I$47,7,0))</f>
        <v>6957.1359999999995</v>
      </c>
      <c r="V16" s="39">
        <f t="shared" si="0"/>
        <v>68749.794000000009</v>
      </c>
      <c r="W16" s="7"/>
      <c r="Y16" s="7"/>
      <c r="Z16" s="7"/>
      <c r="AA16" s="7"/>
    </row>
    <row r="17" spans="2:27" x14ac:dyDescent="0.3">
      <c r="B17" s="4" t="s">
        <v>29</v>
      </c>
      <c r="C17" s="2" t="s">
        <v>69</v>
      </c>
      <c r="D17" s="24" t="s">
        <v>112</v>
      </c>
      <c r="E17" s="27" t="s">
        <v>142</v>
      </c>
      <c r="F17" s="32">
        <f>IF(ISNA(VLOOKUP($C17,'L70'!$C$5:$I$45,1,0)),0,VLOOKUP($C17,'L70'!$C$5:$I$45,2,0)+VLOOKUP($C17,'L70'!$C$5:$I$45,4,0)+VLOOKUP($C17,'L70'!$C$5:$I$45,6,0))</f>
        <v>1930.6329999999998</v>
      </c>
      <c r="G17" s="33">
        <f>IF(ISNA(VLOOKUP($C17,'L70'!$C$5:$I$45,1,0)),0,VLOOKUP($C17,'L70'!$C$5:$I$45,3,0)+VLOOKUP($C17,'L70'!$C$5:$I$45,5,0)+VLOOKUP($C17,'L70'!$C$5:$I$45,7,0))</f>
        <v>1741.0469999999998</v>
      </c>
      <c r="H17" s="32">
        <f>IF(ISNA(VLOOKUP($C17,'L71'!$C$5:$I$45,1,0)),0,VLOOKUP($C17,'L71'!$C$5:$I$45,2,0)+VLOOKUP($C17,'L71'!$C$5:$I$45,4,0)+VLOOKUP($C17,'L71'!$C$5:$I$45,6,0))</f>
        <v>8997.780999999999</v>
      </c>
      <c r="I17" s="37">
        <f>IF(ISNA(VLOOKUP($C17,'L71'!$C$5:$I$45,1,0)),0,VLOOKUP($C17,'L71'!$C$5:$I$45,3,0)+VLOOKUP($C17,'L71'!$C$5:$I$45,5,0)+VLOOKUP($C17,'L71'!$C$5:$I$45,7,0))</f>
        <v>6312.3579999999993</v>
      </c>
      <c r="J17" s="32">
        <f>IF(ISNA(VLOOKUP($C17,'L72'!$C$5:$I$46,1,0)),0,VLOOKUP($C17,'L72'!$C$5:$I$46,2,0)+VLOOKUP($C17,'L72'!$C$5:$I$46,4,0)+VLOOKUP($C17,'L72'!$C$5:$I$46,6,0))</f>
        <v>2032.6010000000001</v>
      </c>
      <c r="K17" s="33">
        <f>IF(ISNA(VLOOKUP($C17,'L72'!$C$5:$I$46,1,0)),0,VLOOKUP($C17,'L72'!$C$5:$I$46,3,0)+VLOOKUP($C17,'L72'!$C$5:$I$46,5,0)+VLOOKUP($C17,'L72'!$C$5:$I$46,7,0))</f>
        <v>4207.9859999999999</v>
      </c>
      <c r="L17" s="32">
        <f>IF(ISNA(VLOOKUP($C17,'L74'!$C$5:$I$47,1,0)),0,VLOOKUP($C17,'L74'!$C$5:$I$47,2,0))</f>
        <v>0</v>
      </c>
      <c r="M17" s="29">
        <f>IF(ISNA(VLOOKUP($C17,'L73'!$C$5:$I$47,1,0)),0,VLOOKUP($C17,'L73'!$C$5:$I$47,2,0)+VLOOKUP($C17,'L73'!$C$5:$I$47,4,0)+VLOOKUP($C17,'L73'!$C$5:$I$47,6,0))</f>
        <v>10157.717000000001</v>
      </c>
      <c r="N17" s="37">
        <f>IF(ISNA(VLOOKUP($C17,'L73'!$C$5:$I$47,1,0)),0,VLOOKUP($C17,'L73'!$C$5:$I$47,3,0)+VLOOKUP($C17,'L73'!$C$5:$I$47,5,0)+VLOOKUP($C17,'L73'!$C$5:$I$47,7,0))</f>
        <v>10239.183000000001</v>
      </c>
      <c r="O17" s="32">
        <f>IF(ISNA(VLOOKUP($C17,L73C!$C$5:$I$47,1,0)),0,VLOOKUP($C17,L73C!$C$5:$I$47,2,0))</f>
        <v>990.27099999999973</v>
      </c>
      <c r="P17" s="32">
        <f>IF(ISNA(VLOOKUP($C17,'L75'!$C$5:$I$47,1,0)),0,VLOOKUP($C17,'L75'!$C$5:$I$47,2,0)+VLOOKUP($C17,'L75'!$C$5:$I$47,4,0)+VLOOKUP($C17,'L75'!$C$5:$I$47,6,0))</f>
        <v>5821.4790000000012</v>
      </c>
      <c r="Q17" s="33">
        <f>IF(ISNA(VLOOKUP($C17,'L75'!$C$5:$I$47,1,0)),0,VLOOKUP($C17,'L75'!$C$5:$I$47,3,0)+VLOOKUP($C17,'L75'!$C$5:$I$47,5,0)+VLOOKUP($C17,'L75'!$C$5:$I$47,7,0))</f>
        <v>5784.8799999999965</v>
      </c>
      <c r="R17" s="32">
        <f>IF(ISNA(VLOOKUP($C17,L75C!$C$5:$I$47,1,0)),0,VLOOKUP($C17,L75C!$C$5:$I$47,2,0)+VLOOKUP($C17,L75C!$C$5:$I$47,4,0)+VLOOKUP($C17,L75C!$C$5:$I$47,6,0))</f>
        <v>0</v>
      </c>
      <c r="S17" s="33">
        <f>IF(ISNA(VLOOKUP($C17,L75C!$C$5:$I$47,1,0)),0,VLOOKUP($C17,L75C!$C$5:$I$47,3,0)+VLOOKUP($C17,L75C!$C$5:$I$47,5,0)+VLOOKUP($C17,L75C!$C$5:$I$47,7,0))</f>
        <v>0</v>
      </c>
      <c r="T17" s="32">
        <f>IF(ISNA(VLOOKUP($C17,'L76'!$C$5:$I$47,1,0)),0,VLOOKUP($C17,'L76'!$C$5:$I$47,2,0)+VLOOKUP($C17,'L76'!$C$5:$I$47,4,0)+VLOOKUP($C17,'L76'!$C$5:$I$47,6,0))</f>
        <v>2666.2840000000006</v>
      </c>
      <c r="U17" s="33">
        <f>IF(ISNA(VLOOKUP($C17,'L76'!$C$5:$I$47,1,0)),0,VLOOKUP($C17,'L76'!$C$5:$I$47,3,0)+VLOOKUP($C17,'L76'!$C$5:$I$47,5,0)+VLOOKUP($C17,'L76'!$C$5:$I$47,7,0))</f>
        <v>2498.078</v>
      </c>
      <c r="V17" s="39">
        <f t="shared" si="0"/>
        <v>63380.297999999995</v>
      </c>
      <c r="W17" s="7"/>
      <c r="Y17" s="7"/>
      <c r="Z17" s="7"/>
      <c r="AA17" s="7"/>
    </row>
    <row r="18" spans="2:27" x14ac:dyDescent="0.3">
      <c r="B18" s="4" t="s">
        <v>30</v>
      </c>
      <c r="C18" s="2" t="s">
        <v>70</v>
      </c>
      <c r="D18" s="24" t="s">
        <v>113</v>
      </c>
      <c r="E18" s="27" t="s">
        <v>143</v>
      </c>
      <c r="F18" s="32">
        <f>IF(ISNA(VLOOKUP($C18,'L70'!$C$5:$I$45,1,0)),0,VLOOKUP($C18,'L70'!$C$5:$I$45,2,0)+VLOOKUP($C18,'L70'!$C$5:$I$45,4,0)+VLOOKUP($C18,'L70'!$C$5:$I$45,6,0))</f>
        <v>32610.923000000017</v>
      </c>
      <c r="G18" s="33">
        <f>IF(ISNA(VLOOKUP($C18,'L70'!$C$5:$I$45,1,0)),0,VLOOKUP($C18,'L70'!$C$5:$I$45,3,0)+VLOOKUP($C18,'L70'!$C$5:$I$45,5,0)+VLOOKUP($C18,'L70'!$C$5:$I$45,7,0))</f>
        <v>32692.597000000027</v>
      </c>
      <c r="H18" s="32">
        <f>IF(ISNA(VLOOKUP($C18,'L71'!$C$5:$I$45,1,0)),0,VLOOKUP($C18,'L71'!$C$5:$I$45,2,0)+VLOOKUP($C18,'L71'!$C$5:$I$45,4,0)+VLOOKUP($C18,'L71'!$C$5:$I$45,6,0))</f>
        <v>33436.805000000037</v>
      </c>
      <c r="I18" s="37">
        <f>IF(ISNA(VLOOKUP($C18,'L71'!$C$5:$I$45,1,0)),0,VLOOKUP($C18,'L71'!$C$5:$I$45,3,0)+VLOOKUP($C18,'L71'!$C$5:$I$45,5,0)+VLOOKUP($C18,'L71'!$C$5:$I$45,7,0))</f>
        <v>32892.362999999976</v>
      </c>
      <c r="J18" s="32">
        <f>IF(ISNA(VLOOKUP($C18,'L72'!$C$5:$I$46,1,0)),0,VLOOKUP($C18,'L72'!$C$5:$I$46,2,0)+VLOOKUP($C18,'L72'!$C$5:$I$46,4,0)+VLOOKUP($C18,'L72'!$C$5:$I$46,6,0))</f>
        <v>36959.645999999993</v>
      </c>
      <c r="K18" s="33">
        <f>IF(ISNA(VLOOKUP($C18,'L72'!$C$5:$I$46,1,0)),0,VLOOKUP($C18,'L72'!$C$5:$I$46,3,0)+VLOOKUP($C18,'L72'!$C$5:$I$46,5,0)+VLOOKUP($C18,'L72'!$C$5:$I$46,7,0))</f>
        <v>22995.470000000005</v>
      </c>
      <c r="L18" s="32">
        <f>IF(ISNA(VLOOKUP($C18,'L74'!$C$5:$I$47,1,0)),0,VLOOKUP($C18,'L74'!$C$5:$I$47,2,0))</f>
        <v>5258.384</v>
      </c>
      <c r="M18" s="29">
        <f>IF(ISNA(VLOOKUP($C18,'L73'!$C$5:$I$47,1,0)),0,VLOOKUP($C18,'L73'!$C$5:$I$47,2,0)+VLOOKUP($C18,'L73'!$C$5:$I$47,4,0)+VLOOKUP($C18,'L73'!$C$5:$I$47,6,0))</f>
        <v>37721.642999999982</v>
      </c>
      <c r="N18" s="37">
        <f>IF(ISNA(VLOOKUP($C18,'L73'!$C$5:$I$47,1,0)),0,VLOOKUP($C18,'L73'!$C$5:$I$47,3,0)+VLOOKUP($C18,'L73'!$C$5:$I$47,5,0)+VLOOKUP($C18,'L73'!$C$5:$I$47,7,0))</f>
        <v>32529.223999999987</v>
      </c>
      <c r="O18" s="32">
        <f>IF(ISNA(VLOOKUP($C18,L73C!$C$5:$I$47,1,0)),0,VLOOKUP($C18,L73C!$C$5:$I$47,2,0))</f>
        <v>0</v>
      </c>
      <c r="P18" s="32">
        <f>IF(ISNA(VLOOKUP($C18,'L75'!$C$5:$I$47,1,0)),0,VLOOKUP($C18,'L75'!$C$5:$I$47,2,0)+VLOOKUP($C18,'L75'!$C$5:$I$47,4,0)+VLOOKUP($C18,'L75'!$C$5:$I$47,6,0))</f>
        <v>35058.129999999983</v>
      </c>
      <c r="Q18" s="33">
        <f>IF(ISNA(VLOOKUP($C18,'L75'!$C$5:$I$47,1,0)),0,VLOOKUP($C18,'L75'!$C$5:$I$47,3,0)+VLOOKUP($C18,'L75'!$C$5:$I$47,5,0)+VLOOKUP($C18,'L75'!$C$5:$I$47,7,0))</f>
        <v>35100.404000000024</v>
      </c>
      <c r="R18" s="32">
        <f>IF(ISNA(VLOOKUP($C18,L75C!$C$5:$I$47,1,0)),0,VLOOKUP($C18,L75C!$C$5:$I$47,2,0)+VLOOKUP($C18,L75C!$C$5:$I$47,4,0)+VLOOKUP($C18,L75C!$C$5:$I$47,6,0))</f>
        <v>0</v>
      </c>
      <c r="S18" s="33">
        <f>IF(ISNA(VLOOKUP($C18,L75C!$C$5:$I$47,1,0)),0,VLOOKUP($C18,L75C!$C$5:$I$47,3,0)+VLOOKUP($C18,L75C!$C$5:$I$47,5,0)+VLOOKUP($C18,L75C!$C$5:$I$47,7,0))</f>
        <v>0</v>
      </c>
      <c r="T18" s="32">
        <f>IF(ISNA(VLOOKUP($C18,'L76'!$C$5:$I$47,1,0)),0,VLOOKUP($C18,'L76'!$C$5:$I$47,2,0)+VLOOKUP($C18,'L76'!$C$5:$I$47,4,0)+VLOOKUP($C18,'L76'!$C$5:$I$47,6,0))</f>
        <v>33396.503000000033</v>
      </c>
      <c r="U18" s="33">
        <f>IF(ISNA(VLOOKUP($C18,'L76'!$C$5:$I$47,1,0)),0,VLOOKUP($C18,'L76'!$C$5:$I$47,3,0)+VLOOKUP($C18,'L76'!$C$5:$I$47,5,0)+VLOOKUP($C18,'L76'!$C$5:$I$47,7,0))</f>
        <v>29012.455000000002</v>
      </c>
      <c r="V18" s="39">
        <f t="shared" si="0"/>
        <v>399664.54700000008</v>
      </c>
      <c r="W18" s="7"/>
      <c r="Y18" s="7"/>
      <c r="Z18" s="7"/>
      <c r="AA18" s="7"/>
    </row>
    <row r="19" spans="2:27" x14ac:dyDescent="0.3">
      <c r="B19" s="4" t="s">
        <v>31</v>
      </c>
      <c r="C19" s="2" t="s">
        <v>71</v>
      </c>
      <c r="D19" s="24" t="s">
        <v>114</v>
      </c>
      <c r="E19" s="27" t="s">
        <v>140</v>
      </c>
      <c r="F19" s="32">
        <f>IF(ISNA(VLOOKUP($C19,'L70'!$C$5:$I$45,1,0)),0,VLOOKUP($C19,'L70'!$C$5:$I$45,2,0)+VLOOKUP($C19,'L70'!$C$5:$I$45,4,0)+VLOOKUP($C19,'L70'!$C$5:$I$45,6,0))</f>
        <v>24790.865000000016</v>
      </c>
      <c r="G19" s="33">
        <f>IF(ISNA(VLOOKUP($C19,'L70'!$C$5:$I$45,1,0)),0,VLOOKUP($C19,'L70'!$C$5:$I$45,3,0)+VLOOKUP($C19,'L70'!$C$5:$I$45,5,0)+VLOOKUP($C19,'L70'!$C$5:$I$45,7,0))</f>
        <v>19670.180999999997</v>
      </c>
      <c r="H19" s="32">
        <f>IF(ISNA(VLOOKUP($C19,'L71'!$C$5:$I$45,1,0)),0,VLOOKUP($C19,'L71'!$C$5:$I$45,2,0)+VLOOKUP($C19,'L71'!$C$5:$I$45,4,0)+VLOOKUP($C19,'L71'!$C$5:$I$45,6,0))</f>
        <v>16960.986999999994</v>
      </c>
      <c r="I19" s="37">
        <f>IF(ISNA(VLOOKUP($C19,'L71'!$C$5:$I$45,1,0)),0,VLOOKUP($C19,'L71'!$C$5:$I$45,3,0)+VLOOKUP($C19,'L71'!$C$5:$I$45,5,0)+VLOOKUP($C19,'L71'!$C$5:$I$45,7,0))</f>
        <v>23835.177999999985</v>
      </c>
      <c r="J19" s="32">
        <f>IF(ISNA(VLOOKUP($C19,'L72'!$C$5:$I$46,1,0)),0,VLOOKUP($C19,'L72'!$C$5:$I$46,2,0)+VLOOKUP($C19,'L72'!$C$5:$I$46,4,0)+VLOOKUP($C19,'L72'!$C$5:$I$46,6,0))</f>
        <v>34302.366999999984</v>
      </c>
      <c r="K19" s="33">
        <f>IF(ISNA(VLOOKUP($C19,'L72'!$C$5:$I$46,1,0)),0,VLOOKUP($C19,'L72'!$C$5:$I$46,3,0)+VLOOKUP($C19,'L72'!$C$5:$I$46,5,0)+VLOOKUP($C19,'L72'!$C$5:$I$46,7,0))</f>
        <v>26603.015999999996</v>
      </c>
      <c r="L19" s="32">
        <f>IF(ISNA(VLOOKUP($C19,'L74'!$C$5:$I$47,1,0)),0,VLOOKUP($C19,'L74'!$C$5:$I$47,2,0))</f>
        <v>2838.2919999999999</v>
      </c>
      <c r="M19" s="29">
        <f>IF(ISNA(VLOOKUP($C19,'L73'!$C$5:$I$47,1,0)),0,VLOOKUP($C19,'L73'!$C$5:$I$47,2,0)+VLOOKUP($C19,'L73'!$C$5:$I$47,4,0)+VLOOKUP($C19,'L73'!$C$5:$I$47,6,0))</f>
        <v>36162.370999999992</v>
      </c>
      <c r="N19" s="37">
        <f>IF(ISNA(VLOOKUP($C19,'L73'!$C$5:$I$47,1,0)),0,VLOOKUP($C19,'L73'!$C$5:$I$47,3,0)+VLOOKUP($C19,'L73'!$C$5:$I$47,5,0)+VLOOKUP($C19,'L73'!$C$5:$I$47,7,0))</f>
        <v>35068.838999999985</v>
      </c>
      <c r="O19" s="32">
        <f>IF(ISNA(VLOOKUP($C19,L73C!$C$5:$I$47,1,0)),0,VLOOKUP($C19,L73C!$C$5:$I$47,2,0))</f>
        <v>0</v>
      </c>
      <c r="P19" s="32">
        <f>IF(ISNA(VLOOKUP($C19,'L75'!$C$5:$I$47,1,0)),0,VLOOKUP($C19,'L75'!$C$5:$I$47,2,0)+VLOOKUP($C19,'L75'!$C$5:$I$47,4,0)+VLOOKUP($C19,'L75'!$C$5:$I$47,6,0))</f>
        <v>32014.23799999999</v>
      </c>
      <c r="Q19" s="33">
        <f>IF(ISNA(VLOOKUP($C19,'L75'!$C$5:$I$47,1,0)),0,VLOOKUP($C19,'L75'!$C$5:$I$47,3,0)+VLOOKUP($C19,'L75'!$C$5:$I$47,5,0)+VLOOKUP($C19,'L75'!$C$5:$I$47,7,0))</f>
        <v>35742.676999999974</v>
      </c>
      <c r="R19" s="32">
        <f>IF(ISNA(VLOOKUP($C19,L75C!$C$5:$I$47,1,0)),0,VLOOKUP($C19,L75C!$C$5:$I$47,2,0)+VLOOKUP($C19,L75C!$C$5:$I$47,4,0)+VLOOKUP($C19,L75C!$C$5:$I$47,6,0))</f>
        <v>0</v>
      </c>
      <c r="S19" s="33">
        <f>IF(ISNA(VLOOKUP($C19,L75C!$C$5:$I$47,1,0)),0,VLOOKUP($C19,L75C!$C$5:$I$47,3,0)+VLOOKUP($C19,L75C!$C$5:$I$47,5,0)+VLOOKUP($C19,L75C!$C$5:$I$47,7,0))</f>
        <v>0</v>
      </c>
      <c r="T19" s="32">
        <f>IF(ISNA(VLOOKUP($C19,'L76'!$C$5:$I$47,1,0)),0,VLOOKUP($C19,'L76'!$C$5:$I$47,2,0)+VLOOKUP($C19,'L76'!$C$5:$I$47,4,0)+VLOOKUP($C19,'L76'!$C$5:$I$47,6,0))</f>
        <v>32754.486999999983</v>
      </c>
      <c r="U19" s="33">
        <f>IF(ISNA(VLOOKUP($C19,'L76'!$C$5:$I$47,1,0)),0,VLOOKUP($C19,'L76'!$C$5:$I$47,3,0)+VLOOKUP($C19,'L76'!$C$5:$I$47,5,0)+VLOOKUP($C19,'L76'!$C$5:$I$47,7,0))</f>
        <v>31185.774999999983</v>
      </c>
      <c r="V19" s="39">
        <f t="shared" si="0"/>
        <v>351929.27299999981</v>
      </c>
      <c r="W19" s="7"/>
      <c r="Y19" s="7"/>
      <c r="Z19" s="7"/>
      <c r="AA19" s="7"/>
    </row>
    <row r="20" spans="2:27" x14ac:dyDescent="0.3">
      <c r="B20" s="4" t="s">
        <v>32</v>
      </c>
      <c r="C20" s="2" t="s">
        <v>72</v>
      </c>
      <c r="D20" s="24" t="s">
        <v>115</v>
      </c>
      <c r="E20" s="27" t="s">
        <v>138</v>
      </c>
      <c r="F20" s="32">
        <f>IF(ISNA(VLOOKUP($C20,'L70'!$C$5:$I$45,1,0)),0,VLOOKUP($C20,'L70'!$C$5:$I$45,2,0)+VLOOKUP($C20,'L70'!$C$5:$I$45,4,0)+VLOOKUP($C20,'L70'!$C$5:$I$45,6,0))</f>
        <v>13342.289999999999</v>
      </c>
      <c r="G20" s="33">
        <f>IF(ISNA(VLOOKUP($C20,'L70'!$C$5:$I$45,1,0)),0,VLOOKUP($C20,'L70'!$C$5:$I$45,3,0)+VLOOKUP($C20,'L70'!$C$5:$I$45,5,0)+VLOOKUP($C20,'L70'!$C$5:$I$45,7,0))</f>
        <v>14167.77</v>
      </c>
      <c r="H20" s="32">
        <f>IF(ISNA(VLOOKUP($C20,'L71'!$C$5:$I$45,1,0)),0,VLOOKUP($C20,'L71'!$C$5:$I$45,2,0)+VLOOKUP($C20,'L71'!$C$5:$I$45,4,0)+VLOOKUP($C20,'L71'!$C$5:$I$45,6,0))</f>
        <v>13591.160000000002</v>
      </c>
      <c r="I20" s="37">
        <f>IF(ISNA(VLOOKUP($C20,'L71'!$C$5:$I$45,1,0)),0,VLOOKUP($C20,'L71'!$C$5:$I$45,3,0)+VLOOKUP($C20,'L71'!$C$5:$I$45,5,0)+VLOOKUP($C20,'L71'!$C$5:$I$45,7,0))</f>
        <v>12523.863999999996</v>
      </c>
      <c r="J20" s="32">
        <f>IF(ISNA(VLOOKUP($C20,'L72'!$C$5:$I$46,1,0)),0,VLOOKUP($C20,'L72'!$C$5:$I$46,2,0)+VLOOKUP($C20,'L72'!$C$5:$I$46,4,0)+VLOOKUP($C20,'L72'!$C$5:$I$46,6,0))</f>
        <v>14340.939999999995</v>
      </c>
      <c r="K20" s="33">
        <f>IF(ISNA(VLOOKUP($C20,'L72'!$C$5:$I$46,1,0)),0,VLOOKUP($C20,'L72'!$C$5:$I$46,3,0)+VLOOKUP($C20,'L72'!$C$5:$I$46,5,0)+VLOOKUP($C20,'L72'!$C$5:$I$46,7,0))</f>
        <v>9627.48</v>
      </c>
      <c r="L20" s="32">
        <f>IF(ISNA(VLOOKUP($C20,'L74'!$C$5:$I$47,1,0)),0,VLOOKUP($C20,'L74'!$C$5:$I$47,2,0))</f>
        <v>0</v>
      </c>
      <c r="M20" s="29">
        <f>IF(ISNA(VLOOKUP($C20,'L73'!$C$5:$I$47,1,0)),0,VLOOKUP($C20,'L73'!$C$5:$I$47,2,0)+VLOOKUP($C20,'L73'!$C$5:$I$47,4,0)+VLOOKUP($C20,'L73'!$C$5:$I$47,6,0))</f>
        <v>16455.999999999993</v>
      </c>
      <c r="N20" s="37">
        <f>IF(ISNA(VLOOKUP($C20,'L73'!$C$5:$I$47,1,0)),0,VLOOKUP($C20,'L73'!$C$5:$I$47,3,0)+VLOOKUP($C20,'L73'!$C$5:$I$47,5,0)+VLOOKUP($C20,'L73'!$C$5:$I$47,7,0))</f>
        <v>11453.220000000001</v>
      </c>
      <c r="O20" s="32">
        <f>IF(ISNA(VLOOKUP($C20,L73C!$C$5:$I$47,1,0)),0,VLOOKUP($C20,L73C!$C$5:$I$47,2,0))</f>
        <v>1856.0800000000002</v>
      </c>
      <c r="P20" s="32">
        <f>IF(ISNA(VLOOKUP($C20,'L75'!$C$5:$I$47,1,0)),0,VLOOKUP($C20,'L75'!$C$5:$I$47,2,0)+VLOOKUP($C20,'L75'!$C$5:$I$47,4,0)+VLOOKUP($C20,'L75'!$C$5:$I$47,6,0))</f>
        <v>13552.840000000004</v>
      </c>
      <c r="Q20" s="33">
        <f>IF(ISNA(VLOOKUP($C20,'L75'!$C$5:$I$47,1,0)),0,VLOOKUP($C20,'L75'!$C$5:$I$47,3,0)+VLOOKUP($C20,'L75'!$C$5:$I$47,5,0)+VLOOKUP($C20,'L75'!$C$5:$I$47,7,0))</f>
        <v>14876.100000000002</v>
      </c>
      <c r="R20" s="32">
        <f>IF(ISNA(VLOOKUP($C20,L75C!$C$5:$I$47,1,0)),0,VLOOKUP($C20,L75C!$C$5:$I$47,2,0)+VLOOKUP($C20,L75C!$C$5:$I$47,4,0)+VLOOKUP($C20,L75C!$C$5:$I$47,6,0))</f>
        <v>0</v>
      </c>
      <c r="S20" s="33">
        <f>IF(ISNA(VLOOKUP($C20,L75C!$C$5:$I$47,1,0)),0,VLOOKUP($C20,L75C!$C$5:$I$47,3,0)+VLOOKUP($C20,L75C!$C$5:$I$47,5,0)+VLOOKUP($C20,L75C!$C$5:$I$47,7,0))</f>
        <v>0</v>
      </c>
      <c r="T20" s="32">
        <f>IF(ISNA(VLOOKUP($C20,'L76'!$C$5:$I$47,1,0)),0,VLOOKUP($C20,'L76'!$C$5:$I$47,2,0)+VLOOKUP($C20,'L76'!$C$5:$I$47,4,0)+VLOOKUP($C20,'L76'!$C$5:$I$47,6,0))</f>
        <v>11623.309999999998</v>
      </c>
      <c r="U20" s="33">
        <f>IF(ISNA(VLOOKUP($C20,'L76'!$C$5:$I$47,1,0)),0,VLOOKUP($C20,'L76'!$C$5:$I$47,3,0)+VLOOKUP($C20,'L76'!$C$5:$I$47,5,0)+VLOOKUP($C20,'L76'!$C$5:$I$47,7,0))</f>
        <v>12327.500000000004</v>
      </c>
      <c r="V20" s="39">
        <f t="shared" si="0"/>
        <v>159738.554</v>
      </c>
      <c r="W20" s="7"/>
      <c r="Y20" s="7"/>
      <c r="Z20" s="7"/>
      <c r="AA20" s="7"/>
    </row>
    <row r="21" spans="2:27" x14ac:dyDescent="0.3">
      <c r="B21" s="4" t="s">
        <v>33</v>
      </c>
      <c r="C21" s="2" t="s">
        <v>73</v>
      </c>
      <c r="D21" s="24" t="s">
        <v>103</v>
      </c>
      <c r="E21" s="27" t="s">
        <v>138</v>
      </c>
      <c r="F21" s="32">
        <f>IF(ISNA(VLOOKUP($C21,'L70'!$C$5:$I$45,1,0)),0,VLOOKUP($C21,'L70'!$C$5:$I$45,2,0)+VLOOKUP($C21,'L70'!$C$5:$I$45,4,0)+VLOOKUP($C21,'L70'!$C$5:$I$45,6,0))</f>
        <v>1071.9860000000001</v>
      </c>
      <c r="G21" s="33">
        <f>IF(ISNA(VLOOKUP($C21,'L70'!$C$5:$I$45,1,0)),0,VLOOKUP($C21,'L70'!$C$5:$I$45,3,0)+VLOOKUP($C21,'L70'!$C$5:$I$45,5,0)+VLOOKUP($C21,'L70'!$C$5:$I$45,7,0))</f>
        <v>896.63999999999987</v>
      </c>
      <c r="H21" s="32">
        <f>IF(ISNA(VLOOKUP($C21,'L71'!$C$5:$I$45,1,0)),0,VLOOKUP($C21,'L71'!$C$5:$I$45,2,0)+VLOOKUP($C21,'L71'!$C$5:$I$45,4,0)+VLOOKUP($C21,'L71'!$C$5:$I$45,6,0))</f>
        <v>3038.3859999999995</v>
      </c>
      <c r="I21" s="37">
        <f>IF(ISNA(VLOOKUP($C21,'L71'!$C$5:$I$45,1,0)),0,VLOOKUP($C21,'L71'!$C$5:$I$45,3,0)+VLOOKUP($C21,'L71'!$C$5:$I$45,5,0)+VLOOKUP($C21,'L71'!$C$5:$I$45,7,0))</f>
        <v>2387.6209999999992</v>
      </c>
      <c r="J21" s="32">
        <f>IF(ISNA(VLOOKUP($C21,'L72'!$C$5:$I$46,1,0)),0,VLOOKUP($C21,'L72'!$C$5:$I$46,2,0)+VLOOKUP($C21,'L72'!$C$5:$I$46,4,0)+VLOOKUP($C21,'L72'!$C$5:$I$46,6,0))</f>
        <v>0</v>
      </c>
      <c r="K21" s="33">
        <f>IF(ISNA(VLOOKUP($C21,'L72'!$C$5:$I$46,1,0)),0,VLOOKUP($C21,'L72'!$C$5:$I$46,3,0)+VLOOKUP($C21,'L72'!$C$5:$I$46,5,0)+VLOOKUP($C21,'L72'!$C$5:$I$46,7,0))</f>
        <v>0</v>
      </c>
      <c r="L21" s="32">
        <f>IF(ISNA(VLOOKUP($C21,'L74'!$C$5:$I$47,1,0)),0,VLOOKUP($C21,'L74'!$C$5:$I$47,2,0))</f>
        <v>0</v>
      </c>
      <c r="M21" s="29">
        <f>IF(ISNA(VLOOKUP($C21,'L73'!$C$5:$I$47,1,0)),0,VLOOKUP($C21,'L73'!$C$5:$I$47,2,0)+VLOOKUP($C21,'L73'!$C$5:$I$47,4,0)+VLOOKUP($C21,'L73'!$C$5:$I$47,6,0))</f>
        <v>0</v>
      </c>
      <c r="N21" s="37">
        <f>IF(ISNA(VLOOKUP($C21,'L73'!$C$5:$I$47,1,0)),0,VLOOKUP($C21,'L73'!$C$5:$I$47,3,0)+VLOOKUP($C21,'L73'!$C$5:$I$47,5,0)+VLOOKUP($C21,'L73'!$C$5:$I$47,7,0))</f>
        <v>0</v>
      </c>
      <c r="O21" s="32">
        <f>IF(ISNA(VLOOKUP($C21,L73C!$C$5:$I$47,1,0)),0,VLOOKUP($C21,L73C!$C$5:$I$47,2,0))</f>
        <v>1225.8600000000001</v>
      </c>
      <c r="P21" s="32">
        <f>IF(ISNA(VLOOKUP($C21,'L75'!$C$5:$I$47,1,0)),0,VLOOKUP($C21,'L75'!$C$5:$I$47,2,0)+VLOOKUP($C21,'L75'!$C$5:$I$47,4,0)+VLOOKUP($C21,'L75'!$C$5:$I$47,6,0))</f>
        <v>2012.9730000000004</v>
      </c>
      <c r="Q21" s="33">
        <f>IF(ISNA(VLOOKUP($C21,'L75'!$C$5:$I$47,1,0)),0,VLOOKUP($C21,'L75'!$C$5:$I$47,3,0)+VLOOKUP($C21,'L75'!$C$5:$I$47,5,0)+VLOOKUP($C21,'L75'!$C$5:$I$47,7,0))</f>
        <v>2350.3090000000002</v>
      </c>
      <c r="R21" s="32">
        <f>IF(ISNA(VLOOKUP($C21,L75C!$C$5:$I$47,1,0)),0,VLOOKUP($C21,L75C!$C$5:$I$47,2,0)+VLOOKUP($C21,L75C!$C$5:$I$47,4,0)+VLOOKUP($C21,L75C!$C$5:$I$47,6,0))</f>
        <v>0</v>
      </c>
      <c r="S21" s="33">
        <f>IF(ISNA(VLOOKUP($C21,L75C!$C$5:$I$47,1,0)),0,VLOOKUP($C21,L75C!$C$5:$I$47,3,0)+VLOOKUP($C21,L75C!$C$5:$I$47,5,0)+VLOOKUP($C21,L75C!$C$5:$I$47,7,0))</f>
        <v>0</v>
      </c>
      <c r="T21" s="32">
        <f>IF(ISNA(VLOOKUP($C21,'L76'!$C$5:$I$47,1,0)),0,VLOOKUP($C21,'L76'!$C$5:$I$47,2,0)+VLOOKUP($C21,'L76'!$C$5:$I$47,4,0)+VLOOKUP($C21,'L76'!$C$5:$I$47,6,0))</f>
        <v>1561.4729999999997</v>
      </c>
      <c r="U21" s="33">
        <f>IF(ISNA(VLOOKUP($C21,'L76'!$C$5:$I$47,1,0)),0,VLOOKUP($C21,'L76'!$C$5:$I$47,3,0)+VLOOKUP($C21,'L76'!$C$5:$I$47,5,0)+VLOOKUP($C21,'L76'!$C$5:$I$47,7,0))</f>
        <v>1902.6430000000003</v>
      </c>
      <c r="V21" s="39">
        <f t="shared" si="0"/>
        <v>16447.891</v>
      </c>
      <c r="W21" s="7"/>
      <c r="Y21" s="7"/>
      <c r="Z21" s="7"/>
      <c r="AA21" s="7"/>
    </row>
    <row r="22" spans="2:27" x14ac:dyDescent="0.3">
      <c r="B22" s="4" t="s">
        <v>34</v>
      </c>
      <c r="C22" s="2" t="s">
        <v>74</v>
      </c>
      <c r="D22" s="24" t="s">
        <v>116</v>
      </c>
      <c r="E22" s="27" t="s">
        <v>140</v>
      </c>
      <c r="F22" s="32">
        <f>IF(ISNA(VLOOKUP($C22,'L70'!$C$5:$I$45,1,0)),0,VLOOKUP($C22,'L70'!$C$5:$I$45,2,0)+VLOOKUP($C22,'L70'!$C$5:$I$45,4,0)+VLOOKUP($C22,'L70'!$C$5:$I$45,6,0))</f>
        <v>10932.368999999997</v>
      </c>
      <c r="G22" s="33">
        <f>IF(ISNA(VLOOKUP($C22,'L70'!$C$5:$I$45,1,0)),0,VLOOKUP($C22,'L70'!$C$5:$I$45,3,0)+VLOOKUP($C22,'L70'!$C$5:$I$45,5,0)+VLOOKUP($C22,'L70'!$C$5:$I$45,7,0))</f>
        <v>10560.598999999997</v>
      </c>
      <c r="H22" s="32">
        <f>IF(ISNA(VLOOKUP($C22,'L71'!$C$5:$I$45,1,0)),0,VLOOKUP($C22,'L71'!$C$5:$I$45,2,0)+VLOOKUP($C22,'L71'!$C$5:$I$45,4,0)+VLOOKUP($C22,'L71'!$C$5:$I$45,6,0))</f>
        <v>15253.000999999993</v>
      </c>
      <c r="I22" s="37">
        <f>IF(ISNA(VLOOKUP($C22,'L71'!$C$5:$I$45,1,0)),0,VLOOKUP($C22,'L71'!$C$5:$I$45,3,0)+VLOOKUP($C22,'L71'!$C$5:$I$45,5,0)+VLOOKUP($C22,'L71'!$C$5:$I$45,7,0))</f>
        <v>15081.979999999998</v>
      </c>
      <c r="J22" s="32">
        <f>IF(ISNA(VLOOKUP($C22,'L72'!$C$5:$I$46,1,0)),0,VLOOKUP($C22,'L72'!$C$5:$I$46,2,0)+VLOOKUP($C22,'L72'!$C$5:$I$46,4,0)+VLOOKUP($C22,'L72'!$C$5:$I$46,6,0))</f>
        <v>11095.798999999997</v>
      </c>
      <c r="K22" s="33">
        <f>IF(ISNA(VLOOKUP($C22,'L72'!$C$5:$I$46,1,0)),0,VLOOKUP($C22,'L72'!$C$5:$I$46,3,0)+VLOOKUP($C22,'L72'!$C$5:$I$46,5,0)+VLOOKUP($C22,'L72'!$C$5:$I$46,7,0))</f>
        <v>15157.802000000003</v>
      </c>
      <c r="L22" s="32">
        <f>IF(ISNA(VLOOKUP($C22,'L74'!$C$5:$I$47,1,0)),0,VLOOKUP($C22,'L74'!$C$5:$I$47,2,0))</f>
        <v>0</v>
      </c>
      <c r="M22" s="29">
        <f>IF(ISNA(VLOOKUP($C22,'L73'!$C$5:$I$47,1,0)),0,VLOOKUP($C22,'L73'!$C$5:$I$47,2,0)+VLOOKUP($C22,'L73'!$C$5:$I$47,4,0)+VLOOKUP($C22,'L73'!$C$5:$I$47,6,0))</f>
        <v>10836.847999999998</v>
      </c>
      <c r="N22" s="37">
        <f>IF(ISNA(VLOOKUP($C22,'L73'!$C$5:$I$47,1,0)),0,VLOOKUP($C22,'L73'!$C$5:$I$47,3,0)+VLOOKUP($C22,'L73'!$C$5:$I$47,5,0)+VLOOKUP($C22,'L73'!$C$5:$I$47,7,0))</f>
        <v>6401.2569999999996</v>
      </c>
      <c r="O22" s="32">
        <f>IF(ISNA(VLOOKUP($C22,L73C!$C$5:$I$47,1,0)),0,VLOOKUP($C22,L73C!$C$5:$I$47,2,0))</f>
        <v>7706.9430000000011</v>
      </c>
      <c r="P22" s="32">
        <f>IF(ISNA(VLOOKUP($C22,'L75'!$C$5:$I$47,1,0)),0,VLOOKUP($C22,'L75'!$C$5:$I$47,2,0)+VLOOKUP($C22,'L75'!$C$5:$I$47,4,0)+VLOOKUP($C22,'L75'!$C$5:$I$47,6,0))</f>
        <v>11184.343000000004</v>
      </c>
      <c r="Q22" s="33">
        <f>IF(ISNA(VLOOKUP($C22,'L75'!$C$5:$I$47,1,0)),0,VLOOKUP($C22,'L75'!$C$5:$I$47,3,0)+VLOOKUP($C22,'L75'!$C$5:$I$47,5,0)+VLOOKUP($C22,'L75'!$C$5:$I$47,7,0))</f>
        <v>8693.2630000000045</v>
      </c>
      <c r="R22" s="32">
        <f>IF(ISNA(VLOOKUP($C22,L75C!$C$5:$I$47,1,0)),0,VLOOKUP($C22,L75C!$C$5:$I$47,2,0)+VLOOKUP($C22,L75C!$C$5:$I$47,4,0)+VLOOKUP($C22,L75C!$C$5:$I$47,6,0))</f>
        <v>0</v>
      </c>
      <c r="S22" s="33">
        <f>IF(ISNA(VLOOKUP($C22,L75C!$C$5:$I$47,1,0)),0,VLOOKUP($C22,L75C!$C$5:$I$47,3,0)+VLOOKUP($C22,L75C!$C$5:$I$47,5,0)+VLOOKUP($C22,L75C!$C$5:$I$47,7,0))</f>
        <v>0</v>
      </c>
      <c r="T22" s="32">
        <f>IF(ISNA(VLOOKUP($C22,'L76'!$C$5:$I$47,1,0)),0,VLOOKUP($C22,'L76'!$C$5:$I$47,2,0)+VLOOKUP($C22,'L76'!$C$5:$I$47,4,0)+VLOOKUP($C22,'L76'!$C$5:$I$47,6,0))</f>
        <v>2936.9830000000006</v>
      </c>
      <c r="U22" s="33">
        <f>IF(ISNA(VLOOKUP($C22,'L76'!$C$5:$I$47,1,0)),0,VLOOKUP($C22,'L76'!$C$5:$I$47,3,0)+VLOOKUP($C22,'L76'!$C$5:$I$47,5,0)+VLOOKUP($C22,'L76'!$C$5:$I$47,7,0))</f>
        <v>727.35799999999995</v>
      </c>
      <c r="V22" s="39">
        <f t="shared" si="0"/>
        <v>126568.545</v>
      </c>
      <c r="W22" s="7"/>
      <c r="Y22" s="7"/>
      <c r="Z22" s="7"/>
      <c r="AA22" s="7"/>
    </row>
    <row r="23" spans="2:27" x14ac:dyDescent="0.3">
      <c r="B23" s="4" t="s">
        <v>35</v>
      </c>
      <c r="C23" s="2" t="s">
        <v>75</v>
      </c>
      <c r="D23" s="24" t="s">
        <v>117</v>
      </c>
      <c r="E23" s="27" t="s">
        <v>141</v>
      </c>
      <c r="F23" s="32">
        <f>IF(ISNA(VLOOKUP($C23,'L70'!$C$5:$I$45,1,0)),0,VLOOKUP($C23,'L70'!$C$5:$I$45,2,0)+VLOOKUP($C23,'L70'!$C$5:$I$45,4,0)+VLOOKUP($C23,'L70'!$C$5:$I$45,6,0))</f>
        <v>12331.634</v>
      </c>
      <c r="G23" s="33">
        <f>IF(ISNA(VLOOKUP($C23,'L70'!$C$5:$I$45,1,0)),0,VLOOKUP($C23,'L70'!$C$5:$I$45,3,0)+VLOOKUP($C23,'L70'!$C$5:$I$45,5,0)+VLOOKUP($C23,'L70'!$C$5:$I$45,7,0))</f>
        <v>12592.951999999988</v>
      </c>
      <c r="H23" s="32">
        <f>IF(ISNA(VLOOKUP($C23,'L71'!$C$5:$I$45,1,0)),0,VLOOKUP($C23,'L71'!$C$5:$I$45,2,0)+VLOOKUP($C23,'L71'!$C$5:$I$45,4,0)+VLOOKUP($C23,'L71'!$C$5:$I$45,6,0))</f>
        <v>15755.117999999993</v>
      </c>
      <c r="I23" s="37">
        <f>IF(ISNA(VLOOKUP($C23,'L71'!$C$5:$I$45,1,0)),0,VLOOKUP($C23,'L71'!$C$5:$I$45,3,0)+VLOOKUP($C23,'L71'!$C$5:$I$45,5,0)+VLOOKUP($C23,'L71'!$C$5:$I$45,7,0))</f>
        <v>15896.468000000006</v>
      </c>
      <c r="J23" s="32">
        <f>IF(ISNA(VLOOKUP($C23,'L72'!$C$5:$I$46,1,0)),0,VLOOKUP($C23,'L72'!$C$5:$I$46,2,0)+VLOOKUP($C23,'L72'!$C$5:$I$46,4,0)+VLOOKUP($C23,'L72'!$C$5:$I$46,6,0))</f>
        <v>14218.296999999986</v>
      </c>
      <c r="K23" s="33">
        <f>IF(ISNA(VLOOKUP($C23,'L72'!$C$5:$I$46,1,0)),0,VLOOKUP($C23,'L72'!$C$5:$I$46,3,0)+VLOOKUP($C23,'L72'!$C$5:$I$46,5,0)+VLOOKUP($C23,'L72'!$C$5:$I$46,7,0))</f>
        <v>11938.726999999997</v>
      </c>
      <c r="L23" s="32">
        <f>IF(ISNA(VLOOKUP($C23,'L74'!$C$5:$I$47,1,0)),0,VLOOKUP($C23,'L74'!$C$5:$I$47,2,0))</f>
        <v>1487.8799999999999</v>
      </c>
      <c r="M23" s="29">
        <f>IF(ISNA(VLOOKUP($C23,'L73'!$C$5:$I$47,1,0)),0,VLOOKUP($C23,'L73'!$C$5:$I$47,2,0)+VLOOKUP($C23,'L73'!$C$5:$I$47,4,0)+VLOOKUP($C23,'L73'!$C$5:$I$47,6,0))</f>
        <v>16329.560999999998</v>
      </c>
      <c r="N23" s="37">
        <f>IF(ISNA(VLOOKUP($C23,'L73'!$C$5:$I$47,1,0)),0,VLOOKUP($C23,'L73'!$C$5:$I$47,3,0)+VLOOKUP($C23,'L73'!$C$5:$I$47,5,0)+VLOOKUP($C23,'L73'!$C$5:$I$47,7,0))</f>
        <v>16325.626999999993</v>
      </c>
      <c r="O23" s="32">
        <f>IF(ISNA(VLOOKUP($C23,L73C!$C$5:$I$47,1,0)),0,VLOOKUP($C23,L73C!$C$5:$I$47,2,0))</f>
        <v>1482.6569999999997</v>
      </c>
      <c r="P23" s="32">
        <f>IF(ISNA(VLOOKUP($C23,'L75'!$C$5:$I$47,1,0)),0,VLOOKUP($C23,'L75'!$C$5:$I$47,2,0)+VLOOKUP($C23,'L75'!$C$5:$I$47,4,0)+VLOOKUP($C23,'L75'!$C$5:$I$47,6,0))</f>
        <v>15300.936999999984</v>
      </c>
      <c r="Q23" s="33">
        <f>IF(ISNA(VLOOKUP($C23,'L75'!$C$5:$I$47,1,0)),0,VLOOKUP($C23,'L75'!$C$5:$I$47,3,0)+VLOOKUP($C23,'L75'!$C$5:$I$47,5,0)+VLOOKUP($C23,'L75'!$C$5:$I$47,7,0))</f>
        <v>15993.677000000007</v>
      </c>
      <c r="R23" s="32">
        <f>IF(ISNA(VLOOKUP($C23,L75C!$C$5:$I$47,1,0)),0,VLOOKUP($C23,L75C!$C$5:$I$47,2,0)+VLOOKUP($C23,L75C!$C$5:$I$47,4,0)+VLOOKUP($C23,L75C!$C$5:$I$47,6,0))</f>
        <v>0</v>
      </c>
      <c r="S23" s="33">
        <f>IF(ISNA(VLOOKUP($C23,L75C!$C$5:$I$47,1,0)),0,VLOOKUP($C23,L75C!$C$5:$I$47,3,0)+VLOOKUP($C23,L75C!$C$5:$I$47,5,0)+VLOOKUP($C23,L75C!$C$5:$I$47,7,0))</f>
        <v>0</v>
      </c>
      <c r="T23" s="32">
        <f>IF(ISNA(VLOOKUP($C23,'L76'!$C$5:$I$47,1,0)),0,VLOOKUP($C23,'L76'!$C$5:$I$47,2,0)+VLOOKUP($C23,'L76'!$C$5:$I$47,4,0)+VLOOKUP($C23,'L76'!$C$5:$I$47,6,0))</f>
        <v>9123.8290000000034</v>
      </c>
      <c r="U23" s="33">
        <f>IF(ISNA(VLOOKUP($C23,'L76'!$C$5:$I$47,1,0)),0,VLOOKUP($C23,'L76'!$C$5:$I$47,3,0)+VLOOKUP($C23,'L76'!$C$5:$I$47,5,0)+VLOOKUP($C23,'L76'!$C$5:$I$47,7,0))</f>
        <v>10469.875999999998</v>
      </c>
      <c r="V23" s="39">
        <f t="shared" si="0"/>
        <v>169247.23999999996</v>
      </c>
      <c r="W23" s="7"/>
      <c r="Y23" s="7"/>
      <c r="Z23" s="7"/>
      <c r="AA23" s="7"/>
    </row>
    <row r="24" spans="2:27" x14ac:dyDescent="0.3">
      <c r="B24" s="4" t="s">
        <v>36</v>
      </c>
      <c r="C24" s="2" t="s">
        <v>76</v>
      </c>
      <c r="D24" s="24" t="s">
        <v>118</v>
      </c>
      <c r="E24" s="27" t="s">
        <v>141</v>
      </c>
      <c r="F24" s="32">
        <f>IF(ISNA(VLOOKUP($C24,'L70'!$C$5:$I$45,1,0)),0,VLOOKUP($C24,'L70'!$C$5:$I$45,2,0)+VLOOKUP($C24,'L70'!$C$5:$I$45,4,0)+VLOOKUP($C24,'L70'!$C$5:$I$45,6,0))</f>
        <v>14008.164999999997</v>
      </c>
      <c r="G24" s="33">
        <f>IF(ISNA(VLOOKUP($C24,'L70'!$C$5:$I$45,1,0)),0,VLOOKUP($C24,'L70'!$C$5:$I$45,3,0)+VLOOKUP($C24,'L70'!$C$5:$I$45,5,0)+VLOOKUP($C24,'L70'!$C$5:$I$45,7,0))</f>
        <v>13723.170999999998</v>
      </c>
      <c r="H24" s="32">
        <f>IF(ISNA(VLOOKUP($C24,'L71'!$C$5:$I$45,1,0)),0,VLOOKUP($C24,'L71'!$C$5:$I$45,2,0)+VLOOKUP($C24,'L71'!$C$5:$I$45,4,0)+VLOOKUP($C24,'L71'!$C$5:$I$45,6,0))</f>
        <v>16220.238000000001</v>
      </c>
      <c r="I24" s="37">
        <f>IF(ISNA(VLOOKUP($C24,'L71'!$C$5:$I$45,1,0)),0,VLOOKUP($C24,'L71'!$C$5:$I$45,3,0)+VLOOKUP($C24,'L71'!$C$5:$I$45,5,0)+VLOOKUP($C24,'L71'!$C$5:$I$45,7,0))</f>
        <v>14532.961999999994</v>
      </c>
      <c r="J24" s="32">
        <f>IF(ISNA(VLOOKUP($C24,'L72'!$C$5:$I$46,1,0)),0,VLOOKUP($C24,'L72'!$C$5:$I$46,2,0)+VLOOKUP($C24,'L72'!$C$5:$I$46,4,0)+VLOOKUP($C24,'L72'!$C$5:$I$46,6,0))</f>
        <v>14439.218000000004</v>
      </c>
      <c r="K24" s="33">
        <f>IF(ISNA(VLOOKUP($C24,'L72'!$C$5:$I$46,1,0)),0,VLOOKUP($C24,'L72'!$C$5:$I$46,3,0)+VLOOKUP($C24,'L72'!$C$5:$I$46,5,0)+VLOOKUP($C24,'L72'!$C$5:$I$46,7,0))</f>
        <v>10885.478999999988</v>
      </c>
      <c r="L24" s="32">
        <f>IF(ISNA(VLOOKUP($C24,'L74'!$C$5:$I$47,1,0)),0,VLOOKUP($C24,'L74'!$C$5:$I$47,2,0))</f>
        <v>2445.8779999999997</v>
      </c>
      <c r="M24" s="29">
        <f>IF(ISNA(VLOOKUP($C24,'L73'!$C$5:$I$47,1,0)),0,VLOOKUP($C24,'L73'!$C$5:$I$47,2,0)+VLOOKUP($C24,'L73'!$C$5:$I$47,4,0)+VLOOKUP($C24,'L73'!$C$5:$I$47,6,0))</f>
        <v>17833.708999999995</v>
      </c>
      <c r="N24" s="37">
        <f>IF(ISNA(VLOOKUP($C24,'L73'!$C$5:$I$47,1,0)),0,VLOOKUP($C24,'L73'!$C$5:$I$47,3,0)+VLOOKUP($C24,'L73'!$C$5:$I$47,5,0)+VLOOKUP($C24,'L73'!$C$5:$I$47,7,0))</f>
        <v>16080.944999999998</v>
      </c>
      <c r="O24" s="32">
        <f>IF(ISNA(VLOOKUP($C24,L73C!$C$5:$I$47,1,0)),0,VLOOKUP($C24,L73C!$C$5:$I$47,2,0))</f>
        <v>1430.1329999999996</v>
      </c>
      <c r="P24" s="32">
        <f>IF(ISNA(VLOOKUP($C24,'L75'!$C$5:$I$47,1,0)),0,VLOOKUP($C24,'L75'!$C$5:$I$47,2,0)+VLOOKUP($C24,'L75'!$C$5:$I$47,4,0)+VLOOKUP($C24,'L75'!$C$5:$I$47,6,0))</f>
        <v>15010.175999999998</v>
      </c>
      <c r="Q24" s="33">
        <f>IF(ISNA(VLOOKUP($C24,'L75'!$C$5:$I$47,1,0)),0,VLOOKUP($C24,'L75'!$C$5:$I$47,3,0)+VLOOKUP($C24,'L75'!$C$5:$I$47,5,0)+VLOOKUP($C24,'L75'!$C$5:$I$47,7,0))</f>
        <v>13305.373999999991</v>
      </c>
      <c r="R24" s="32">
        <f>IF(ISNA(VLOOKUP($C24,L75C!$C$5:$I$47,1,0)),0,VLOOKUP($C24,L75C!$C$5:$I$47,2,0)+VLOOKUP($C24,L75C!$C$5:$I$47,4,0)+VLOOKUP($C24,L75C!$C$5:$I$47,6,0))</f>
        <v>0</v>
      </c>
      <c r="S24" s="33">
        <f>IF(ISNA(VLOOKUP($C24,L75C!$C$5:$I$47,1,0)),0,VLOOKUP($C24,L75C!$C$5:$I$47,3,0)+VLOOKUP($C24,L75C!$C$5:$I$47,5,0)+VLOOKUP($C24,L75C!$C$5:$I$47,7,0))</f>
        <v>0</v>
      </c>
      <c r="T24" s="32">
        <f>IF(ISNA(VLOOKUP($C24,'L76'!$C$5:$I$47,1,0)),0,VLOOKUP($C24,'L76'!$C$5:$I$47,2,0)+VLOOKUP($C24,'L76'!$C$5:$I$47,4,0)+VLOOKUP($C24,'L76'!$C$5:$I$47,6,0))</f>
        <v>8410.7669999999998</v>
      </c>
      <c r="U24" s="33">
        <f>IF(ISNA(VLOOKUP($C24,'L76'!$C$5:$I$47,1,0)),0,VLOOKUP($C24,'L76'!$C$5:$I$47,3,0)+VLOOKUP($C24,'L76'!$C$5:$I$47,5,0)+VLOOKUP($C24,'L76'!$C$5:$I$47,7,0))</f>
        <v>8187.8120000000017</v>
      </c>
      <c r="V24" s="39">
        <f t="shared" si="0"/>
        <v>166514.02699999994</v>
      </c>
      <c r="W24" s="7"/>
      <c r="Y24" s="7"/>
      <c r="Z24" s="7"/>
      <c r="AA24" s="7"/>
    </row>
    <row r="25" spans="2:27" x14ac:dyDescent="0.3">
      <c r="B25" s="4" t="s">
        <v>37</v>
      </c>
      <c r="C25" s="2" t="s">
        <v>77</v>
      </c>
      <c r="D25" s="24" t="s">
        <v>119</v>
      </c>
      <c r="E25" s="27" t="s">
        <v>138</v>
      </c>
      <c r="F25" s="32">
        <f>IF(ISNA(VLOOKUP($C25,'L70'!$C$5:$I$45,1,0)),0,VLOOKUP($C25,'L70'!$C$5:$I$45,2,0)+VLOOKUP($C25,'L70'!$C$5:$I$45,4,0)+VLOOKUP($C25,'L70'!$C$5:$I$45,6,0))</f>
        <v>6598.9049999999997</v>
      </c>
      <c r="G25" s="33">
        <f>IF(ISNA(VLOOKUP($C25,'L70'!$C$5:$I$45,1,0)),0,VLOOKUP($C25,'L70'!$C$5:$I$45,3,0)+VLOOKUP($C25,'L70'!$C$5:$I$45,5,0)+VLOOKUP($C25,'L70'!$C$5:$I$45,7,0))</f>
        <v>6204.570999999999</v>
      </c>
      <c r="H25" s="32">
        <f>IF(ISNA(VLOOKUP($C25,'L71'!$C$5:$I$45,1,0)),0,VLOOKUP($C25,'L71'!$C$5:$I$45,2,0)+VLOOKUP($C25,'L71'!$C$5:$I$45,4,0)+VLOOKUP($C25,'L71'!$C$5:$I$45,6,0))</f>
        <v>7390.4469999999974</v>
      </c>
      <c r="I25" s="37">
        <f>IF(ISNA(VLOOKUP($C25,'L71'!$C$5:$I$45,1,0)),0,VLOOKUP($C25,'L71'!$C$5:$I$45,3,0)+VLOOKUP($C25,'L71'!$C$5:$I$45,5,0)+VLOOKUP($C25,'L71'!$C$5:$I$45,7,0))</f>
        <v>8257.8600000000042</v>
      </c>
      <c r="J25" s="32">
        <f>IF(ISNA(VLOOKUP($C25,'L72'!$C$5:$I$46,1,0)),0,VLOOKUP($C25,'L72'!$C$5:$I$46,2,0)+VLOOKUP($C25,'L72'!$C$5:$I$46,4,0)+VLOOKUP($C25,'L72'!$C$5:$I$46,6,0))</f>
        <v>7982.2239999999983</v>
      </c>
      <c r="K25" s="33">
        <f>IF(ISNA(VLOOKUP($C25,'L72'!$C$5:$I$46,1,0)),0,VLOOKUP($C25,'L72'!$C$5:$I$46,3,0)+VLOOKUP($C25,'L72'!$C$5:$I$46,5,0)+VLOOKUP($C25,'L72'!$C$5:$I$46,7,0))</f>
        <v>6244.5290000000014</v>
      </c>
      <c r="L25" s="32">
        <f>IF(ISNA(VLOOKUP($C25,'L74'!$C$5:$I$47,1,0)),0,VLOOKUP($C25,'L74'!$C$5:$I$47,2,0))</f>
        <v>974.28300000000002</v>
      </c>
      <c r="M25" s="29">
        <f>IF(ISNA(VLOOKUP($C25,'L73'!$C$5:$I$47,1,0)),0,VLOOKUP($C25,'L73'!$C$5:$I$47,2,0)+VLOOKUP($C25,'L73'!$C$5:$I$47,4,0)+VLOOKUP($C25,'L73'!$C$5:$I$47,6,0))</f>
        <v>8760.6470000000008</v>
      </c>
      <c r="N25" s="37">
        <f>IF(ISNA(VLOOKUP($C25,'L73'!$C$5:$I$47,1,0)),0,VLOOKUP($C25,'L73'!$C$5:$I$47,3,0)+VLOOKUP($C25,'L73'!$C$5:$I$47,5,0)+VLOOKUP($C25,'L73'!$C$5:$I$47,7,0))</f>
        <v>7811.605000000005</v>
      </c>
      <c r="O25" s="32">
        <f>IF(ISNA(VLOOKUP($C25,L73C!$C$5:$I$47,1,0)),0,VLOOKUP($C25,L73C!$C$5:$I$47,2,0))</f>
        <v>0</v>
      </c>
      <c r="P25" s="32">
        <f>IF(ISNA(VLOOKUP($C25,'L75'!$C$5:$I$47,1,0)),0,VLOOKUP($C25,'L75'!$C$5:$I$47,2,0)+VLOOKUP($C25,'L75'!$C$5:$I$47,4,0)+VLOOKUP($C25,'L75'!$C$5:$I$47,6,0))</f>
        <v>7924.5880000000016</v>
      </c>
      <c r="Q25" s="33">
        <f>IF(ISNA(VLOOKUP($C25,'L75'!$C$5:$I$47,1,0)),0,VLOOKUP($C25,'L75'!$C$5:$I$47,3,0)+VLOOKUP($C25,'L75'!$C$5:$I$47,5,0)+VLOOKUP($C25,'L75'!$C$5:$I$47,7,0))</f>
        <v>8108.0669999999973</v>
      </c>
      <c r="R25" s="32">
        <f>IF(ISNA(VLOOKUP($C25,L75C!$C$5:$I$47,1,0)),0,VLOOKUP($C25,L75C!$C$5:$I$47,2,0)+VLOOKUP($C25,L75C!$C$5:$I$47,4,0)+VLOOKUP($C25,L75C!$C$5:$I$47,6,0))</f>
        <v>0</v>
      </c>
      <c r="S25" s="33">
        <f>IF(ISNA(VLOOKUP($C25,L75C!$C$5:$I$47,1,0)),0,VLOOKUP($C25,L75C!$C$5:$I$47,3,0)+VLOOKUP($C25,L75C!$C$5:$I$47,5,0)+VLOOKUP($C25,L75C!$C$5:$I$47,7,0))</f>
        <v>0</v>
      </c>
      <c r="T25" s="32">
        <f>IF(ISNA(VLOOKUP($C25,'L76'!$C$5:$I$47,1,0)),0,VLOOKUP($C25,'L76'!$C$5:$I$47,2,0)+VLOOKUP($C25,'L76'!$C$5:$I$47,4,0)+VLOOKUP($C25,'L76'!$C$5:$I$47,6,0))</f>
        <v>4732.2749999999996</v>
      </c>
      <c r="U25" s="33">
        <f>IF(ISNA(VLOOKUP($C25,'L76'!$C$5:$I$47,1,0)),0,VLOOKUP($C25,'L76'!$C$5:$I$47,3,0)+VLOOKUP($C25,'L76'!$C$5:$I$47,5,0)+VLOOKUP($C25,'L76'!$C$5:$I$47,7,0))</f>
        <v>5286.505000000001</v>
      </c>
      <c r="V25" s="39">
        <f t="shared" si="0"/>
        <v>86276.505999999994</v>
      </c>
      <c r="W25" s="7"/>
      <c r="Y25" s="7"/>
      <c r="Z25" s="7"/>
      <c r="AA25" s="7"/>
    </row>
    <row r="26" spans="2:27" x14ac:dyDescent="0.3">
      <c r="B26" s="4" t="s">
        <v>38</v>
      </c>
      <c r="C26" s="2" t="s">
        <v>78</v>
      </c>
      <c r="D26" s="24" t="s">
        <v>120</v>
      </c>
      <c r="E26" s="27" t="s">
        <v>144</v>
      </c>
      <c r="F26" s="32">
        <f>IF(ISNA(VLOOKUP($C26,'L70'!$C$5:$I$45,1,0)),0,VLOOKUP($C26,'L70'!$C$5:$I$45,2,0)+VLOOKUP($C26,'L70'!$C$5:$I$45,4,0)+VLOOKUP($C26,'L70'!$C$5:$I$45,6,0))</f>
        <v>18575.548999999999</v>
      </c>
      <c r="G26" s="33">
        <f>IF(ISNA(VLOOKUP($C26,'L70'!$C$5:$I$45,1,0)),0,VLOOKUP($C26,'L70'!$C$5:$I$45,3,0)+VLOOKUP($C26,'L70'!$C$5:$I$45,5,0)+VLOOKUP($C26,'L70'!$C$5:$I$45,7,0))</f>
        <v>21319.94000000001</v>
      </c>
      <c r="H26" s="32">
        <f>IF(ISNA(VLOOKUP($C26,'L71'!$C$5:$I$45,1,0)),0,VLOOKUP($C26,'L71'!$C$5:$I$45,2,0)+VLOOKUP($C26,'L71'!$C$5:$I$45,4,0)+VLOOKUP($C26,'L71'!$C$5:$I$45,6,0))</f>
        <v>21095.174999999992</v>
      </c>
      <c r="I26" s="37">
        <f>IF(ISNA(VLOOKUP($C26,'L71'!$C$5:$I$45,1,0)),0,VLOOKUP($C26,'L71'!$C$5:$I$45,3,0)+VLOOKUP($C26,'L71'!$C$5:$I$45,5,0)+VLOOKUP($C26,'L71'!$C$5:$I$45,7,0))</f>
        <v>17915.514000000014</v>
      </c>
      <c r="J26" s="32">
        <f>IF(ISNA(VLOOKUP($C26,'L72'!$C$5:$I$46,1,0)),0,VLOOKUP($C26,'L72'!$C$5:$I$46,2,0)+VLOOKUP($C26,'L72'!$C$5:$I$46,4,0)+VLOOKUP($C26,'L72'!$C$5:$I$46,6,0))</f>
        <v>6897.6010000000006</v>
      </c>
      <c r="K26" s="33">
        <f>IF(ISNA(VLOOKUP($C26,'L72'!$C$5:$I$46,1,0)),0,VLOOKUP($C26,'L72'!$C$5:$I$46,3,0)+VLOOKUP($C26,'L72'!$C$5:$I$46,5,0)+VLOOKUP($C26,'L72'!$C$5:$I$46,7,0))</f>
        <v>7848.7719999999999</v>
      </c>
      <c r="L26" s="32">
        <f>IF(ISNA(VLOOKUP($C26,'L74'!$C$5:$I$47,1,0)),0,VLOOKUP($C26,'L74'!$C$5:$I$47,2,0))</f>
        <v>6115.8589999999976</v>
      </c>
      <c r="M26" s="29">
        <f>IF(ISNA(VLOOKUP($C26,'L73'!$C$5:$I$47,1,0)),0,VLOOKUP($C26,'L73'!$C$5:$I$47,2,0)+VLOOKUP($C26,'L73'!$C$5:$I$47,4,0)+VLOOKUP($C26,'L73'!$C$5:$I$47,6,0))</f>
        <v>21907.960999999978</v>
      </c>
      <c r="N26" s="37">
        <f>IF(ISNA(VLOOKUP($C26,'L73'!$C$5:$I$47,1,0)),0,VLOOKUP($C26,'L73'!$C$5:$I$47,3,0)+VLOOKUP($C26,'L73'!$C$5:$I$47,5,0)+VLOOKUP($C26,'L73'!$C$5:$I$47,7,0))</f>
        <v>20023.445000000014</v>
      </c>
      <c r="O26" s="32">
        <f>IF(ISNA(VLOOKUP($C26,L73C!$C$5:$I$47,1,0)),0,VLOOKUP($C26,L73C!$C$5:$I$47,2,0))</f>
        <v>0</v>
      </c>
      <c r="P26" s="32">
        <f>IF(ISNA(VLOOKUP($C26,'L75'!$C$5:$I$47,1,0)),0,VLOOKUP($C26,'L75'!$C$5:$I$47,2,0)+VLOOKUP($C26,'L75'!$C$5:$I$47,4,0)+VLOOKUP($C26,'L75'!$C$5:$I$47,6,0))</f>
        <v>20899.206000000017</v>
      </c>
      <c r="Q26" s="33">
        <f>IF(ISNA(VLOOKUP($C26,'L75'!$C$5:$I$47,1,0)),0,VLOOKUP($C26,'L75'!$C$5:$I$47,3,0)+VLOOKUP($C26,'L75'!$C$5:$I$47,5,0)+VLOOKUP($C26,'L75'!$C$5:$I$47,7,0))</f>
        <v>19736.848999999991</v>
      </c>
      <c r="R26" s="32">
        <f>IF(ISNA(VLOOKUP($C26,L75C!$C$5:$I$47,1,0)),0,VLOOKUP($C26,L75C!$C$5:$I$47,2,0)+VLOOKUP($C26,L75C!$C$5:$I$47,4,0)+VLOOKUP($C26,L75C!$C$5:$I$47,6,0))</f>
        <v>0</v>
      </c>
      <c r="S26" s="33">
        <f>IF(ISNA(VLOOKUP($C26,L75C!$C$5:$I$47,1,0)),0,VLOOKUP($C26,L75C!$C$5:$I$47,3,0)+VLOOKUP($C26,L75C!$C$5:$I$47,5,0)+VLOOKUP($C26,L75C!$C$5:$I$47,7,0))</f>
        <v>0</v>
      </c>
      <c r="T26" s="32">
        <f>IF(ISNA(VLOOKUP($C26,'L76'!$C$5:$I$47,1,0)),0,VLOOKUP($C26,'L76'!$C$5:$I$47,2,0)+VLOOKUP($C26,'L76'!$C$5:$I$47,4,0)+VLOOKUP($C26,'L76'!$C$5:$I$47,6,0))</f>
        <v>18569.540999999987</v>
      </c>
      <c r="U26" s="33">
        <f>IF(ISNA(VLOOKUP($C26,'L76'!$C$5:$I$47,1,0)),0,VLOOKUP($C26,'L76'!$C$5:$I$47,3,0)+VLOOKUP($C26,'L76'!$C$5:$I$47,5,0)+VLOOKUP($C26,'L76'!$C$5:$I$47,7,0))</f>
        <v>18598.119000000017</v>
      </c>
      <c r="V26" s="39">
        <f t="shared" si="0"/>
        <v>219503.53099999999</v>
      </c>
      <c r="W26" s="7"/>
      <c r="Y26" s="7"/>
      <c r="Z26" s="7"/>
      <c r="AA26" s="7"/>
    </row>
    <row r="27" spans="2:27" x14ac:dyDescent="0.3">
      <c r="B27" s="4" t="s">
        <v>39</v>
      </c>
      <c r="C27" s="2" t="s">
        <v>79</v>
      </c>
      <c r="D27" s="24" t="s">
        <v>121</v>
      </c>
      <c r="E27" s="27" t="s">
        <v>145</v>
      </c>
      <c r="F27" s="32">
        <f>IF(ISNA(VLOOKUP($C27,'L70'!$C$5:$I$45,1,0)),0,VLOOKUP($C27,'L70'!$C$5:$I$45,2,0)+VLOOKUP($C27,'L70'!$C$5:$I$45,4,0)+VLOOKUP($C27,'L70'!$C$5:$I$45,6,0))</f>
        <v>1663.1780000000001</v>
      </c>
      <c r="G27" s="33">
        <f>IF(ISNA(VLOOKUP($C27,'L70'!$C$5:$I$45,1,0)),0,VLOOKUP($C27,'L70'!$C$5:$I$45,3,0)+VLOOKUP($C27,'L70'!$C$5:$I$45,5,0)+VLOOKUP($C27,'L70'!$C$5:$I$45,7,0))</f>
        <v>972.15099999999995</v>
      </c>
      <c r="H27" s="32">
        <f>IF(ISNA(VLOOKUP($C27,'L71'!$C$5:$I$45,1,0)),0,VLOOKUP($C27,'L71'!$C$5:$I$45,2,0)+VLOOKUP($C27,'L71'!$C$5:$I$45,4,0)+VLOOKUP($C27,'L71'!$C$5:$I$45,6,0))</f>
        <v>3776.1589999999997</v>
      </c>
      <c r="I27" s="37">
        <f>IF(ISNA(VLOOKUP($C27,'L71'!$C$5:$I$45,1,0)),0,VLOOKUP($C27,'L71'!$C$5:$I$45,3,0)+VLOOKUP($C27,'L71'!$C$5:$I$45,5,0)+VLOOKUP($C27,'L71'!$C$5:$I$45,7,0))</f>
        <v>3333.7400000000007</v>
      </c>
      <c r="J27" s="32">
        <f>IF(ISNA(VLOOKUP($C27,'L72'!$C$5:$I$46,1,0)),0,VLOOKUP($C27,'L72'!$C$5:$I$46,2,0)+VLOOKUP($C27,'L72'!$C$5:$I$46,4,0)+VLOOKUP($C27,'L72'!$C$5:$I$46,6,0))</f>
        <v>3555.1079999999993</v>
      </c>
      <c r="K27" s="33">
        <f>IF(ISNA(VLOOKUP($C27,'L72'!$C$5:$I$46,1,0)),0,VLOOKUP($C27,'L72'!$C$5:$I$46,3,0)+VLOOKUP($C27,'L72'!$C$5:$I$46,5,0)+VLOOKUP($C27,'L72'!$C$5:$I$46,7,0))</f>
        <v>2546.7990000000009</v>
      </c>
      <c r="L27" s="32">
        <f>IF(ISNA(VLOOKUP($C27,'L74'!$C$5:$I$47,1,0)),0,VLOOKUP($C27,'L74'!$C$5:$I$47,2,0))</f>
        <v>59.094000000000008</v>
      </c>
      <c r="M27" s="29">
        <f>IF(ISNA(VLOOKUP($C27,'L73'!$C$5:$I$47,1,0)),0,VLOOKUP($C27,'L73'!$C$5:$I$47,2,0)+VLOOKUP($C27,'L73'!$C$5:$I$47,4,0)+VLOOKUP($C27,'L73'!$C$5:$I$47,6,0))</f>
        <v>2233.0410000000002</v>
      </c>
      <c r="N27" s="37">
        <f>IF(ISNA(VLOOKUP($C27,'L73'!$C$5:$I$47,1,0)),0,VLOOKUP($C27,'L73'!$C$5:$I$47,3,0)+VLOOKUP($C27,'L73'!$C$5:$I$47,5,0)+VLOOKUP($C27,'L73'!$C$5:$I$47,7,0))</f>
        <v>1031.4459999999999</v>
      </c>
      <c r="O27" s="32">
        <f>IF(ISNA(VLOOKUP($C27,L73C!$C$5:$I$47,1,0)),0,VLOOKUP($C27,L73C!$C$5:$I$47,2,0))</f>
        <v>994.38499999999988</v>
      </c>
      <c r="P27" s="32">
        <f>IF(ISNA(VLOOKUP($C27,'L75'!$C$5:$I$47,1,0)),0,VLOOKUP($C27,'L75'!$C$5:$I$47,2,0)+VLOOKUP($C27,'L75'!$C$5:$I$47,4,0)+VLOOKUP($C27,'L75'!$C$5:$I$47,6,0))</f>
        <v>0</v>
      </c>
      <c r="Q27" s="33">
        <f>IF(ISNA(VLOOKUP($C27,'L75'!$C$5:$I$47,1,0)),0,VLOOKUP($C27,'L75'!$C$5:$I$47,3,0)+VLOOKUP($C27,'L75'!$C$5:$I$47,5,0)+VLOOKUP($C27,'L75'!$C$5:$I$47,7,0))</f>
        <v>0</v>
      </c>
      <c r="R27" s="32">
        <f>IF(ISNA(VLOOKUP($C27,L75C!$C$5:$I$47,1,0)),0,VLOOKUP($C27,L75C!$C$5:$I$47,2,0)+VLOOKUP($C27,L75C!$C$5:$I$47,4,0)+VLOOKUP($C27,L75C!$C$5:$I$47,6,0))</f>
        <v>0</v>
      </c>
      <c r="S27" s="33">
        <f>IF(ISNA(VLOOKUP($C27,L75C!$C$5:$I$47,1,0)),0,VLOOKUP($C27,L75C!$C$5:$I$47,3,0)+VLOOKUP($C27,L75C!$C$5:$I$47,5,0)+VLOOKUP($C27,L75C!$C$5:$I$47,7,0))</f>
        <v>0</v>
      </c>
      <c r="T27" s="32">
        <f>IF(ISNA(VLOOKUP($C27,'L76'!$C$5:$I$47,1,0)),0,VLOOKUP($C27,'L76'!$C$5:$I$47,2,0)+VLOOKUP($C27,'L76'!$C$5:$I$47,4,0)+VLOOKUP($C27,'L76'!$C$5:$I$47,6,0))</f>
        <v>0</v>
      </c>
      <c r="U27" s="33">
        <f>IF(ISNA(VLOOKUP($C27,'L76'!$C$5:$I$47,1,0)),0,VLOOKUP($C27,'L76'!$C$5:$I$47,3,0)+VLOOKUP($C27,'L76'!$C$5:$I$47,5,0)+VLOOKUP($C27,'L76'!$C$5:$I$47,7,0))</f>
        <v>0</v>
      </c>
      <c r="V27" s="39">
        <f t="shared" si="0"/>
        <v>20165.100999999999</v>
      </c>
      <c r="W27" s="7"/>
      <c r="Y27" s="7"/>
      <c r="Z27" s="7"/>
      <c r="AA27" s="7"/>
    </row>
    <row r="28" spans="2:27" x14ac:dyDescent="0.3">
      <c r="B28" s="4" t="s">
        <v>40</v>
      </c>
      <c r="C28" s="2" t="s">
        <v>80</v>
      </c>
      <c r="D28" s="24" t="s">
        <v>103</v>
      </c>
      <c r="E28" s="27" t="s">
        <v>138</v>
      </c>
      <c r="F28" s="32">
        <f>IF(ISNA(VLOOKUP($C28,'L70'!$C$5:$I$45,1,0)),0,VLOOKUP($C28,'L70'!$C$5:$I$45,2,0)+VLOOKUP($C28,'L70'!$C$5:$I$45,4,0)+VLOOKUP($C28,'L70'!$C$5:$I$45,6,0))</f>
        <v>24950.324999999997</v>
      </c>
      <c r="G28" s="33">
        <f>IF(ISNA(VLOOKUP($C28,'L70'!$C$5:$I$45,1,0)),0,VLOOKUP($C28,'L70'!$C$5:$I$45,3,0)+VLOOKUP($C28,'L70'!$C$5:$I$45,5,0)+VLOOKUP($C28,'L70'!$C$5:$I$45,7,0))</f>
        <v>23809.128000000008</v>
      </c>
      <c r="H28" s="32">
        <f>IF(ISNA(VLOOKUP($C28,'L71'!$C$5:$I$45,1,0)),0,VLOOKUP($C28,'L71'!$C$5:$I$45,2,0)+VLOOKUP($C28,'L71'!$C$5:$I$45,4,0)+VLOOKUP($C28,'L71'!$C$5:$I$45,6,0))</f>
        <v>27281.420000000009</v>
      </c>
      <c r="I28" s="37">
        <f>IF(ISNA(VLOOKUP($C28,'L71'!$C$5:$I$45,1,0)),0,VLOOKUP($C28,'L71'!$C$5:$I$45,3,0)+VLOOKUP($C28,'L71'!$C$5:$I$45,5,0)+VLOOKUP($C28,'L71'!$C$5:$I$45,7,0))</f>
        <v>19790.458000000013</v>
      </c>
      <c r="J28" s="32">
        <f>IF(ISNA(VLOOKUP($C28,'L72'!$C$5:$I$46,1,0)),0,VLOOKUP($C28,'L72'!$C$5:$I$46,2,0)+VLOOKUP($C28,'L72'!$C$5:$I$46,4,0)+VLOOKUP($C28,'L72'!$C$5:$I$46,6,0))</f>
        <v>24576.787</v>
      </c>
      <c r="K28" s="33">
        <f>IF(ISNA(VLOOKUP($C28,'L72'!$C$5:$I$46,1,0)),0,VLOOKUP($C28,'L72'!$C$5:$I$46,3,0)+VLOOKUP($C28,'L72'!$C$5:$I$46,5,0)+VLOOKUP($C28,'L72'!$C$5:$I$46,7,0))</f>
        <v>21388.314000000006</v>
      </c>
      <c r="L28" s="32">
        <f>IF(ISNA(VLOOKUP($C28,'L74'!$C$5:$I$47,1,0)),0,VLOOKUP($C28,'L74'!$C$5:$I$47,2,0))</f>
        <v>2399.4080000000004</v>
      </c>
      <c r="M28" s="29">
        <f>IF(ISNA(VLOOKUP($C28,'L73'!$C$5:$I$47,1,0)),0,VLOOKUP($C28,'L73'!$C$5:$I$47,2,0)+VLOOKUP($C28,'L73'!$C$5:$I$47,4,0)+VLOOKUP($C28,'L73'!$C$5:$I$47,6,0))</f>
        <v>30989.472000000002</v>
      </c>
      <c r="N28" s="37">
        <f>IF(ISNA(VLOOKUP($C28,'L73'!$C$5:$I$47,1,0)),0,VLOOKUP($C28,'L73'!$C$5:$I$47,3,0)+VLOOKUP($C28,'L73'!$C$5:$I$47,5,0)+VLOOKUP($C28,'L73'!$C$5:$I$47,7,0))</f>
        <v>21553.260999999995</v>
      </c>
      <c r="O28" s="32">
        <f>IF(ISNA(VLOOKUP($C28,L73C!$C$5:$I$47,1,0)),0,VLOOKUP($C28,L73C!$C$5:$I$47,2,0))</f>
        <v>0</v>
      </c>
      <c r="P28" s="32">
        <f>IF(ISNA(VLOOKUP($C28,'L75'!$C$5:$I$47,1,0)),0,VLOOKUP($C28,'L75'!$C$5:$I$47,2,0)+VLOOKUP($C28,'L75'!$C$5:$I$47,4,0)+VLOOKUP($C28,'L75'!$C$5:$I$47,6,0))</f>
        <v>27759.033000000003</v>
      </c>
      <c r="Q28" s="33">
        <f>IF(ISNA(VLOOKUP($C28,'L75'!$C$5:$I$47,1,0)),0,VLOOKUP($C28,'L75'!$C$5:$I$47,3,0)+VLOOKUP($C28,'L75'!$C$5:$I$47,5,0)+VLOOKUP($C28,'L75'!$C$5:$I$47,7,0))</f>
        <v>26928.534999999985</v>
      </c>
      <c r="R28" s="32">
        <f>IF(ISNA(VLOOKUP($C28,L75C!$C$5:$I$47,1,0)),0,VLOOKUP($C28,L75C!$C$5:$I$47,2,0)+VLOOKUP($C28,L75C!$C$5:$I$47,4,0)+VLOOKUP($C28,L75C!$C$5:$I$47,6,0))</f>
        <v>0</v>
      </c>
      <c r="S28" s="33">
        <f>IF(ISNA(VLOOKUP($C28,L75C!$C$5:$I$47,1,0)),0,VLOOKUP($C28,L75C!$C$5:$I$47,3,0)+VLOOKUP($C28,L75C!$C$5:$I$47,5,0)+VLOOKUP($C28,L75C!$C$5:$I$47,7,0))</f>
        <v>0</v>
      </c>
      <c r="T28" s="32">
        <f>IF(ISNA(VLOOKUP($C28,'L76'!$C$5:$I$47,1,0)),0,VLOOKUP($C28,'L76'!$C$5:$I$47,2,0)+VLOOKUP($C28,'L76'!$C$5:$I$47,4,0)+VLOOKUP($C28,'L76'!$C$5:$I$47,6,0))</f>
        <v>23858.430999999997</v>
      </c>
      <c r="U28" s="33">
        <f>IF(ISNA(VLOOKUP($C28,'L76'!$C$5:$I$47,1,0)),0,VLOOKUP($C28,'L76'!$C$5:$I$47,3,0)+VLOOKUP($C28,'L76'!$C$5:$I$47,5,0)+VLOOKUP($C28,'L76'!$C$5:$I$47,7,0))</f>
        <v>20974.950000000008</v>
      </c>
      <c r="V28" s="39">
        <f t="shared" si="0"/>
        <v>296259.522</v>
      </c>
      <c r="W28" s="7"/>
      <c r="Y28" s="7"/>
      <c r="Z28" s="7"/>
      <c r="AA28" s="7"/>
    </row>
    <row r="29" spans="2:27" x14ac:dyDescent="0.3">
      <c r="B29" s="4" t="s">
        <v>159</v>
      </c>
      <c r="C29" s="2" t="s">
        <v>160</v>
      </c>
      <c r="D29" s="24" t="s">
        <v>163</v>
      </c>
      <c r="E29" s="27" t="s">
        <v>138</v>
      </c>
      <c r="F29" s="32">
        <f>IF(ISNA(VLOOKUP($C29,'L70'!$C$5:$I$45,1,0)),0,VLOOKUP($C29,'L70'!$C$5:$I$45,2,0)+VLOOKUP($C29,'L70'!$C$5:$I$45,4,0)+VLOOKUP($C29,'L70'!$C$5:$I$45,6,0))</f>
        <v>0</v>
      </c>
      <c r="G29" s="33">
        <f>IF(ISNA(VLOOKUP($C29,'L70'!$C$5:$I$45,1,0)),0,VLOOKUP($C29,'L70'!$C$5:$I$45,3,0)+VLOOKUP($C29,'L70'!$C$5:$I$45,5,0)+VLOOKUP($C29,'L70'!$C$5:$I$45,7,0))</f>
        <v>0</v>
      </c>
      <c r="H29" s="32">
        <f>IF(ISNA(VLOOKUP($C29,'L71'!$C$5:$I$45,1,0)),0,VLOOKUP($C29,'L71'!$C$5:$I$45,2,0)+VLOOKUP($C29,'L71'!$C$5:$I$45,4,0)+VLOOKUP($C29,'L71'!$C$5:$I$45,6,0))</f>
        <v>0</v>
      </c>
      <c r="I29" s="37">
        <f>IF(ISNA(VLOOKUP($C29,'L71'!$C$5:$I$45,1,0)),0,VLOOKUP($C29,'L71'!$C$5:$I$45,3,0)+VLOOKUP($C29,'L71'!$C$5:$I$45,5,0)+VLOOKUP($C29,'L71'!$C$5:$I$45,7,0))</f>
        <v>0</v>
      </c>
      <c r="J29" s="32">
        <f>IF(ISNA(VLOOKUP($C29,'L72'!$C$5:$I$46,1,0)),0,VLOOKUP($C29,'L72'!$C$5:$I$46,2,0)+VLOOKUP($C29,'L72'!$C$5:$I$46,4,0)+VLOOKUP($C29,'L72'!$C$5:$I$46,6,0))</f>
        <v>0</v>
      </c>
      <c r="K29" s="33">
        <f>IF(ISNA(VLOOKUP($C29,'L72'!$C$5:$I$46,1,0)),0,VLOOKUP($C29,'L72'!$C$5:$I$46,3,0)+VLOOKUP($C29,'L72'!$C$5:$I$46,5,0)+VLOOKUP($C29,'L72'!$C$5:$I$46,7,0))</f>
        <v>0</v>
      </c>
      <c r="L29" s="32">
        <f>IF(ISNA(VLOOKUP($C29,'L74'!$C$5:$I$47,1,0)),0,VLOOKUP($C29,'L74'!$C$5:$I$47,2,0))</f>
        <v>888.30799999999999</v>
      </c>
      <c r="M29" s="29">
        <f>IF(ISNA(VLOOKUP($C29,'L73'!$C$5:$I$47,1,0)),0,VLOOKUP($C29,'L73'!$C$5:$I$47,2,0)+VLOOKUP($C29,'L73'!$C$5:$I$47,4,0)+VLOOKUP($C29,'L73'!$C$5:$I$47,6,0))</f>
        <v>1944.4009999999998</v>
      </c>
      <c r="N29" s="37">
        <f>IF(ISNA(VLOOKUP($C29,'L73'!$C$5:$I$47,1,0)),0,VLOOKUP($C29,'L73'!$C$5:$I$47,3,0)+VLOOKUP($C29,'L73'!$C$5:$I$47,5,0)+VLOOKUP($C29,'L73'!$C$5:$I$47,7,0))</f>
        <v>1893.2810000000002</v>
      </c>
      <c r="O29" s="32">
        <f>IF(ISNA(VLOOKUP($C29,L73C!$C$5:$I$47,1,0)),0,VLOOKUP($C29,L73C!$C$5:$I$47,2,0))</f>
        <v>2072.8229999999999</v>
      </c>
      <c r="P29" s="32">
        <f>IF(ISNA(VLOOKUP($C29,'L75'!$C$5:$I$47,1,0)),0,VLOOKUP($C29,'L75'!$C$5:$I$47,2,0)+VLOOKUP($C29,'L75'!$C$5:$I$47,4,0)+VLOOKUP($C29,'L75'!$C$5:$I$47,6,0))</f>
        <v>2832.2960000000007</v>
      </c>
      <c r="Q29" s="33">
        <f>IF(ISNA(VLOOKUP($C29,'L75'!$C$5:$I$47,1,0)),0,VLOOKUP($C29,'L75'!$C$5:$I$47,3,0)+VLOOKUP($C29,'L75'!$C$5:$I$47,5,0)+VLOOKUP($C29,'L75'!$C$5:$I$47,7,0))</f>
        <v>2686.8020000000001</v>
      </c>
      <c r="R29" s="32">
        <f>IF(ISNA(VLOOKUP($C29,L75C!$C$5:$I$47,1,0)),0,VLOOKUP($C29,L75C!$C$5:$I$47,2,0)+VLOOKUP($C29,L75C!$C$5:$I$47,4,0)+VLOOKUP($C29,L75C!$C$5:$I$47,6,0))</f>
        <v>0</v>
      </c>
      <c r="S29" s="33">
        <f>IF(ISNA(VLOOKUP($C29,L75C!$C$5:$I$47,1,0)),0,VLOOKUP($C29,L75C!$C$5:$I$47,3,0)+VLOOKUP($C29,L75C!$C$5:$I$47,5,0)+VLOOKUP($C29,L75C!$C$5:$I$47,7,0))</f>
        <v>0</v>
      </c>
      <c r="T29" s="32">
        <f>IF(ISNA(VLOOKUP($C29,'L76'!$C$5:$I$47,1,0)),0,VLOOKUP($C29,'L76'!$C$5:$I$47,2,0)+VLOOKUP($C29,'L76'!$C$5:$I$47,4,0)+VLOOKUP($C29,'L76'!$C$5:$I$47,6,0))</f>
        <v>2877.0919999999992</v>
      </c>
      <c r="U29" s="33">
        <f>IF(ISNA(VLOOKUP($C29,'L76'!$C$5:$I$47,1,0)),0,VLOOKUP($C29,'L76'!$C$5:$I$47,3,0)+VLOOKUP($C29,'L76'!$C$5:$I$47,5,0)+VLOOKUP($C29,'L76'!$C$5:$I$47,7,0))</f>
        <v>2539.7800000000007</v>
      </c>
      <c r="V29" s="39">
        <f t="shared" si="0"/>
        <v>17734.782999999999</v>
      </c>
      <c r="W29" s="7"/>
      <c r="Y29" s="7"/>
      <c r="Z29" s="7"/>
      <c r="AA29" s="7"/>
    </row>
    <row r="30" spans="2:27" x14ac:dyDescent="0.3">
      <c r="B30" s="4" t="s">
        <v>41</v>
      </c>
      <c r="C30" s="2" t="s">
        <v>81</v>
      </c>
      <c r="D30" s="24" t="s">
        <v>107</v>
      </c>
      <c r="E30" s="27" t="s">
        <v>138</v>
      </c>
      <c r="F30" s="32">
        <f>IF(ISNA(VLOOKUP($C30,'L70'!$C$5:$I$45,1,0)),0,VLOOKUP($C30,'L70'!$C$5:$I$45,2,0)+VLOOKUP($C30,'L70'!$C$5:$I$45,4,0)+VLOOKUP($C30,'L70'!$C$5:$I$45,6,0))</f>
        <v>8853.3360000000011</v>
      </c>
      <c r="G30" s="33">
        <f>IF(ISNA(VLOOKUP($C30,'L70'!$C$5:$I$45,1,0)),0,VLOOKUP($C30,'L70'!$C$5:$I$45,3,0)+VLOOKUP($C30,'L70'!$C$5:$I$45,5,0)+VLOOKUP($C30,'L70'!$C$5:$I$45,7,0))</f>
        <v>9276.3200000000033</v>
      </c>
      <c r="H30" s="32">
        <f>IF(ISNA(VLOOKUP($C30,'L71'!$C$5:$I$45,1,0)),0,VLOOKUP($C30,'L71'!$C$5:$I$45,2,0)+VLOOKUP($C30,'L71'!$C$5:$I$45,4,0)+VLOOKUP($C30,'L71'!$C$5:$I$45,6,0))</f>
        <v>14089.604000000001</v>
      </c>
      <c r="I30" s="37">
        <f>IF(ISNA(VLOOKUP($C30,'L71'!$C$5:$I$45,1,0)),0,VLOOKUP($C30,'L71'!$C$5:$I$45,3,0)+VLOOKUP($C30,'L71'!$C$5:$I$45,5,0)+VLOOKUP($C30,'L71'!$C$5:$I$45,7,0))</f>
        <v>9742.3870000000006</v>
      </c>
      <c r="J30" s="32">
        <f>IF(ISNA(VLOOKUP($C30,'L72'!$C$5:$I$46,1,0)),0,VLOOKUP($C30,'L72'!$C$5:$I$46,2,0)+VLOOKUP($C30,'L72'!$C$5:$I$46,4,0)+VLOOKUP($C30,'L72'!$C$5:$I$46,6,0))</f>
        <v>15719.649000000003</v>
      </c>
      <c r="K30" s="33">
        <f>IF(ISNA(VLOOKUP($C30,'L72'!$C$5:$I$46,1,0)),0,VLOOKUP($C30,'L72'!$C$5:$I$46,3,0)+VLOOKUP($C30,'L72'!$C$5:$I$46,5,0)+VLOOKUP($C30,'L72'!$C$5:$I$46,7,0))</f>
        <v>12471.647000000003</v>
      </c>
      <c r="L30" s="32">
        <f>IF(ISNA(VLOOKUP($C30,'L74'!$C$5:$I$47,1,0)),0,VLOOKUP($C30,'L74'!$C$5:$I$47,2,0))</f>
        <v>286.06599999999997</v>
      </c>
      <c r="M30" s="29">
        <f>IF(ISNA(VLOOKUP($C30,'L73'!$C$5:$I$47,1,0)),0,VLOOKUP($C30,'L73'!$C$5:$I$47,2,0)+VLOOKUP($C30,'L73'!$C$5:$I$47,4,0)+VLOOKUP($C30,'L73'!$C$5:$I$47,6,0))</f>
        <v>12416.042000000003</v>
      </c>
      <c r="N30" s="37">
        <f>IF(ISNA(VLOOKUP($C30,'L73'!$C$5:$I$47,1,0)),0,VLOOKUP($C30,'L73'!$C$5:$I$47,3,0)+VLOOKUP($C30,'L73'!$C$5:$I$47,5,0)+VLOOKUP($C30,'L73'!$C$5:$I$47,7,0))</f>
        <v>11981.867</v>
      </c>
      <c r="O30" s="32">
        <f>IF(ISNA(VLOOKUP($C30,L73C!$C$5:$I$47,1,0)),0,VLOOKUP($C30,L73C!$C$5:$I$47,2,0))</f>
        <v>0</v>
      </c>
      <c r="P30" s="32">
        <f>IF(ISNA(VLOOKUP($C30,'L75'!$C$5:$I$47,1,0)),0,VLOOKUP($C30,'L75'!$C$5:$I$47,2,0)+VLOOKUP($C30,'L75'!$C$5:$I$47,4,0)+VLOOKUP($C30,'L75'!$C$5:$I$47,6,0))</f>
        <v>14390.688999999998</v>
      </c>
      <c r="Q30" s="33">
        <f>IF(ISNA(VLOOKUP($C30,'L75'!$C$5:$I$47,1,0)),0,VLOOKUP($C30,'L75'!$C$5:$I$47,3,0)+VLOOKUP($C30,'L75'!$C$5:$I$47,5,0)+VLOOKUP($C30,'L75'!$C$5:$I$47,7,0))</f>
        <v>14763.251000000004</v>
      </c>
      <c r="R30" s="32">
        <f>IF(ISNA(VLOOKUP($C30,L75C!$C$5:$I$47,1,0)),0,VLOOKUP($C30,L75C!$C$5:$I$47,2,0)+VLOOKUP($C30,L75C!$C$5:$I$47,4,0)+VLOOKUP($C30,L75C!$C$5:$I$47,6,0))</f>
        <v>0</v>
      </c>
      <c r="S30" s="33">
        <f>IF(ISNA(VLOOKUP($C30,L75C!$C$5:$I$47,1,0)),0,VLOOKUP($C30,L75C!$C$5:$I$47,3,0)+VLOOKUP($C30,L75C!$C$5:$I$47,5,0)+VLOOKUP($C30,L75C!$C$5:$I$47,7,0))</f>
        <v>0</v>
      </c>
      <c r="T30" s="32">
        <f>IF(ISNA(VLOOKUP($C30,'L76'!$C$5:$I$47,1,0)),0,VLOOKUP($C30,'L76'!$C$5:$I$47,2,0)+VLOOKUP($C30,'L76'!$C$5:$I$47,4,0)+VLOOKUP($C30,'L76'!$C$5:$I$47,6,0))</f>
        <v>7724.8800000000028</v>
      </c>
      <c r="U30" s="33">
        <f>IF(ISNA(VLOOKUP($C30,'L76'!$C$5:$I$47,1,0)),0,VLOOKUP($C30,'L76'!$C$5:$I$47,3,0)+VLOOKUP($C30,'L76'!$C$5:$I$47,5,0)+VLOOKUP($C30,'L76'!$C$5:$I$47,7,0))</f>
        <v>6913.1009999999987</v>
      </c>
      <c r="V30" s="39">
        <f t="shared" si="0"/>
        <v>138628.83900000001</v>
      </c>
      <c r="W30" s="7"/>
      <c r="Y30" s="7"/>
      <c r="Z30" s="7"/>
      <c r="AA30" s="7"/>
    </row>
    <row r="31" spans="2:27" x14ac:dyDescent="0.3">
      <c r="B31" s="4" t="s">
        <v>42</v>
      </c>
      <c r="C31" s="2" t="s">
        <v>82</v>
      </c>
      <c r="D31" s="24" t="s">
        <v>122</v>
      </c>
      <c r="E31" s="27" t="s">
        <v>144</v>
      </c>
      <c r="F31" s="32">
        <f>IF(ISNA(VLOOKUP($C31,'L70'!$C$5:$I$45,1,0)),0,VLOOKUP($C31,'L70'!$C$5:$I$45,2,0)+VLOOKUP($C31,'L70'!$C$5:$I$45,4,0)+VLOOKUP($C31,'L70'!$C$5:$I$45,6,0))</f>
        <v>8964.2009999999955</v>
      </c>
      <c r="G31" s="33">
        <f>IF(ISNA(VLOOKUP($C31,'L70'!$C$5:$I$45,1,0)),0,VLOOKUP($C31,'L70'!$C$5:$I$45,3,0)+VLOOKUP($C31,'L70'!$C$5:$I$45,5,0)+VLOOKUP($C31,'L70'!$C$5:$I$45,7,0))</f>
        <v>8959.608000000002</v>
      </c>
      <c r="H31" s="32">
        <f>IF(ISNA(VLOOKUP($C31,'L71'!$C$5:$I$45,1,0)),0,VLOOKUP($C31,'L71'!$C$5:$I$45,2,0)+VLOOKUP($C31,'L71'!$C$5:$I$45,4,0)+VLOOKUP($C31,'L71'!$C$5:$I$45,6,0))</f>
        <v>10174.401</v>
      </c>
      <c r="I31" s="37">
        <f>IF(ISNA(VLOOKUP($C31,'L71'!$C$5:$I$45,1,0)),0,VLOOKUP($C31,'L71'!$C$5:$I$45,3,0)+VLOOKUP($C31,'L71'!$C$5:$I$45,5,0)+VLOOKUP($C31,'L71'!$C$5:$I$45,7,0))</f>
        <v>9472.5199999999986</v>
      </c>
      <c r="J31" s="32">
        <f>IF(ISNA(VLOOKUP($C31,'L72'!$C$5:$I$46,1,0)),0,VLOOKUP($C31,'L72'!$C$5:$I$46,2,0)+VLOOKUP($C31,'L72'!$C$5:$I$46,4,0)+VLOOKUP($C31,'L72'!$C$5:$I$46,6,0))</f>
        <v>0</v>
      </c>
      <c r="K31" s="33">
        <f>IF(ISNA(VLOOKUP($C31,'L72'!$C$5:$I$46,1,0)),0,VLOOKUP($C31,'L72'!$C$5:$I$46,3,0)+VLOOKUP($C31,'L72'!$C$5:$I$46,5,0)+VLOOKUP($C31,'L72'!$C$5:$I$46,7,0))</f>
        <v>0</v>
      </c>
      <c r="L31" s="32">
        <f>IF(ISNA(VLOOKUP($C31,'L74'!$C$5:$I$47,1,0)),0,VLOOKUP($C31,'L74'!$C$5:$I$47,2,0))</f>
        <v>4159.7609999999995</v>
      </c>
      <c r="M31" s="29">
        <f>IF(ISNA(VLOOKUP($C31,'L73'!$C$5:$I$47,1,0)),0,VLOOKUP($C31,'L73'!$C$5:$I$47,2,0)+VLOOKUP($C31,'L73'!$C$5:$I$47,4,0)+VLOOKUP($C31,'L73'!$C$5:$I$47,6,0))</f>
        <v>9517.497000000003</v>
      </c>
      <c r="N31" s="37">
        <f>IF(ISNA(VLOOKUP($C31,'L73'!$C$5:$I$47,1,0)),0,VLOOKUP($C31,'L73'!$C$5:$I$47,3,0)+VLOOKUP($C31,'L73'!$C$5:$I$47,5,0)+VLOOKUP($C31,'L73'!$C$5:$I$47,7,0))</f>
        <v>9160.1679999999906</v>
      </c>
      <c r="O31" s="32">
        <f>IF(ISNA(VLOOKUP($C31,L73C!$C$5:$I$47,1,0)),0,VLOOKUP($C31,L73C!$C$5:$I$47,2,0))</f>
        <v>0</v>
      </c>
      <c r="P31" s="32">
        <f>IF(ISNA(VLOOKUP($C31,'L75'!$C$5:$I$47,1,0)),0,VLOOKUP($C31,'L75'!$C$5:$I$47,2,0)+VLOOKUP($C31,'L75'!$C$5:$I$47,4,0)+VLOOKUP($C31,'L75'!$C$5:$I$47,6,0))</f>
        <v>6983.850999999996</v>
      </c>
      <c r="Q31" s="33">
        <f>IF(ISNA(VLOOKUP($C31,'L75'!$C$5:$I$47,1,0)),0,VLOOKUP($C31,'L75'!$C$5:$I$47,3,0)+VLOOKUP($C31,'L75'!$C$5:$I$47,5,0)+VLOOKUP($C31,'L75'!$C$5:$I$47,7,0))</f>
        <v>6426.2639999999983</v>
      </c>
      <c r="R31" s="32">
        <f>IF(ISNA(VLOOKUP($C31,L75C!$C$5:$I$47,1,0)),0,VLOOKUP($C31,L75C!$C$5:$I$47,2,0)+VLOOKUP($C31,L75C!$C$5:$I$47,4,0)+VLOOKUP($C31,L75C!$C$5:$I$47,6,0))</f>
        <v>0</v>
      </c>
      <c r="S31" s="33">
        <f>IF(ISNA(VLOOKUP($C31,L75C!$C$5:$I$47,1,0)),0,VLOOKUP($C31,L75C!$C$5:$I$47,3,0)+VLOOKUP($C31,L75C!$C$5:$I$47,5,0)+VLOOKUP($C31,L75C!$C$5:$I$47,7,0))</f>
        <v>0</v>
      </c>
      <c r="T31" s="32">
        <f>IF(ISNA(VLOOKUP($C31,'L76'!$C$5:$I$47,1,0)),0,VLOOKUP($C31,'L76'!$C$5:$I$47,2,0)+VLOOKUP($C31,'L76'!$C$5:$I$47,4,0)+VLOOKUP($C31,'L76'!$C$5:$I$47,6,0))</f>
        <v>7185.0820000000031</v>
      </c>
      <c r="U31" s="33">
        <f>IF(ISNA(VLOOKUP($C31,'L76'!$C$5:$I$47,1,0)),0,VLOOKUP($C31,'L76'!$C$5:$I$47,3,0)+VLOOKUP($C31,'L76'!$C$5:$I$47,5,0)+VLOOKUP($C31,'L76'!$C$5:$I$47,7,0))</f>
        <v>6065.1509999999989</v>
      </c>
      <c r="V31" s="39">
        <f t="shared" si="0"/>
        <v>87068.503999999986</v>
      </c>
      <c r="W31" s="7"/>
      <c r="Y31" s="7"/>
      <c r="Z31" s="7"/>
      <c r="AA31" s="7"/>
    </row>
    <row r="32" spans="2:27" x14ac:dyDescent="0.3">
      <c r="B32" s="4" t="s">
        <v>43</v>
      </c>
      <c r="C32" s="2" t="s">
        <v>83</v>
      </c>
      <c r="D32" s="24" t="s">
        <v>123</v>
      </c>
      <c r="E32" s="27" t="s">
        <v>138</v>
      </c>
      <c r="F32" s="32">
        <f>IF(ISNA(VLOOKUP($C32,'L70'!$C$5:$I$45,1,0)),0,VLOOKUP($C32,'L70'!$C$5:$I$45,2,0)+VLOOKUP($C32,'L70'!$C$5:$I$45,4,0)+VLOOKUP($C32,'L70'!$C$5:$I$45,6,0))</f>
        <v>16184.521999999999</v>
      </c>
      <c r="G32" s="33">
        <f>IF(ISNA(VLOOKUP($C32,'L70'!$C$5:$I$45,1,0)),0,VLOOKUP($C32,'L70'!$C$5:$I$45,3,0)+VLOOKUP($C32,'L70'!$C$5:$I$45,5,0)+VLOOKUP($C32,'L70'!$C$5:$I$45,7,0))</f>
        <v>16941.034000000003</v>
      </c>
      <c r="H32" s="32">
        <f>IF(ISNA(VLOOKUP($C32,'L71'!$C$5:$I$45,1,0)),0,VLOOKUP($C32,'L71'!$C$5:$I$45,2,0)+VLOOKUP($C32,'L71'!$C$5:$I$45,4,0)+VLOOKUP($C32,'L71'!$C$5:$I$45,6,0))</f>
        <v>9518.2929999999997</v>
      </c>
      <c r="I32" s="37">
        <f>IF(ISNA(VLOOKUP($C32,'L71'!$C$5:$I$45,1,0)),0,VLOOKUP($C32,'L71'!$C$5:$I$45,3,0)+VLOOKUP($C32,'L71'!$C$5:$I$45,5,0)+VLOOKUP($C32,'L71'!$C$5:$I$45,7,0))</f>
        <v>5479.9809999999998</v>
      </c>
      <c r="J32" s="32">
        <f>IF(ISNA(VLOOKUP($C32,'L72'!$C$5:$I$46,1,0)),0,VLOOKUP($C32,'L72'!$C$5:$I$46,2,0)+VLOOKUP($C32,'L72'!$C$5:$I$46,4,0)+VLOOKUP($C32,'L72'!$C$5:$I$46,6,0))</f>
        <v>10214.377000000002</v>
      </c>
      <c r="K32" s="33">
        <f>IF(ISNA(VLOOKUP($C32,'L72'!$C$5:$I$46,1,0)),0,VLOOKUP($C32,'L72'!$C$5:$I$46,3,0)+VLOOKUP($C32,'L72'!$C$5:$I$46,5,0)+VLOOKUP($C32,'L72'!$C$5:$I$46,7,0))</f>
        <v>11442.086000000001</v>
      </c>
      <c r="L32" s="32">
        <f>IF(ISNA(VLOOKUP($C32,'L74'!$C$5:$I$47,1,0)),0,VLOOKUP($C32,'L74'!$C$5:$I$47,2,0))</f>
        <v>484.81699999999995</v>
      </c>
      <c r="M32" s="29">
        <f>IF(ISNA(VLOOKUP($C32,'L73'!$C$5:$I$47,1,0)),0,VLOOKUP($C32,'L73'!$C$5:$I$47,2,0)+VLOOKUP($C32,'L73'!$C$5:$I$47,4,0)+VLOOKUP($C32,'L73'!$C$5:$I$47,6,0))</f>
        <v>17644.294000000009</v>
      </c>
      <c r="N32" s="37">
        <f>IF(ISNA(VLOOKUP($C32,'L73'!$C$5:$I$47,1,0)),0,VLOOKUP($C32,'L73'!$C$5:$I$47,3,0)+VLOOKUP($C32,'L73'!$C$5:$I$47,5,0)+VLOOKUP($C32,'L73'!$C$5:$I$47,7,0))</f>
        <v>15266.100999999995</v>
      </c>
      <c r="O32" s="32">
        <f>IF(ISNA(VLOOKUP($C32,L73C!$C$5:$I$47,1,0)),0,VLOOKUP($C32,L73C!$C$5:$I$47,2,0))</f>
        <v>0</v>
      </c>
      <c r="P32" s="32">
        <f>IF(ISNA(VLOOKUP($C32,'L75'!$C$5:$I$47,1,0)),0,VLOOKUP($C32,'L75'!$C$5:$I$47,2,0)+VLOOKUP($C32,'L75'!$C$5:$I$47,4,0)+VLOOKUP($C32,'L75'!$C$5:$I$47,6,0))</f>
        <v>14782.771999999997</v>
      </c>
      <c r="Q32" s="33">
        <f>IF(ISNA(VLOOKUP($C32,'L75'!$C$5:$I$47,1,0)),0,VLOOKUP($C32,'L75'!$C$5:$I$47,3,0)+VLOOKUP($C32,'L75'!$C$5:$I$47,5,0)+VLOOKUP($C32,'L75'!$C$5:$I$47,7,0))</f>
        <v>14678.679999999998</v>
      </c>
      <c r="R32" s="32">
        <f>IF(ISNA(VLOOKUP($C32,L75C!$C$5:$I$47,1,0)),0,VLOOKUP($C32,L75C!$C$5:$I$47,2,0)+VLOOKUP($C32,L75C!$C$5:$I$47,4,0)+VLOOKUP($C32,L75C!$C$5:$I$47,6,0))</f>
        <v>99.088999999999999</v>
      </c>
      <c r="S32" s="33">
        <f>IF(ISNA(VLOOKUP($C32,L75C!$C$5:$I$47,1,0)),0,VLOOKUP($C32,L75C!$C$5:$I$47,3,0)+VLOOKUP($C32,L75C!$C$5:$I$47,5,0)+VLOOKUP($C32,L75C!$C$5:$I$47,7,0))</f>
        <v>171.321</v>
      </c>
      <c r="T32" s="32">
        <f>IF(ISNA(VLOOKUP($C32,'L76'!$C$5:$I$47,1,0)),0,VLOOKUP($C32,'L76'!$C$5:$I$47,2,0)+VLOOKUP($C32,'L76'!$C$5:$I$47,4,0)+VLOOKUP($C32,'L76'!$C$5:$I$47,6,0))</f>
        <v>12774.355000000001</v>
      </c>
      <c r="U32" s="33">
        <f>IF(ISNA(VLOOKUP($C32,'L76'!$C$5:$I$47,1,0)),0,VLOOKUP($C32,'L76'!$C$5:$I$47,3,0)+VLOOKUP($C32,'L76'!$C$5:$I$47,5,0)+VLOOKUP($C32,'L76'!$C$5:$I$47,7,0))</f>
        <v>8684.8290000000015</v>
      </c>
      <c r="V32" s="39">
        <f t="shared" si="0"/>
        <v>154366.55100000001</v>
      </c>
      <c r="W32" s="7"/>
      <c r="Y32" s="7"/>
      <c r="Z32" s="7"/>
      <c r="AA32" s="7"/>
    </row>
    <row r="33" spans="2:27" x14ac:dyDescent="0.3">
      <c r="B33" s="4" t="s">
        <v>44</v>
      </c>
      <c r="C33" s="2" t="s">
        <v>84</v>
      </c>
      <c r="D33" s="24" t="s">
        <v>124</v>
      </c>
      <c r="E33" s="27" t="s">
        <v>141</v>
      </c>
      <c r="F33" s="32">
        <f>IF(ISNA(VLOOKUP($C33,'L70'!$C$5:$I$45,1,0)),0,VLOOKUP($C33,'L70'!$C$5:$I$45,2,0)+VLOOKUP($C33,'L70'!$C$5:$I$45,4,0)+VLOOKUP($C33,'L70'!$C$5:$I$45,6,0))</f>
        <v>15433.703000000005</v>
      </c>
      <c r="G33" s="33">
        <f>IF(ISNA(VLOOKUP($C33,'L70'!$C$5:$I$45,1,0)),0,VLOOKUP($C33,'L70'!$C$5:$I$45,3,0)+VLOOKUP($C33,'L70'!$C$5:$I$45,5,0)+VLOOKUP($C33,'L70'!$C$5:$I$45,7,0))</f>
        <v>15430.929999999995</v>
      </c>
      <c r="H33" s="32">
        <f>IF(ISNA(VLOOKUP($C33,'L71'!$C$5:$I$45,1,0)),0,VLOOKUP($C33,'L71'!$C$5:$I$45,2,0)+VLOOKUP($C33,'L71'!$C$5:$I$45,4,0)+VLOOKUP($C33,'L71'!$C$5:$I$45,6,0))</f>
        <v>27643.214999999986</v>
      </c>
      <c r="I33" s="37">
        <f>IF(ISNA(VLOOKUP($C33,'L71'!$C$5:$I$45,1,0)),0,VLOOKUP($C33,'L71'!$C$5:$I$45,3,0)+VLOOKUP($C33,'L71'!$C$5:$I$45,5,0)+VLOOKUP($C33,'L71'!$C$5:$I$45,7,0))</f>
        <v>22902.595000000034</v>
      </c>
      <c r="J33" s="32">
        <f>IF(ISNA(VLOOKUP($C33,'L72'!$C$5:$I$46,1,0)),0,VLOOKUP($C33,'L72'!$C$5:$I$46,2,0)+VLOOKUP($C33,'L72'!$C$5:$I$46,4,0)+VLOOKUP($C33,'L72'!$C$5:$I$46,6,0))</f>
        <v>34570.210999999981</v>
      </c>
      <c r="K33" s="33">
        <f>IF(ISNA(VLOOKUP($C33,'L72'!$C$5:$I$46,1,0)),0,VLOOKUP($C33,'L72'!$C$5:$I$46,3,0)+VLOOKUP($C33,'L72'!$C$5:$I$46,5,0)+VLOOKUP($C33,'L72'!$C$5:$I$46,7,0))</f>
        <v>34312.068000000014</v>
      </c>
      <c r="L33" s="32">
        <f>IF(ISNA(VLOOKUP($C33,'L74'!$C$5:$I$47,1,0)),0,VLOOKUP($C33,'L74'!$C$5:$I$47,2,0))</f>
        <v>0</v>
      </c>
      <c r="M33" s="29">
        <f>IF(ISNA(VLOOKUP($C33,'L73'!$C$5:$I$47,1,0)),0,VLOOKUP($C33,'L73'!$C$5:$I$47,2,0)+VLOOKUP($C33,'L73'!$C$5:$I$47,4,0)+VLOOKUP($C33,'L73'!$C$5:$I$47,6,0))</f>
        <v>30372.060000000019</v>
      </c>
      <c r="N33" s="37">
        <f>IF(ISNA(VLOOKUP($C33,'L73'!$C$5:$I$47,1,0)),0,VLOOKUP($C33,'L73'!$C$5:$I$47,3,0)+VLOOKUP($C33,'L73'!$C$5:$I$47,5,0)+VLOOKUP($C33,'L73'!$C$5:$I$47,7,0))</f>
        <v>30433.215000000007</v>
      </c>
      <c r="O33" s="32">
        <f>IF(ISNA(VLOOKUP($C33,L73C!$C$5:$I$47,1,0)),0,VLOOKUP($C33,L73C!$C$5:$I$47,2,0))</f>
        <v>0</v>
      </c>
      <c r="P33" s="32">
        <f>IF(ISNA(VLOOKUP($C33,'L75'!$C$5:$I$47,1,0)),0,VLOOKUP($C33,'L75'!$C$5:$I$47,2,0)+VLOOKUP($C33,'L75'!$C$5:$I$47,4,0)+VLOOKUP($C33,'L75'!$C$5:$I$47,6,0))</f>
        <v>30232.146999999997</v>
      </c>
      <c r="Q33" s="33">
        <f>IF(ISNA(VLOOKUP($C33,'L75'!$C$5:$I$47,1,0)),0,VLOOKUP($C33,'L75'!$C$5:$I$47,3,0)+VLOOKUP($C33,'L75'!$C$5:$I$47,5,0)+VLOOKUP($C33,'L75'!$C$5:$I$47,7,0))</f>
        <v>30085.587000000003</v>
      </c>
      <c r="R33" s="32">
        <f>IF(ISNA(VLOOKUP($C33,L75C!$C$5:$I$47,1,0)),0,VLOOKUP($C33,L75C!$C$5:$I$47,2,0)+VLOOKUP($C33,L75C!$C$5:$I$47,4,0)+VLOOKUP($C33,L75C!$C$5:$I$47,6,0))</f>
        <v>0</v>
      </c>
      <c r="S33" s="33">
        <f>IF(ISNA(VLOOKUP($C33,L75C!$C$5:$I$47,1,0)),0,VLOOKUP($C33,L75C!$C$5:$I$47,3,0)+VLOOKUP($C33,L75C!$C$5:$I$47,5,0)+VLOOKUP($C33,L75C!$C$5:$I$47,7,0))</f>
        <v>0</v>
      </c>
      <c r="T33" s="32">
        <f>IF(ISNA(VLOOKUP($C33,'L76'!$C$5:$I$47,1,0)),0,VLOOKUP($C33,'L76'!$C$5:$I$47,2,0)+VLOOKUP($C33,'L76'!$C$5:$I$47,4,0)+VLOOKUP($C33,'L76'!$C$5:$I$47,6,0))</f>
        <v>26573.003000000001</v>
      </c>
      <c r="U33" s="33">
        <f>IF(ISNA(VLOOKUP($C33,'L76'!$C$5:$I$47,1,0)),0,VLOOKUP($C33,'L76'!$C$5:$I$47,3,0)+VLOOKUP($C33,'L76'!$C$5:$I$47,5,0)+VLOOKUP($C33,'L76'!$C$5:$I$47,7,0))</f>
        <v>26883.392999999996</v>
      </c>
      <c r="V33" s="39">
        <f t="shared" si="0"/>
        <v>324872.12700000004</v>
      </c>
      <c r="W33" s="7"/>
      <c r="Y33" s="7"/>
      <c r="Z33" s="7"/>
      <c r="AA33" s="7"/>
    </row>
    <row r="34" spans="2:27" x14ac:dyDescent="0.3">
      <c r="B34" s="4" t="s">
        <v>153</v>
      </c>
      <c r="C34" s="2" t="s">
        <v>154</v>
      </c>
      <c r="D34" s="24" t="s">
        <v>155</v>
      </c>
      <c r="E34" s="27" t="s">
        <v>140</v>
      </c>
      <c r="F34" s="32">
        <f>IF(ISNA(VLOOKUP($C34,'L70'!$C$5:$I$45,1,0)),0,VLOOKUP($C34,'L70'!$C$5:$I$45,2,0)+VLOOKUP($C34,'L70'!$C$5:$I$45,4,0)+VLOOKUP($C34,'L70'!$C$5:$I$45,6,0))</f>
        <v>0</v>
      </c>
      <c r="G34" s="33">
        <f>IF(ISNA(VLOOKUP($C34,'L70'!$C$5:$I$45,1,0)),0,VLOOKUP($C34,'L70'!$C$5:$I$45,3,0)+VLOOKUP($C34,'L70'!$C$5:$I$45,5,0)+VLOOKUP($C34,'L70'!$C$5:$I$45,7,0))</f>
        <v>0</v>
      </c>
      <c r="H34" s="32">
        <f>IF(ISNA(VLOOKUP($C34,'L71'!$C$5:$I$45,1,0)),0,VLOOKUP($C34,'L71'!$C$5:$I$45,2,0)+VLOOKUP($C34,'L71'!$C$5:$I$45,4,0)+VLOOKUP($C34,'L71'!$C$5:$I$45,6,0))</f>
        <v>3111.8459999999995</v>
      </c>
      <c r="I34" s="37">
        <f>IF(ISNA(VLOOKUP($C34,'L71'!$C$5:$I$45,1,0)),0,VLOOKUP($C34,'L71'!$C$5:$I$45,3,0)+VLOOKUP($C34,'L71'!$C$5:$I$45,5,0)+VLOOKUP($C34,'L71'!$C$5:$I$45,7,0))</f>
        <v>1900.02</v>
      </c>
      <c r="J34" s="32">
        <f>IF(ISNA(VLOOKUP($C34,'L72'!$C$5:$I$46,1,0)),0,VLOOKUP($C34,'L72'!$C$5:$I$46,2,0)+VLOOKUP($C34,'L72'!$C$5:$I$46,4,0)+VLOOKUP($C34,'L72'!$C$5:$I$46,6,0))</f>
        <v>350.24399999999997</v>
      </c>
      <c r="K34" s="33">
        <f>IF(ISNA(VLOOKUP($C34,'L72'!$C$5:$I$46,1,0)),0,VLOOKUP($C34,'L72'!$C$5:$I$46,3,0)+VLOOKUP($C34,'L72'!$C$5:$I$46,5,0)+VLOOKUP($C34,'L72'!$C$5:$I$46,7,0))</f>
        <v>2856.3869999999993</v>
      </c>
      <c r="L34" s="32">
        <f>IF(ISNA(VLOOKUP($C34,'L74'!$C$5:$I$47,1,0)),0,VLOOKUP($C34,'L74'!$C$5:$I$47,2,0))</f>
        <v>0</v>
      </c>
      <c r="M34" s="29">
        <f>IF(ISNA(VLOOKUP($C34,'L73'!$C$5:$I$47,1,0)),0,VLOOKUP($C34,'L73'!$C$5:$I$47,2,0)+VLOOKUP($C34,'L73'!$C$5:$I$47,4,0)+VLOOKUP($C34,'L73'!$C$5:$I$47,6,0))</f>
        <v>6291.5760000000009</v>
      </c>
      <c r="N34" s="37">
        <f>IF(ISNA(VLOOKUP($C34,'L73'!$C$5:$I$47,1,0)),0,VLOOKUP($C34,'L73'!$C$5:$I$47,3,0)+VLOOKUP($C34,'L73'!$C$5:$I$47,5,0)+VLOOKUP($C34,'L73'!$C$5:$I$47,7,0))</f>
        <v>5281.1109999999999</v>
      </c>
      <c r="O34" s="32">
        <f>IF(ISNA(VLOOKUP($C34,L73C!$C$5:$I$47,1,0)),0,VLOOKUP($C34,L73C!$C$5:$I$47,2,0))</f>
        <v>0</v>
      </c>
      <c r="P34" s="32">
        <f>IF(ISNA(VLOOKUP($C34,'L75'!$C$5:$I$47,1,0)),0,VLOOKUP($C34,'L75'!$C$5:$I$47,2,0)+VLOOKUP($C34,'L75'!$C$5:$I$47,4,0)+VLOOKUP($C34,'L75'!$C$5:$I$47,6,0))</f>
        <v>1753.4759999999999</v>
      </c>
      <c r="Q34" s="33">
        <f>IF(ISNA(VLOOKUP($C34,'L75'!$C$5:$I$47,1,0)),0,VLOOKUP($C34,'L75'!$C$5:$I$47,3,0)+VLOOKUP($C34,'L75'!$C$5:$I$47,5,0)+VLOOKUP($C34,'L75'!$C$5:$I$47,7,0))</f>
        <v>1230.6480000000001</v>
      </c>
      <c r="R34" s="32">
        <f>IF(ISNA(VLOOKUP($C34,L75C!$C$5:$I$47,1,0)),0,VLOOKUP($C34,L75C!$C$5:$I$47,2,0)+VLOOKUP($C34,L75C!$C$5:$I$47,4,0)+VLOOKUP($C34,L75C!$C$5:$I$47,6,0))</f>
        <v>0</v>
      </c>
      <c r="S34" s="33">
        <f>IF(ISNA(VLOOKUP($C34,L75C!$C$5:$I$47,1,0)),0,VLOOKUP($C34,L75C!$C$5:$I$47,3,0)+VLOOKUP($C34,L75C!$C$5:$I$47,5,0)+VLOOKUP($C34,L75C!$C$5:$I$47,7,0))</f>
        <v>0</v>
      </c>
      <c r="T34" s="32">
        <f>IF(ISNA(VLOOKUP($C34,'L76'!$C$5:$I$47,1,0)),0,VLOOKUP($C34,'L76'!$C$5:$I$47,2,0)+VLOOKUP($C34,'L76'!$C$5:$I$47,4,0)+VLOOKUP($C34,'L76'!$C$5:$I$47,6,0))</f>
        <v>836.85600000000011</v>
      </c>
      <c r="U34" s="33">
        <f>IF(ISNA(VLOOKUP($C34,'L76'!$C$5:$I$47,1,0)),0,VLOOKUP($C34,'L76'!$C$5:$I$47,3,0)+VLOOKUP($C34,'L76'!$C$5:$I$47,5,0)+VLOOKUP($C34,'L76'!$C$5:$I$47,7,0))</f>
        <v>540.93200000000002</v>
      </c>
      <c r="V34" s="39">
        <f t="shared" si="0"/>
        <v>24153.096000000001</v>
      </c>
      <c r="W34" s="7"/>
      <c r="Y34" s="7"/>
      <c r="Z34" s="7"/>
      <c r="AA34" s="7"/>
    </row>
    <row r="35" spans="2:27" x14ac:dyDescent="0.3">
      <c r="B35" s="4" t="s">
        <v>45</v>
      </c>
      <c r="C35" s="2" t="s">
        <v>85</v>
      </c>
      <c r="D35" s="24" t="s">
        <v>125</v>
      </c>
      <c r="E35" s="27" t="s">
        <v>146</v>
      </c>
      <c r="F35" s="32">
        <f>IF(ISNA(VLOOKUP($C35,'L70'!$C$5:$I$45,1,0)),0,VLOOKUP($C35,'L70'!$C$5:$I$45,2,0)+VLOOKUP($C35,'L70'!$C$5:$I$45,4,0)+VLOOKUP($C35,'L70'!$C$5:$I$45,6,0))</f>
        <v>6310.2980000000016</v>
      </c>
      <c r="G35" s="33">
        <f>IF(ISNA(VLOOKUP($C35,'L70'!$C$5:$I$45,1,0)),0,VLOOKUP($C35,'L70'!$C$5:$I$45,3,0)+VLOOKUP($C35,'L70'!$C$5:$I$45,5,0)+VLOOKUP($C35,'L70'!$C$5:$I$45,7,0))</f>
        <v>5246.259</v>
      </c>
      <c r="H35" s="32">
        <f>IF(ISNA(VLOOKUP($C35,'L71'!$C$5:$I$45,1,0)),0,VLOOKUP($C35,'L71'!$C$5:$I$45,2,0)+VLOOKUP($C35,'L71'!$C$5:$I$45,4,0)+VLOOKUP($C35,'L71'!$C$5:$I$45,6,0))</f>
        <v>8051.3770000000013</v>
      </c>
      <c r="I35" s="37">
        <f>IF(ISNA(VLOOKUP($C35,'L71'!$C$5:$I$45,1,0)),0,VLOOKUP($C35,'L71'!$C$5:$I$45,3,0)+VLOOKUP($C35,'L71'!$C$5:$I$45,5,0)+VLOOKUP($C35,'L71'!$C$5:$I$45,7,0))</f>
        <v>7196.0530000000017</v>
      </c>
      <c r="J35" s="32">
        <f>IF(ISNA(VLOOKUP($C35,'L72'!$C$5:$I$46,1,0)),0,VLOOKUP($C35,'L72'!$C$5:$I$46,2,0)+VLOOKUP($C35,'L72'!$C$5:$I$46,4,0)+VLOOKUP($C35,'L72'!$C$5:$I$46,6,0))</f>
        <v>16270.798000000015</v>
      </c>
      <c r="K35" s="33">
        <f>IF(ISNA(VLOOKUP($C35,'L72'!$C$5:$I$46,1,0)),0,VLOOKUP($C35,'L72'!$C$5:$I$46,3,0)+VLOOKUP($C35,'L72'!$C$5:$I$46,5,0)+VLOOKUP($C35,'L72'!$C$5:$I$46,7,0))</f>
        <v>17879.976000000006</v>
      </c>
      <c r="L35" s="32">
        <f>IF(ISNA(VLOOKUP($C35,'L74'!$C$5:$I$47,1,0)),0,VLOOKUP($C35,'L74'!$C$5:$I$47,2,0))</f>
        <v>0</v>
      </c>
      <c r="M35" s="29">
        <f>IF(ISNA(VLOOKUP($C35,'L73'!$C$5:$I$47,1,0)),0,VLOOKUP($C35,'L73'!$C$5:$I$47,2,0)+VLOOKUP($C35,'L73'!$C$5:$I$47,4,0)+VLOOKUP($C35,'L73'!$C$5:$I$47,6,0))</f>
        <v>14813.561000000007</v>
      </c>
      <c r="N35" s="37">
        <f>IF(ISNA(VLOOKUP($C35,'L73'!$C$5:$I$47,1,0)),0,VLOOKUP($C35,'L73'!$C$5:$I$47,3,0)+VLOOKUP($C35,'L73'!$C$5:$I$47,5,0)+VLOOKUP($C35,'L73'!$C$5:$I$47,7,0))</f>
        <v>8951.716000000004</v>
      </c>
      <c r="O35" s="32">
        <f>IF(ISNA(VLOOKUP($C35,L73C!$C$5:$I$47,1,0)),0,VLOOKUP($C35,L73C!$C$5:$I$47,2,0))</f>
        <v>5846.911000000001</v>
      </c>
      <c r="P35" s="32">
        <f>IF(ISNA(VLOOKUP($C35,'L75'!$C$5:$I$47,1,0)),0,VLOOKUP($C35,'L75'!$C$5:$I$47,2,0)+VLOOKUP($C35,'L75'!$C$5:$I$47,4,0)+VLOOKUP($C35,'L75'!$C$5:$I$47,6,0))</f>
        <v>12728.058000000005</v>
      </c>
      <c r="Q35" s="33">
        <f>IF(ISNA(VLOOKUP($C35,'L75'!$C$5:$I$47,1,0)),0,VLOOKUP($C35,'L75'!$C$5:$I$47,3,0)+VLOOKUP($C35,'L75'!$C$5:$I$47,5,0)+VLOOKUP($C35,'L75'!$C$5:$I$47,7,0))</f>
        <v>12007.589999999998</v>
      </c>
      <c r="R35" s="32">
        <f>IF(ISNA(VLOOKUP($C35,L75C!$C$5:$I$47,1,0)),0,VLOOKUP($C35,L75C!$C$5:$I$47,2,0)+VLOOKUP($C35,L75C!$C$5:$I$47,4,0)+VLOOKUP($C35,L75C!$C$5:$I$47,6,0))</f>
        <v>0</v>
      </c>
      <c r="S35" s="33">
        <f>IF(ISNA(VLOOKUP($C35,L75C!$C$5:$I$47,1,0)),0,VLOOKUP($C35,L75C!$C$5:$I$47,3,0)+VLOOKUP($C35,L75C!$C$5:$I$47,5,0)+VLOOKUP($C35,L75C!$C$5:$I$47,7,0))</f>
        <v>0</v>
      </c>
      <c r="T35" s="32">
        <f>IF(ISNA(VLOOKUP($C35,'L76'!$C$5:$I$47,1,0)),0,VLOOKUP($C35,'L76'!$C$5:$I$47,2,0)+VLOOKUP($C35,'L76'!$C$5:$I$47,4,0)+VLOOKUP($C35,'L76'!$C$5:$I$47,6,0))</f>
        <v>10246.003000000004</v>
      </c>
      <c r="U35" s="33">
        <f>IF(ISNA(VLOOKUP($C35,'L76'!$C$5:$I$47,1,0)),0,VLOOKUP($C35,'L76'!$C$5:$I$47,3,0)+VLOOKUP($C35,'L76'!$C$5:$I$47,5,0)+VLOOKUP($C35,'L76'!$C$5:$I$47,7,0))</f>
        <v>12499.512999999997</v>
      </c>
      <c r="V35" s="39">
        <f t="shared" si="0"/>
        <v>138048.11300000004</v>
      </c>
      <c r="W35" s="7"/>
      <c r="Y35" s="7"/>
      <c r="Z35" s="7"/>
      <c r="AA35" s="7"/>
    </row>
    <row r="36" spans="2:27" x14ac:dyDescent="0.3">
      <c r="B36" s="44" t="s">
        <v>46</v>
      </c>
      <c r="C36" s="2" t="s">
        <v>86</v>
      </c>
      <c r="D36" s="24" t="s">
        <v>107</v>
      </c>
      <c r="E36" s="27" t="s">
        <v>138</v>
      </c>
      <c r="F36" s="32">
        <f>IF(ISNA(VLOOKUP($C36,'L70'!$C$5:$I$45,1,0)),0,VLOOKUP($C36,'L70'!$C$5:$I$45,2,0)+VLOOKUP($C36,'L70'!$C$5:$I$45,4,0)+VLOOKUP($C36,'L70'!$C$5:$I$45,6,0))</f>
        <v>8693.1420000000016</v>
      </c>
      <c r="G36" s="33">
        <f>IF(ISNA(VLOOKUP($C36,'L70'!$C$5:$I$45,1,0)),0,VLOOKUP($C36,'L70'!$C$5:$I$45,3,0)+VLOOKUP($C36,'L70'!$C$5:$I$45,5,0)+VLOOKUP($C36,'L70'!$C$5:$I$45,7,0))</f>
        <v>7995.366</v>
      </c>
      <c r="H36" s="32">
        <f>IF(ISNA(VLOOKUP($C36,'L71'!$C$5:$I$45,1,0)),0,VLOOKUP($C36,'L71'!$C$5:$I$45,2,0)+VLOOKUP($C36,'L71'!$C$5:$I$45,4,0)+VLOOKUP($C36,'L71'!$C$5:$I$45,6,0))</f>
        <v>9314.9470000000001</v>
      </c>
      <c r="I36" s="37">
        <f>IF(ISNA(VLOOKUP($C36,'L71'!$C$5:$I$45,1,0)),0,VLOOKUP($C36,'L71'!$C$5:$I$45,3,0)+VLOOKUP($C36,'L71'!$C$5:$I$45,5,0)+VLOOKUP($C36,'L71'!$C$5:$I$45,7,0))</f>
        <v>6990.4539999999988</v>
      </c>
      <c r="J36" s="32">
        <f>IF(ISNA(VLOOKUP($C36,'L72'!$C$5:$I$46,1,0)),0,VLOOKUP($C36,'L72'!$C$5:$I$46,2,0)+VLOOKUP($C36,'L72'!$C$5:$I$46,4,0)+VLOOKUP($C36,'L72'!$C$5:$I$46,6,0))</f>
        <v>0</v>
      </c>
      <c r="K36" s="33">
        <f>IF(ISNA(VLOOKUP($C36,'L72'!$C$5:$I$46,1,0)),0,VLOOKUP($C36,'L72'!$C$5:$I$46,3,0)+VLOOKUP($C36,'L72'!$C$5:$I$46,5,0)+VLOOKUP($C36,'L72'!$C$5:$I$46,7,0))</f>
        <v>0</v>
      </c>
      <c r="L36" s="32">
        <f>IF(ISNA(VLOOKUP($C36,'L74'!$C$5:$I$47,1,0)),0,VLOOKUP($C36,'L74'!$C$5:$I$47,2,0))</f>
        <v>1044.3789999999999</v>
      </c>
      <c r="M36" s="29">
        <f>IF(ISNA(VLOOKUP($C36,'L73'!$C$5:$I$47,1,0)),0,VLOOKUP($C36,'L73'!$C$5:$I$47,2,0)+VLOOKUP($C36,'L73'!$C$5:$I$47,4,0)+VLOOKUP($C36,'L73'!$C$5:$I$47,6,0))</f>
        <v>9793.2989999999954</v>
      </c>
      <c r="N36" s="37">
        <f>IF(ISNA(VLOOKUP($C36,'L73'!$C$5:$I$47,1,0)),0,VLOOKUP($C36,'L73'!$C$5:$I$47,3,0)+VLOOKUP($C36,'L73'!$C$5:$I$47,5,0)+VLOOKUP($C36,'L73'!$C$5:$I$47,7,0))</f>
        <v>8614.4709999999995</v>
      </c>
      <c r="O36" s="32">
        <f>IF(ISNA(VLOOKUP($C36,L73C!$C$5:$I$47,1,0)),0,VLOOKUP($C36,L73C!$C$5:$I$47,2,0))</f>
        <v>0</v>
      </c>
      <c r="P36" s="32">
        <f>IF(ISNA(VLOOKUP($C36,'L75'!$C$5:$I$47,1,0)),0,VLOOKUP($C36,'L75'!$C$5:$I$47,2,0)+VLOOKUP($C36,'L75'!$C$5:$I$47,4,0)+VLOOKUP($C36,'L75'!$C$5:$I$47,6,0))</f>
        <v>8689.9619999999959</v>
      </c>
      <c r="Q36" s="33">
        <f>IF(ISNA(VLOOKUP($C36,'L75'!$C$5:$I$47,1,0)),0,VLOOKUP($C36,'L75'!$C$5:$I$47,3,0)+VLOOKUP($C36,'L75'!$C$5:$I$47,5,0)+VLOOKUP($C36,'L75'!$C$5:$I$47,7,0))</f>
        <v>8408.1700000000019</v>
      </c>
      <c r="R36" s="32">
        <f>IF(ISNA(VLOOKUP($C36,L75C!$C$5:$I$47,1,0)),0,VLOOKUP($C36,L75C!$C$5:$I$47,2,0)+VLOOKUP($C36,L75C!$C$5:$I$47,4,0)+VLOOKUP($C36,L75C!$C$5:$I$47,6,0))</f>
        <v>0</v>
      </c>
      <c r="S36" s="33">
        <f>IF(ISNA(VLOOKUP($C36,L75C!$C$5:$I$47,1,0)),0,VLOOKUP($C36,L75C!$C$5:$I$47,3,0)+VLOOKUP($C36,L75C!$C$5:$I$47,5,0)+VLOOKUP($C36,L75C!$C$5:$I$47,7,0))</f>
        <v>0</v>
      </c>
      <c r="T36" s="32">
        <f>IF(ISNA(VLOOKUP($C36,'L76'!$C$5:$I$47,1,0)),0,VLOOKUP($C36,'L76'!$C$5:$I$47,2,0)+VLOOKUP($C36,'L76'!$C$5:$I$47,4,0)+VLOOKUP($C36,'L76'!$C$5:$I$47,6,0))</f>
        <v>8373.2209999999995</v>
      </c>
      <c r="U36" s="33">
        <f>IF(ISNA(VLOOKUP($C36,'L76'!$C$5:$I$47,1,0)),0,VLOOKUP($C36,'L76'!$C$5:$I$47,3,0)+VLOOKUP($C36,'L76'!$C$5:$I$47,5,0)+VLOOKUP($C36,'L76'!$C$5:$I$47,7,0))</f>
        <v>7864.8909999999987</v>
      </c>
      <c r="V36" s="39">
        <f t="shared" si="0"/>
        <v>85782.301999999996</v>
      </c>
      <c r="W36" s="7"/>
      <c r="Y36" s="7"/>
      <c r="Z36" s="7"/>
      <c r="AA36" s="7"/>
    </row>
    <row r="37" spans="2:27" x14ac:dyDescent="0.3">
      <c r="B37" s="4" t="s">
        <v>47</v>
      </c>
      <c r="C37" s="2" t="s">
        <v>87</v>
      </c>
      <c r="D37" s="24" t="s">
        <v>126</v>
      </c>
      <c r="E37" s="27" t="s">
        <v>142</v>
      </c>
      <c r="F37" s="32">
        <f>IF(ISNA(VLOOKUP($C37,'L70'!$C$5:$I$45,1,0)),0,VLOOKUP($C37,'L70'!$C$5:$I$45,2,0)+VLOOKUP($C37,'L70'!$C$5:$I$45,4,0)+VLOOKUP($C37,'L70'!$C$5:$I$45,6,0))</f>
        <v>13023.71700000001</v>
      </c>
      <c r="G37" s="33">
        <f>IF(ISNA(VLOOKUP($C37,'L70'!$C$5:$I$45,1,0)),0,VLOOKUP($C37,'L70'!$C$5:$I$45,3,0)+VLOOKUP($C37,'L70'!$C$5:$I$45,5,0)+VLOOKUP($C37,'L70'!$C$5:$I$45,7,0))</f>
        <v>13030.621000000003</v>
      </c>
      <c r="H37" s="32">
        <f>IF(ISNA(VLOOKUP($C37,'L71'!$C$5:$I$45,1,0)),0,VLOOKUP($C37,'L71'!$C$5:$I$45,2,0)+VLOOKUP($C37,'L71'!$C$5:$I$45,4,0)+VLOOKUP($C37,'L71'!$C$5:$I$45,6,0))</f>
        <v>12327.493999999997</v>
      </c>
      <c r="I37" s="37">
        <f>IF(ISNA(VLOOKUP($C37,'L71'!$C$5:$I$45,1,0)),0,VLOOKUP($C37,'L71'!$C$5:$I$45,3,0)+VLOOKUP($C37,'L71'!$C$5:$I$45,5,0)+VLOOKUP($C37,'L71'!$C$5:$I$45,7,0))</f>
        <v>11957.440999999993</v>
      </c>
      <c r="J37" s="32">
        <f>IF(ISNA(VLOOKUP($C37,'L72'!$C$5:$I$46,1,0)),0,VLOOKUP($C37,'L72'!$C$5:$I$46,2,0)+VLOOKUP($C37,'L72'!$C$5:$I$46,4,0)+VLOOKUP($C37,'L72'!$C$5:$I$46,6,0))</f>
        <v>7079.2509999999993</v>
      </c>
      <c r="K37" s="33">
        <f>IF(ISNA(VLOOKUP($C37,'L72'!$C$5:$I$46,1,0)),0,VLOOKUP($C37,'L72'!$C$5:$I$46,3,0)+VLOOKUP($C37,'L72'!$C$5:$I$46,5,0)+VLOOKUP($C37,'L72'!$C$5:$I$46,7,0))</f>
        <v>7190.3509999999978</v>
      </c>
      <c r="L37" s="32">
        <f>IF(ISNA(VLOOKUP($C37,'L74'!$C$5:$I$47,1,0)),0,VLOOKUP($C37,'L74'!$C$5:$I$47,2,0))</f>
        <v>2460.2930000000001</v>
      </c>
      <c r="M37" s="29">
        <f>IF(ISNA(VLOOKUP($C37,'L73'!$C$5:$I$47,1,0)),0,VLOOKUP($C37,'L73'!$C$5:$I$47,2,0)+VLOOKUP($C37,'L73'!$C$5:$I$47,4,0)+VLOOKUP($C37,'L73'!$C$5:$I$47,6,0))</f>
        <v>17020.258999999991</v>
      </c>
      <c r="N37" s="37">
        <f>IF(ISNA(VLOOKUP($C37,'L73'!$C$5:$I$47,1,0)),0,VLOOKUP($C37,'L73'!$C$5:$I$47,3,0)+VLOOKUP($C37,'L73'!$C$5:$I$47,5,0)+VLOOKUP($C37,'L73'!$C$5:$I$47,7,0))</f>
        <v>15071.982000000002</v>
      </c>
      <c r="O37" s="32">
        <f>IF(ISNA(VLOOKUP($C37,L73C!$C$5:$I$47,1,0)),0,VLOOKUP($C37,L73C!$C$5:$I$47,2,0))</f>
        <v>0</v>
      </c>
      <c r="P37" s="32">
        <f>IF(ISNA(VLOOKUP($C37,'L75'!$C$5:$I$47,1,0)),0,VLOOKUP($C37,'L75'!$C$5:$I$47,2,0)+VLOOKUP($C37,'L75'!$C$5:$I$47,4,0)+VLOOKUP($C37,'L75'!$C$5:$I$47,6,0))</f>
        <v>13259.856999999989</v>
      </c>
      <c r="Q37" s="33">
        <f>IF(ISNA(VLOOKUP($C37,'L75'!$C$5:$I$47,1,0)),0,VLOOKUP($C37,'L75'!$C$5:$I$47,3,0)+VLOOKUP($C37,'L75'!$C$5:$I$47,5,0)+VLOOKUP($C37,'L75'!$C$5:$I$47,7,0))</f>
        <v>13899.741999999997</v>
      </c>
      <c r="R37" s="32">
        <f>IF(ISNA(VLOOKUP($C37,L75C!$C$5:$I$47,1,0)),0,VLOOKUP($C37,L75C!$C$5:$I$47,2,0)+VLOOKUP($C37,L75C!$C$5:$I$47,4,0)+VLOOKUP($C37,L75C!$C$5:$I$47,6,0))</f>
        <v>0</v>
      </c>
      <c r="S37" s="33">
        <f>IF(ISNA(VLOOKUP($C37,L75C!$C$5:$I$47,1,0)),0,VLOOKUP($C37,L75C!$C$5:$I$47,3,0)+VLOOKUP($C37,L75C!$C$5:$I$47,5,0)+VLOOKUP($C37,L75C!$C$5:$I$47,7,0))</f>
        <v>0</v>
      </c>
      <c r="T37" s="32">
        <f>IF(ISNA(VLOOKUP($C37,'L76'!$C$5:$I$47,1,0)),0,VLOOKUP($C37,'L76'!$C$5:$I$47,2,0)+VLOOKUP($C37,'L76'!$C$5:$I$47,4,0)+VLOOKUP($C37,'L76'!$C$5:$I$47,6,0))</f>
        <v>13528.401999999993</v>
      </c>
      <c r="U37" s="33">
        <f>IF(ISNA(VLOOKUP($C37,'L76'!$C$5:$I$47,1,0)),0,VLOOKUP($C37,'L76'!$C$5:$I$47,3,0)+VLOOKUP($C37,'L76'!$C$5:$I$47,5,0)+VLOOKUP($C37,'L76'!$C$5:$I$47,7,0))</f>
        <v>12554.116999999998</v>
      </c>
      <c r="V37" s="39">
        <f t="shared" si="0"/>
        <v>152403.52699999997</v>
      </c>
      <c r="W37" s="7"/>
      <c r="Y37" s="7"/>
      <c r="Z37" s="7"/>
      <c r="AA37" s="7"/>
    </row>
    <row r="38" spans="2:27" x14ac:dyDescent="0.3">
      <c r="B38" s="4" t="s">
        <v>48</v>
      </c>
      <c r="C38" s="2" t="s">
        <v>88</v>
      </c>
      <c r="D38" s="24" t="s">
        <v>127</v>
      </c>
      <c r="E38" s="27" t="s">
        <v>141</v>
      </c>
      <c r="F38" s="32">
        <f>IF(ISNA(VLOOKUP($C38,'L70'!$C$5:$I$45,1,0)),0,VLOOKUP($C38,'L70'!$C$5:$I$45,2,0)+VLOOKUP($C38,'L70'!$C$5:$I$45,4,0)+VLOOKUP($C38,'L70'!$C$5:$I$45,6,0))</f>
        <v>4400.8580000000002</v>
      </c>
      <c r="G38" s="33">
        <f>IF(ISNA(VLOOKUP($C38,'L70'!$C$5:$I$45,1,0)),0,VLOOKUP($C38,'L70'!$C$5:$I$45,3,0)+VLOOKUP($C38,'L70'!$C$5:$I$45,5,0)+VLOOKUP($C38,'L70'!$C$5:$I$45,7,0))</f>
        <v>4268.4180000000006</v>
      </c>
      <c r="H38" s="32">
        <f>IF(ISNA(VLOOKUP($C38,'L71'!$C$5:$I$45,1,0)),0,VLOOKUP($C38,'L71'!$C$5:$I$45,2,0)+VLOOKUP($C38,'L71'!$C$5:$I$45,4,0)+VLOOKUP($C38,'L71'!$C$5:$I$45,6,0))</f>
        <v>4569.3030000000017</v>
      </c>
      <c r="I38" s="37">
        <f>IF(ISNA(VLOOKUP($C38,'L71'!$C$5:$I$45,1,0)),0,VLOOKUP($C38,'L71'!$C$5:$I$45,3,0)+VLOOKUP($C38,'L71'!$C$5:$I$45,5,0)+VLOOKUP($C38,'L71'!$C$5:$I$45,7,0))</f>
        <v>4483.8449999999993</v>
      </c>
      <c r="J38" s="32">
        <f>IF(ISNA(VLOOKUP($C38,'L72'!$C$5:$I$46,1,0)),0,VLOOKUP($C38,'L72'!$C$5:$I$46,2,0)+VLOOKUP($C38,'L72'!$C$5:$I$46,4,0)+VLOOKUP($C38,'L72'!$C$5:$I$46,6,0))</f>
        <v>3955.0189999999993</v>
      </c>
      <c r="K38" s="33">
        <f>IF(ISNA(VLOOKUP($C38,'L72'!$C$5:$I$46,1,0)),0,VLOOKUP($C38,'L72'!$C$5:$I$46,3,0)+VLOOKUP($C38,'L72'!$C$5:$I$46,5,0)+VLOOKUP($C38,'L72'!$C$5:$I$46,7,0))</f>
        <v>4974.4640000000009</v>
      </c>
      <c r="L38" s="32">
        <f>IF(ISNA(VLOOKUP($C38,'L74'!$C$5:$I$47,1,0)),0,VLOOKUP($C38,'L74'!$C$5:$I$47,2,0))</f>
        <v>541.04600000000005</v>
      </c>
      <c r="M38" s="29">
        <f>IF(ISNA(VLOOKUP($C38,'L73'!$C$5:$I$47,1,0)),0,VLOOKUP($C38,'L73'!$C$5:$I$47,2,0)+VLOOKUP($C38,'L73'!$C$5:$I$47,4,0)+VLOOKUP($C38,'L73'!$C$5:$I$47,6,0))</f>
        <v>6309.2230000000018</v>
      </c>
      <c r="N38" s="37">
        <f>IF(ISNA(VLOOKUP($C38,'L73'!$C$5:$I$47,1,0)),0,VLOOKUP($C38,'L73'!$C$5:$I$47,3,0)+VLOOKUP($C38,'L73'!$C$5:$I$47,5,0)+VLOOKUP($C38,'L73'!$C$5:$I$47,7,0))</f>
        <v>4842.07</v>
      </c>
      <c r="O38" s="32">
        <f>IF(ISNA(VLOOKUP($C38,L73C!$C$5:$I$47,1,0)),0,VLOOKUP($C38,L73C!$C$5:$I$47,2,0))</f>
        <v>1011.6449999999999</v>
      </c>
      <c r="P38" s="32">
        <f>IF(ISNA(VLOOKUP($C38,'L75'!$C$5:$I$47,1,0)),0,VLOOKUP($C38,'L75'!$C$5:$I$47,2,0)+VLOOKUP($C38,'L75'!$C$5:$I$47,4,0)+VLOOKUP($C38,'L75'!$C$5:$I$47,6,0))</f>
        <v>4759.1219999999976</v>
      </c>
      <c r="Q38" s="33">
        <f>IF(ISNA(VLOOKUP($C38,'L75'!$C$5:$I$47,1,0)),0,VLOOKUP($C38,'L75'!$C$5:$I$47,3,0)+VLOOKUP($C38,'L75'!$C$5:$I$47,5,0)+VLOOKUP($C38,'L75'!$C$5:$I$47,7,0))</f>
        <v>4004.969000000001</v>
      </c>
      <c r="R38" s="32">
        <f>IF(ISNA(VLOOKUP($C38,L75C!$C$5:$I$47,1,0)),0,VLOOKUP($C38,L75C!$C$5:$I$47,2,0)+VLOOKUP($C38,L75C!$C$5:$I$47,4,0)+VLOOKUP($C38,L75C!$C$5:$I$47,6,0))</f>
        <v>0</v>
      </c>
      <c r="S38" s="33">
        <f>IF(ISNA(VLOOKUP($C38,L75C!$C$5:$I$47,1,0)),0,VLOOKUP($C38,L75C!$C$5:$I$47,3,0)+VLOOKUP($C38,L75C!$C$5:$I$47,5,0)+VLOOKUP($C38,L75C!$C$5:$I$47,7,0))</f>
        <v>0</v>
      </c>
      <c r="T38" s="32">
        <f>IF(ISNA(VLOOKUP($C38,'L76'!$C$5:$I$47,1,0)),0,VLOOKUP($C38,'L76'!$C$5:$I$47,2,0)+VLOOKUP($C38,'L76'!$C$5:$I$47,4,0)+VLOOKUP($C38,'L76'!$C$5:$I$47,6,0))</f>
        <v>4135.7349999999997</v>
      </c>
      <c r="U38" s="33">
        <f>IF(ISNA(VLOOKUP($C38,'L76'!$C$5:$I$47,1,0)),0,VLOOKUP($C38,'L76'!$C$5:$I$47,3,0)+VLOOKUP($C38,'L76'!$C$5:$I$47,5,0)+VLOOKUP($C38,'L76'!$C$5:$I$47,7,0))</f>
        <v>4138.603000000001</v>
      </c>
      <c r="V38" s="39">
        <f t="shared" si="0"/>
        <v>56394.320000000007</v>
      </c>
      <c r="W38" s="7"/>
      <c r="Y38" s="7"/>
      <c r="Z38" s="7"/>
      <c r="AA38" s="7"/>
    </row>
    <row r="39" spans="2:27" x14ac:dyDescent="0.3">
      <c r="B39" s="4" t="s">
        <v>49</v>
      </c>
      <c r="C39" s="2" t="s">
        <v>89</v>
      </c>
      <c r="D39" s="24" t="s">
        <v>128</v>
      </c>
      <c r="E39" s="27" t="s">
        <v>147</v>
      </c>
      <c r="F39" s="32">
        <f>IF(ISNA(VLOOKUP($C39,'L70'!$C$5:$I$45,1,0)),0,VLOOKUP($C39,'L70'!$C$5:$I$45,2,0)+VLOOKUP($C39,'L70'!$C$5:$I$45,4,0)+VLOOKUP($C39,'L70'!$C$5:$I$45,6,0))</f>
        <v>23884.409999999978</v>
      </c>
      <c r="G39" s="33">
        <f>IF(ISNA(VLOOKUP($C39,'L70'!$C$5:$I$45,1,0)),0,VLOOKUP($C39,'L70'!$C$5:$I$45,3,0)+VLOOKUP($C39,'L70'!$C$5:$I$45,5,0)+VLOOKUP($C39,'L70'!$C$5:$I$45,7,0))</f>
        <v>22411.860000000004</v>
      </c>
      <c r="H39" s="32">
        <f>IF(ISNA(VLOOKUP($C39,'L71'!$C$5:$I$45,1,0)),0,VLOOKUP($C39,'L71'!$C$5:$I$45,2,0)+VLOOKUP($C39,'L71'!$C$5:$I$45,4,0)+VLOOKUP($C39,'L71'!$C$5:$I$45,6,0))</f>
        <v>19500.701000000001</v>
      </c>
      <c r="I39" s="37">
        <f>IF(ISNA(VLOOKUP($C39,'L71'!$C$5:$I$45,1,0)),0,VLOOKUP($C39,'L71'!$C$5:$I$45,3,0)+VLOOKUP($C39,'L71'!$C$5:$I$45,5,0)+VLOOKUP($C39,'L71'!$C$5:$I$45,7,0))</f>
        <v>17337.133000000005</v>
      </c>
      <c r="J39" s="32">
        <f>IF(ISNA(VLOOKUP($C39,'L72'!$C$5:$I$46,1,0)),0,VLOOKUP($C39,'L72'!$C$5:$I$46,2,0)+VLOOKUP($C39,'L72'!$C$5:$I$46,4,0)+VLOOKUP($C39,'L72'!$C$5:$I$46,6,0))</f>
        <v>20205.315999999999</v>
      </c>
      <c r="K39" s="33">
        <f>IF(ISNA(VLOOKUP($C39,'L72'!$C$5:$I$46,1,0)),0,VLOOKUP($C39,'L72'!$C$5:$I$46,3,0)+VLOOKUP($C39,'L72'!$C$5:$I$46,5,0)+VLOOKUP($C39,'L72'!$C$5:$I$46,7,0))</f>
        <v>23352.54900000001</v>
      </c>
      <c r="L39" s="32">
        <f>IF(ISNA(VLOOKUP($C39,'L74'!$C$5:$I$47,1,0)),0,VLOOKUP($C39,'L74'!$C$5:$I$47,2,0))</f>
        <v>2898.6529999999993</v>
      </c>
      <c r="M39" s="29">
        <f>IF(ISNA(VLOOKUP($C39,'L73'!$C$5:$I$47,1,0)),0,VLOOKUP($C39,'L73'!$C$5:$I$47,2,0)+VLOOKUP($C39,'L73'!$C$5:$I$47,4,0)+VLOOKUP($C39,'L73'!$C$5:$I$47,6,0))</f>
        <v>25460.551999999989</v>
      </c>
      <c r="N39" s="37">
        <f>IF(ISNA(VLOOKUP($C39,'L73'!$C$5:$I$47,1,0)),0,VLOOKUP($C39,'L73'!$C$5:$I$47,3,0)+VLOOKUP($C39,'L73'!$C$5:$I$47,5,0)+VLOOKUP($C39,'L73'!$C$5:$I$47,7,0))</f>
        <v>22312.15500000001</v>
      </c>
      <c r="O39" s="32">
        <f>IF(ISNA(VLOOKUP($C39,L73C!$C$5:$I$47,1,0)),0,VLOOKUP($C39,L73C!$C$5:$I$47,2,0))</f>
        <v>0</v>
      </c>
      <c r="P39" s="32">
        <f>IF(ISNA(VLOOKUP($C39,'L75'!$C$5:$I$47,1,0)),0,VLOOKUP($C39,'L75'!$C$5:$I$47,2,0)+VLOOKUP($C39,'L75'!$C$5:$I$47,4,0)+VLOOKUP($C39,'L75'!$C$5:$I$47,6,0))</f>
        <v>23451.310999999976</v>
      </c>
      <c r="Q39" s="33">
        <f>IF(ISNA(VLOOKUP($C39,'L75'!$C$5:$I$47,1,0)),0,VLOOKUP($C39,'L75'!$C$5:$I$47,3,0)+VLOOKUP($C39,'L75'!$C$5:$I$47,5,0)+VLOOKUP($C39,'L75'!$C$5:$I$47,7,0))</f>
        <v>22312.664999999979</v>
      </c>
      <c r="R39" s="32">
        <f>IF(ISNA(VLOOKUP($C39,L75C!$C$5:$I$47,1,0)),0,VLOOKUP($C39,L75C!$C$5:$I$47,2,0)+VLOOKUP($C39,L75C!$C$5:$I$47,4,0)+VLOOKUP($C39,L75C!$C$5:$I$47,6,0))</f>
        <v>0</v>
      </c>
      <c r="S39" s="33">
        <f>IF(ISNA(VLOOKUP($C39,L75C!$C$5:$I$47,1,0)),0,VLOOKUP($C39,L75C!$C$5:$I$47,3,0)+VLOOKUP($C39,L75C!$C$5:$I$47,5,0)+VLOOKUP($C39,L75C!$C$5:$I$47,7,0))</f>
        <v>0</v>
      </c>
      <c r="T39" s="32">
        <f>IF(ISNA(VLOOKUP($C39,'L76'!$C$5:$I$47,1,0)),0,VLOOKUP($C39,'L76'!$C$5:$I$47,2,0)+VLOOKUP($C39,'L76'!$C$5:$I$47,4,0)+VLOOKUP($C39,'L76'!$C$5:$I$47,6,0))</f>
        <v>17789.043000000001</v>
      </c>
      <c r="U39" s="33">
        <f>IF(ISNA(VLOOKUP($C39,'L76'!$C$5:$I$47,1,0)),0,VLOOKUP($C39,'L76'!$C$5:$I$47,3,0)+VLOOKUP($C39,'L76'!$C$5:$I$47,5,0)+VLOOKUP($C39,'L76'!$C$5:$I$47,7,0))</f>
        <v>16156.261000000004</v>
      </c>
      <c r="V39" s="39">
        <f t="shared" si="0"/>
        <v>257072.60899999997</v>
      </c>
      <c r="W39" s="7"/>
      <c r="Y39" s="7"/>
      <c r="Z39" s="7"/>
      <c r="AA39" s="7"/>
    </row>
    <row r="40" spans="2:27" x14ac:dyDescent="0.3">
      <c r="B40" s="4" t="s">
        <v>50</v>
      </c>
      <c r="C40" s="2" t="s">
        <v>90</v>
      </c>
      <c r="D40" s="24" t="s">
        <v>129</v>
      </c>
      <c r="E40" s="27" t="s">
        <v>140</v>
      </c>
      <c r="F40" s="32">
        <f>IF(ISNA(VLOOKUP($C40,'L70'!$C$5:$I$45,1,0)),0,VLOOKUP($C40,'L70'!$C$5:$I$45,2,0)+VLOOKUP($C40,'L70'!$C$5:$I$45,4,0)+VLOOKUP($C40,'L70'!$C$5:$I$45,6,0))</f>
        <v>33149.101999999992</v>
      </c>
      <c r="G40" s="33">
        <f>IF(ISNA(VLOOKUP($C40,'L70'!$C$5:$I$45,1,0)),0,VLOOKUP($C40,'L70'!$C$5:$I$45,3,0)+VLOOKUP($C40,'L70'!$C$5:$I$45,5,0)+VLOOKUP($C40,'L70'!$C$5:$I$45,7,0))</f>
        <v>32599.226999999999</v>
      </c>
      <c r="H40" s="32">
        <f>IF(ISNA(VLOOKUP($C40,'L71'!$C$5:$I$45,1,0)),0,VLOOKUP($C40,'L71'!$C$5:$I$45,2,0)+VLOOKUP($C40,'L71'!$C$5:$I$45,4,0)+VLOOKUP($C40,'L71'!$C$5:$I$45,6,0))</f>
        <v>27423.746000000006</v>
      </c>
      <c r="I40" s="37">
        <f>IF(ISNA(VLOOKUP($C40,'L71'!$C$5:$I$45,1,0)),0,VLOOKUP($C40,'L71'!$C$5:$I$45,3,0)+VLOOKUP($C40,'L71'!$C$5:$I$45,5,0)+VLOOKUP($C40,'L71'!$C$5:$I$45,7,0))</f>
        <v>26175.954000000012</v>
      </c>
      <c r="J40" s="32">
        <f>IF(ISNA(VLOOKUP($C40,'L72'!$C$5:$I$46,1,0)),0,VLOOKUP($C40,'L72'!$C$5:$I$46,2,0)+VLOOKUP($C40,'L72'!$C$5:$I$46,4,0)+VLOOKUP($C40,'L72'!$C$5:$I$46,6,0))</f>
        <v>18640.389000000017</v>
      </c>
      <c r="K40" s="33">
        <f>IF(ISNA(VLOOKUP($C40,'L72'!$C$5:$I$46,1,0)),0,VLOOKUP($C40,'L72'!$C$5:$I$46,3,0)+VLOOKUP($C40,'L72'!$C$5:$I$46,5,0)+VLOOKUP($C40,'L72'!$C$5:$I$46,7,0))</f>
        <v>16582.730999999992</v>
      </c>
      <c r="L40" s="32">
        <f>IF(ISNA(VLOOKUP($C40,'L74'!$C$5:$I$47,1,0)),0,VLOOKUP($C40,'L74'!$C$5:$I$47,2,0))</f>
        <v>8386.2989999999954</v>
      </c>
      <c r="M40" s="29">
        <f>IF(ISNA(VLOOKUP($C40,'L73'!$C$5:$I$47,1,0)),0,VLOOKUP($C40,'L73'!$C$5:$I$47,2,0)+VLOOKUP($C40,'L73'!$C$5:$I$47,4,0)+VLOOKUP($C40,'L73'!$C$5:$I$47,6,0))</f>
        <v>26731.339000000011</v>
      </c>
      <c r="N40" s="37">
        <f>IF(ISNA(VLOOKUP($C40,'L73'!$C$5:$I$47,1,0)),0,VLOOKUP($C40,'L73'!$C$5:$I$47,3,0)+VLOOKUP($C40,'L73'!$C$5:$I$47,5,0)+VLOOKUP($C40,'L73'!$C$5:$I$47,7,0))</f>
        <v>20963.795000000013</v>
      </c>
      <c r="O40" s="32">
        <f>IF(ISNA(VLOOKUP($C40,L73C!$C$5:$I$47,1,0)),0,VLOOKUP($C40,L73C!$C$5:$I$47,2,0))</f>
        <v>15893.077999999998</v>
      </c>
      <c r="P40" s="32">
        <f>IF(ISNA(VLOOKUP($C40,'L75'!$C$5:$I$47,1,0)),0,VLOOKUP($C40,'L75'!$C$5:$I$47,2,0)+VLOOKUP($C40,'L75'!$C$5:$I$47,4,0)+VLOOKUP($C40,'L75'!$C$5:$I$47,6,0))</f>
        <v>33043.551000000007</v>
      </c>
      <c r="Q40" s="33">
        <f>IF(ISNA(VLOOKUP($C40,'L75'!$C$5:$I$47,1,0)),0,VLOOKUP($C40,'L75'!$C$5:$I$47,3,0)+VLOOKUP($C40,'L75'!$C$5:$I$47,5,0)+VLOOKUP($C40,'L75'!$C$5:$I$47,7,0))</f>
        <v>30752.829999999987</v>
      </c>
      <c r="R40" s="32">
        <f>IF(ISNA(VLOOKUP($C40,L75C!$C$5:$I$47,1,0)),0,VLOOKUP($C40,L75C!$C$5:$I$47,2,0)+VLOOKUP($C40,L75C!$C$5:$I$47,4,0)+VLOOKUP($C40,L75C!$C$5:$I$47,6,0))</f>
        <v>1081.4099999999999</v>
      </c>
      <c r="S40" s="33">
        <f>IF(ISNA(VLOOKUP($C40,L75C!$C$5:$I$47,1,0)),0,VLOOKUP($C40,L75C!$C$5:$I$47,3,0)+VLOOKUP($C40,L75C!$C$5:$I$47,5,0)+VLOOKUP($C40,L75C!$C$5:$I$47,7,0))</f>
        <v>1538.0920000000001</v>
      </c>
      <c r="T40" s="32">
        <f>IF(ISNA(VLOOKUP($C40,'L76'!$C$5:$I$47,1,0)),0,VLOOKUP($C40,'L76'!$C$5:$I$47,2,0)+VLOOKUP($C40,'L76'!$C$5:$I$47,4,0)+VLOOKUP($C40,'L76'!$C$5:$I$47,6,0))</f>
        <v>28793.476999999992</v>
      </c>
      <c r="U40" s="33">
        <f>IF(ISNA(VLOOKUP($C40,'L76'!$C$5:$I$47,1,0)),0,VLOOKUP($C40,'L76'!$C$5:$I$47,3,0)+VLOOKUP($C40,'L76'!$C$5:$I$47,5,0)+VLOOKUP($C40,'L76'!$C$5:$I$47,7,0))</f>
        <v>28124.319000000007</v>
      </c>
      <c r="V40" s="39">
        <f t="shared" si="0"/>
        <v>349879.33900000009</v>
      </c>
      <c r="W40" s="7"/>
      <c r="Y40" s="7"/>
      <c r="Z40" s="7"/>
      <c r="AA40" s="7"/>
    </row>
    <row r="41" spans="2:27" x14ac:dyDescent="0.3">
      <c r="B41" s="4" t="s">
        <v>51</v>
      </c>
      <c r="C41" s="2" t="s">
        <v>91</v>
      </c>
      <c r="D41" s="24" t="s">
        <v>130</v>
      </c>
      <c r="E41" s="27" t="s">
        <v>140</v>
      </c>
      <c r="F41" s="32">
        <f>IF(ISNA(VLOOKUP($C41,'L70'!$C$5:$I$45,1,0)),0,VLOOKUP($C41,'L70'!$C$5:$I$45,2,0)+VLOOKUP($C41,'L70'!$C$5:$I$45,4,0)+VLOOKUP($C41,'L70'!$C$5:$I$45,6,0))</f>
        <v>17565.179000000011</v>
      </c>
      <c r="G41" s="33">
        <f>IF(ISNA(VLOOKUP($C41,'L70'!$C$5:$I$45,1,0)),0,VLOOKUP($C41,'L70'!$C$5:$I$45,3,0)+VLOOKUP($C41,'L70'!$C$5:$I$45,5,0)+VLOOKUP($C41,'L70'!$C$5:$I$45,7,0))</f>
        <v>17753.857000000004</v>
      </c>
      <c r="H41" s="32">
        <f>IF(ISNA(VLOOKUP($C41,'L71'!$C$5:$I$45,1,0)),0,VLOOKUP($C41,'L71'!$C$5:$I$45,2,0)+VLOOKUP($C41,'L71'!$C$5:$I$45,4,0)+VLOOKUP($C41,'L71'!$C$5:$I$45,6,0))</f>
        <v>13549.056999999993</v>
      </c>
      <c r="I41" s="37">
        <f>IF(ISNA(VLOOKUP($C41,'L71'!$C$5:$I$45,1,0)),0,VLOOKUP($C41,'L71'!$C$5:$I$45,3,0)+VLOOKUP($C41,'L71'!$C$5:$I$45,5,0)+VLOOKUP($C41,'L71'!$C$5:$I$45,7,0))</f>
        <v>13793.544999999998</v>
      </c>
      <c r="J41" s="32">
        <f>IF(ISNA(VLOOKUP($C41,'L72'!$C$5:$I$46,1,0)),0,VLOOKUP($C41,'L72'!$C$5:$I$46,2,0)+VLOOKUP($C41,'L72'!$C$5:$I$46,4,0)+VLOOKUP($C41,'L72'!$C$5:$I$46,6,0))</f>
        <v>15122.621000000003</v>
      </c>
      <c r="K41" s="33">
        <f>IF(ISNA(VLOOKUP($C41,'L72'!$C$5:$I$46,1,0)),0,VLOOKUP($C41,'L72'!$C$5:$I$46,3,0)+VLOOKUP($C41,'L72'!$C$5:$I$46,5,0)+VLOOKUP($C41,'L72'!$C$5:$I$46,7,0))</f>
        <v>16845.758000000005</v>
      </c>
      <c r="L41" s="32">
        <f>IF(ISNA(VLOOKUP($C41,'L74'!$C$5:$I$47,1,0)),0,VLOOKUP($C41,'L74'!$C$5:$I$47,2,0))</f>
        <v>0</v>
      </c>
      <c r="M41" s="29">
        <f>IF(ISNA(VLOOKUP($C41,'L73'!$C$5:$I$47,1,0)),0,VLOOKUP($C41,'L73'!$C$5:$I$47,2,0)+VLOOKUP($C41,'L73'!$C$5:$I$47,4,0)+VLOOKUP($C41,'L73'!$C$5:$I$47,6,0))</f>
        <v>24083.445</v>
      </c>
      <c r="N41" s="37">
        <f>IF(ISNA(VLOOKUP($C41,'L73'!$C$5:$I$47,1,0)),0,VLOOKUP($C41,'L73'!$C$5:$I$47,3,0)+VLOOKUP($C41,'L73'!$C$5:$I$47,5,0)+VLOOKUP($C41,'L73'!$C$5:$I$47,7,0))</f>
        <v>22952.502000000011</v>
      </c>
      <c r="O41" s="32">
        <f>IF(ISNA(VLOOKUP($C41,L73C!$C$5:$I$47,1,0)),0,VLOOKUP($C41,L73C!$C$5:$I$47,2,0))</f>
        <v>0</v>
      </c>
      <c r="P41" s="32">
        <f>IF(ISNA(VLOOKUP($C41,'L75'!$C$5:$I$47,1,0)),0,VLOOKUP($C41,'L75'!$C$5:$I$47,2,0)+VLOOKUP($C41,'L75'!$C$5:$I$47,4,0)+VLOOKUP($C41,'L75'!$C$5:$I$47,6,0))</f>
        <v>24246.37799999999</v>
      </c>
      <c r="Q41" s="33">
        <f>IF(ISNA(VLOOKUP($C41,'L75'!$C$5:$I$47,1,0)),0,VLOOKUP($C41,'L75'!$C$5:$I$47,3,0)+VLOOKUP($C41,'L75'!$C$5:$I$47,5,0)+VLOOKUP($C41,'L75'!$C$5:$I$47,7,0))</f>
        <v>25503.183000000001</v>
      </c>
      <c r="R41" s="32">
        <f>IF(ISNA(VLOOKUP($C41,L75C!$C$5:$I$47,1,0)),0,VLOOKUP($C41,L75C!$C$5:$I$47,2,0)+VLOOKUP($C41,L75C!$C$5:$I$47,4,0)+VLOOKUP($C41,L75C!$C$5:$I$47,6,0))</f>
        <v>0</v>
      </c>
      <c r="S41" s="33">
        <f>IF(ISNA(VLOOKUP($C41,L75C!$C$5:$I$47,1,0)),0,VLOOKUP($C41,L75C!$C$5:$I$47,3,0)+VLOOKUP($C41,L75C!$C$5:$I$47,5,0)+VLOOKUP($C41,L75C!$C$5:$I$47,7,0))</f>
        <v>0</v>
      </c>
      <c r="T41" s="32">
        <f>IF(ISNA(VLOOKUP($C41,'L76'!$C$5:$I$47,1,0)),0,VLOOKUP($C41,'L76'!$C$5:$I$47,2,0)+VLOOKUP($C41,'L76'!$C$5:$I$47,4,0)+VLOOKUP($C41,'L76'!$C$5:$I$47,6,0))</f>
        <v>26062.063999999995</v>
      </c>
      <c r="U41" s="33">
        <f>IF(ISNA(VLOOKUP($C41,'L76'!$C$5:$I$47,1,0)),0,VLOOKUP($C41,'L76'!$C$5:$I$47,3,0)+VLOOKUP($C41,'L76'!$C$5:$I$47,5,0)+VLOOKUP($C41,'L76'!$C$5:$I$47,7,0))</f>
        <v>23529.520000000011</v>
      </c>
      <c r="V41" s="39">
        <f t="shared" si="0"/>
        <v>241007.109</v>
      </c>
      <c r="W41" s="7"/>
      <c r="Y41" s="7"/>
      <c r="Z41" s="7"/>
      <c r="AA41" s="7"/>
    </row>
    <row r="42" spans="2:27" x14ac:dyDescent="0.3">
      <c r="B42" s="4" t="s">
        <v>52</v>
      </c>
      <c r="C42" s="2" t="s">
        <v>92</v>
      </c>
      <c r="D42" s="24" t="s">
        <v>131</v>
      </c>
      <c r="E42" s="27" t="s">
        <v>145</v>
      </c>
      <c r="F42" s="32">
        <f>IF(ISNA(VLOOKUP($C42,'L70'!$C$5:$I$45,1,0)),0,VLOOKUP($C42,'L70'!$C$5:$I$45,2,0)+VLOOKUP($C42,'L70'!$C$5:$I$45,4,0)+VLOOKUP($C42,'L70'!$C$5:$I$45,6,0))</f>
        <v>5521.501000000002</v>
      </c>
      <c r="G42" s="33">
        <f>IF(ISNA(VLOOKUP($C42,'L70'!$C$5:$I$45,1,0)),0,VLOOKUP($C42,'L70'!$C$5:$I$45,3,0)+VLOOKUP($C42,'L70'!$C$5:$I$45,5,0)+VLOOKUP($C42,'L70'!$C$5:$I$45,7,0))</f>
        <v>7343.6699999999992</v>
      </c>
      <c r="H42" s="32">
        <f>IF(ISNA(VLOOKUP($C42,'L71'!$C$5:$I$45,1,0)),0,VLOOKUP($C42,'L71'!$C$5:$I$45,2,0)+VLOOKUP($C42,'L71'!$C$5:$I$45,4,0)+VLOOKUP($C42,'L71'!$C$5:$I$45,6,0))</f>
        <v>9774.1910000000007</v>
      </c>
      <c r="I42" s="37">
        <f>IF(ISNA(VLOOKUP($C42,'L71'!$C$5:$I$45,1,0)),0,VLOOKUP($C42,'L71'!$C$5:$I$45,3,0)+VLOOKUP($C42,'L71'!$C$5:$I$45,5,0)+VLOOKUP($C42,'L71'!$C$5:$I$45,7,0))</f>
        <v>7770.4939999999988</v>
      </c>
      <c r="J42" s="32">
        <f>IF(ISNA(VLOOKUP($C42,'L72'!$C$5:$I$46,1,0)),0,VLOOKUP($C42,'L72'!$C$5:$I$46,2,0)+VLOOKUP($C42,'L72'!$C$5:$I$46,4,0)+VLOOKUP($C42,'L72'!$C$5:$I$46,6,0))</f>
        <v>6016.9679999999971</v>
      </c>
      <c r="K42" s="33">
        <f>IF(ISNA(VLOOKUP($C42,'L72'!$C$5:$I$46,1,0)),0,VLOOKUP($C42,'L72'!$C$5:$I$46,3,0)+VLOOKUP($C42,'L72'!$C$5:$I$46,5,0)+VLOOKUP($C42,'L72'!$C$5:$I$46,7,0))</f>
        <v>12029.345000000001</v>
      </c>
      <c r="L42" s="32">
        <f>IF(ISNA(VLOOKUP($C42,'L74'!$C$5:$I$47,1,0)),0,VLOOKUP($C42,'L74'!$C$5:$I$47,2,0))</f>
        <v>0</v>
      </c>
      <c r="M42" s="29">
        <f>IF(ISNA(VLOOKUP($C42,'L73'!$C$5:$I$47,1,0)),0,VLOOKUP($C42,'L73'!$C$5:$I$47,2,0)+VLOOKUP($C42,'L73'!$C$5:$I$47,4,0)+VLOOKUP($C42,'L73'!$C$5:$I$47,6,0))</f>
        <v>10260.118000000006</v>
      </c>
      <c r="N42" s="37">
        <f>IF(ISNA(VLOOKUP($C42,'L73'!$C$5:$I$47,1,0)),0,VLOOKUP($C42,'L73'!$C$5:$I$47,3,0)+VLOOKUP($C42,'L73'!$C$5:$I$47,5,0)+VLOOKUP($C42,'L73'!$C$5:$I$47,7,0))</f>
        <v>14054.544999999998</v>
      </c>
      <c r="O42" s="32">
        <f>IF(ISNA(VLOOKUP($C42,L73C!$C$5:$I$47,1,0)),0,VLOOKUP($C42,L73C!$C$5:$I$47,2,0))</f>
        <v>0</v>
      </c>
      <c r="P42" s="32">
        <f>IF(ISNA(VLOOKUP($C42,'L75'!$C$5:$I$47,1,0)),0,VLOOKUP($C42,'L75'!$C$5:$I$47,2,0)+VLOOKUP($C42,'L75'!$C$5:$I$47,4,0)+VLOOKUP($C42,'L75'!$C$5:$I$47,6,0))</f>
        <v>13293.649999999994</v>
      </c>
      <c r="Q42" s="33">
        <f>IF(ISNA(VLOOKUP($C42,'L75'!$C$5:$I$47,1,0)),0,VLOOKUP($C42,'L75'!$C$5:$I$47,3,0)+VLOOKUP($C42,'L75'!$C$5:$I$47,5,0)+VLOOKUP($C42,'L75'!$C$5:$I$47,7,0))</f>
        <v>12169.942999999997</v>
      </c>
      <c r="R42" s="32">
        <f>IF(ISNA(VLOOKUP($C42,L75C!$C$5:$I$47,1,0)),0,VLOOKUP($C42,L75C!$C$5:$I$47,2,0)+VLOOKUP($C42,L75C!$C$5:$I$47,4,0)+VLOOKUP($C42,L75C!$C$5:$I$47,6,0))</f>
        <v>0</v>
      </c>
      <c r="S42" s="33">
        <f>IF(ISNA(VLOOKUP($C42,L75C!$C$5:$I$47,1,0)),0,VLOOKUP($C42,L75C!$C$5:$I$47,3,0)+VLOOKUP($C42,L75C!$C$5:$I$47,5,0)+VLOOKUP($C42,L75C!$C$5:$I$47,7,0))</f>
        <v>0</v>
      </c>
      <c r="T42" s="32">
        <f>IF(ISNA(VLOOKUP($C42,'L76'!$C$5:$I$47,1,0)),0,VLOOKUP($C42,'L76'!$C$5:$I$47,2,0)+VLOOKUP($C42,'L76'!$C$5:$I$47,4,0)+VLOOKUP($C42,'L76'!$C$5:$I$47,6,0))</f>
        <v>12270.505999999992</v>
      </c>
      <c r="U42" s="33">
        <f>IF(ISNA(VLOOKUP($C42,'L76'!$C$5:$I$47,1,0)),0,VLOOKUP($C42,'L76'!$C$5:$I$47,3,0)+VLOOKUP($C42,'L76'!$C$5:$I$47,5,0)+VLOOKUP($C42,'L76'!$C$5:$I$47,7,0))</f>
        <v>12842.124999999996</v>
      </c>
      <c r="V42" s="39">
        <f t="shared" si="0"/>
        <v>123347.05599999998</v>
      </c>
      <c r="W42" s="7"/>
      <c r="Y42" s="7"/>
      <c r="Z42" s="7"/>
      <c r="AA42" s="7"/>
    </row>
    <row r="43" spans="2:27" x14ac:dyDescent="0.3">
      <c r="B43" s="4" t="s">
        <v>53</v>
      </c>
      <c r="C43" s="2" t="s">
        <v>93</v>
      </c>
      <c r="D43" s="24" t="s">
        <v>132</v>
      </c>
      <c r="E43" s="27" t="s">
        <v>147</v>
      </c>
      <c r="F43" s="32">
        <f>IF(ISNA(VLOOKUP($C43,'L70'!$C$5:$I$45,1,0)),0,VLOOKUP($C43,'L70'!$C$5:$I$45,2,0)+VLOOKUP($C43,'L70'!$C$5:$I$45,4,0)+VLOOKUP($C43,'L70'!$C$5:$I$45,6,0))</f>
        <v>19965.29499999998</v>
      </c>
      <c r="G43" s="33">
        <f>IF(ISNA(VLOOKUP($C43,'L70'!$C$5:$I$45,1,0)),0,VLOOKUP($C43,'L70'!$C$5:$I$45,3,0)+VLOOKUP($C43,'L70'!$C$5:$I$45,5,0)+VLOOKUP($C43,'L70'!$C$5:$I$45,7,0))</f>
        <v>18111.784000000007</v>
      </c>
      <c r="H43" s="32">
        <f>IF(ISNA(VLOOKUP($C43,'L71'!$C$5:$I$45,1,0)),0,VLOOKUP($C43,'L71'!$C$5:$I$45,2,0)+VLOOKUP($C43,'L71'!$C$5:$I$45,4,0)+VLOOKUP($C43,'L71'!$C$5:$I$45,6,0))</f>
        <v>11794.675999999998</v>
      </c>
      <c r="I43" s="37">
        <f>IF(ISNA(VLOOKUP($C43,'L71'!$C$5:$I$45,1,0)),0,VLOOKUP($C43,'L71'!$C$5:$I$45,3,0)+VLOOKUP($C43,'L71'!$C$5:$I$45,5,0)+VLOOKUP($C43,'L71'!$C$5:$I$45,7,0))</f>
        <v>13615.134</v>
      </c>
      <c r="J43" s="32">
        <f>IF(ISNA(VLOOKUP($C43,'L72'!$C$5:$I$46,1,0)),0,VLOOKUP($C43,'L72'!$C$5:$I$46,2,0)+VLOOKUP($C43,'L72'!$C$5:$I$46,4,0)+VLOOKUP($C43,'L72'!$C$5:$I$46,6,0))</f>
        <v>8746.0649999999987</v>
      </c>
      <c r="K43" s="33">
        <f>IF(ISNA(VLOOKUP($C43,'L72'!$C$5:$I$46,1,0)),0,VLOOKUP($C43,'L72'!$C$5:$I$46,3,0)+VLOOKUP($C43,'L72'!$C$5:$I$46,5,0)+VLOOKUP($C43,'L72'!$C$5:$I$46,7,0))</f>
        <v>9114.6440000000002</v>
      </c>
      <c r="L43" s="32">
        <f>IF(ISNA(VLOOKUP($C43,'L74'!$C$5:$I$47,1,0)),0,VLOOKUP($C43,'L74'!$C$5:$I$47,2,0))</f>
        <v>0</v>
      </c>
      <c r="M43" s="29">
        <f>IF(ISNA(VLOOKUP($C43,'L73'!$C$5:$I$47,1,0)),0,VLOOKUP($C43,'L73'!$C$5:$I$47,2,0)+VLOOKUP($C43,'L73'!$C$5:$I$47,4,0)+VLOOKUP($C43,'L73'!$C$5:$I$47,6,0))</f>
        <v>21189.614000000009</v>
      </c>
      <c r="N43" s="37">
        <f>IF(ISNA(VLOOKUP($C43,'L73'!$C$5:$I$47,1,0)),0,VLOOKUP($C43,'L73'!$C$5:$I$47,3,0)+VLOOKUP($C43,'L73'!$C$5:$I$47,5,0)+VLOOKUP($C43,'L73'!$C$5:$I$47,7,0))</f>
        <v>20016.382999999998</v>
      </c>
      <c r="O43" s="32">
        <f>IF(ISNA(VLOOKUP($C43,L73C!$C$5:$I$47,1,0)),0,VLOOKUP($C43,L73C!$C$5:$I$47,2,0))</f>
        <v>0</v>
      </c>
      <c r="P43" s="32">
        <f>IF(ISNA(VLOOKUP($C43,'L75'!$C$5:$I$47,1,0)),0,VLOOKUP($C43,'L75'!$C$5:$I$47,2,0)+VLOOKUP($C43,'L75'!$C$5:$I$47,4,0)+VLOOKUP($C43,'L75'!$C$5:$I$47,6,0))</f>
        <v>13478.099000000007</v>
      </c>
      <c r="Q43" s="33">
        <f>IF(ISNA(VLOOKUP($C43,'L75'!$C$5:$I$47,1,0)),0,VLOOKUP($C43,'L75'!$C$5:$I$47,3,0)+VLOOKUP($C43,'L75'!$C$5:$I$47,5,0)+VLOOKUP($C43,'L75'!$C$5:$I$47,7,0))</f>
        <v>18554.27</v>
      </c>
      <c r="R43" s="32">
        <f>IF(ISNA(VLOOKUP($C43,L75C!$C$5:$I$47,1,0)),0,VLOOKUP($C43,L75C!$C$5:$I$47,2,0)+VLOOKUP($C43,L75C!$C$5:$I$47,4,0)+VLOOKUP($C43,L75C!$C$5:$I$47,6,0))</f>
        <v>0</v>
      </c>
      <c r="S43" s="33">
        <f>IF(ISNA(VLOOKUP($C43,L75C!$C$5:$I$47,1,0)),0,VLOOKUP($C43,L75C!$C$5:$I$47,3,0)+VLOOKUP($C43,L75C!$C$5:$I$47,5,0)+VLOOKUP($C43,L75C!$C$5:$I$47,7,0))</f>
        <v>0</v>
      </c>
      <c r="T43" s="32">
        <f>IF(ISNA(VLOOKUP($C43,'L76'!$C$5:$I$47,1,0)),0,VLOOKUP($C43,'L76'!$C$5:$I$47,2,0)+VLOOKUP($C43,'L76'!$C$5:$I$47,4,0)+VLOOKUP($C43,'L76'!$C$5:$I$47,6,0))</f>
        <v>12862.790999999992</v>
      </c>
      <c r="U43" s="33">
        <f>IF(ISNA(VLOOKUP($C43,'L76'!$C$5:$I$47,1,0)),0,VLOOKUP($C43,'L76'!$C$5:$I$47,3,0)+VLOOKUP($C43,'L76'!$C$5:$I$47,5,0)+VLOOKUP($C43,'L76'!$C$5:$I$47,7,0))</f>
        <v>10733.272000000004</v>
      </c>
      <c r="V43" s="39">
        <f t="shared" si="0"/>
        <v>178182.027</v>
      </c>
      <c r="W43" s="7"/>
      <c r="Y43" s="7"/>
      <c r="Z43" s="7"/>
      <c r="AA43" s="7"/>
    </row>
    <row r="44" spans="2:27" x14ac:dyDescent="0.3">
      <c r="B44" s="4" t="s">
        <v>54</v>
      </c>
      <c r="C44" s="2" t="s">
        <v>94</v>
      </c>
      <c r="D44" s="24" t="s">
        <v>133</v>
      </c>
      <c r="E44" s="27" t="s">
        <v>148</v>
      </c>
      <c r="F44" s="32">
        <f>IF(ISNA(VLOOKUP($C44,'L70'!$C$5:$I$45,1,0)),0,VLOOKUP($C44,'L70'!$C$5:$I$45,2,0)+VLOOKUP($C44,'L70'!$C$5:$I$45,4,0)+VLOOKUP($C44,'L70'!$C$5:$I$45,6,0))</f>
        <v>10395.965999999997</v>
      </c>
      <c r="G44" s="33">
        <f>IF(ISNA(VLOOKUP($C44,'L70'!$C$5:$I$45,1,0)),0,VLOOKUP($C44,'L70'!$C$5:$I$45,3,0)+VLOOKUP($C44,'L70'!$C$5:$I$45,5,0)+VLOOKUP($C44,'L70'!$C$5:$I$45,7,0))</f>
        <v>12353.91</v>
      </c>
      <c r="H44" s="32">
        <f>IF(ISNA(VLOOKUP($C44,'L71'!$C$5:$I$45,1,0)),0,VLOOKUP($C44,'L71'!$C$5:$I$45,2,0)+VLOOKUP($C44,'L71'!$C$5:$I$45,4,0)+VLOOKUP($C44,'L71'!$C$5:$I$45,6,0))</f>
        <v>11155.163000000002</v>
      </c>
      <c r="I44" s="37">
        <f>IF(ISNA(VLOOKUP($C44,'L71'!$C$5:$I$45,1,0)),0,VLOOKUP($C44,'L71'!$C$5:$I$45,3,0)+VLOOKUP($C44,'L71'!$C$5:$I$45,5,0)+VLOOKUP($C44,'L71'!$C$5:$I$45,7,0))</f>
        <v>10377.454000000002</v>
      </c>
      <c r="J44" s="32">
        <f>IF(ISNA(VLOOKUP($C44,'L72'!$C$5:$I$46,1,0)),0,VLOOKUP($C44,'L72'!$C$5:$I$46,2,0)+VLOOKUP($C44,'L72'!$C$5:$I$46,4,0)+VLOOKUP($C44,'L72'!$C$5:$I$46,6,0))</f>
        <v>8989.5229999999992</v>
      </c>
      <c r="K44" s="33">
        <f>IF(ISNA(VLOOKUP($C44,'L72'!$C$5:$I$46,1,0)),0,VLOOKUP($C44,'L72'!$C$5:$I$46,3,0)+VLOOKUP($C44,'L72'!$C$5:$I$46,5,0)+VLOOKUP($C44,'L72'!$C$5:$I$46,7,0))</f>
        <v>11758.911999999997</v>
      </c>
      <c r="L44" s="32">
        <f>IF(ISNA(VLOOKUP($C44,'L74'!$C$5:$I$47,1,0)),0,VLOOKUP($C44,'L74'!$C$5:$I$47,2,0))</f>
        <v>0</v>
      </c>
      <c r="M44" s="29">
        <f>IF(ISNA(VLOOKUP($C44,'L73'!$C$5:$I$47,1,0)),0,VLOOKUP($C44,'L73'!$C$5:$I$47,2,0)+VLOOKUP($C44,'L73'!$C$5:$I$47,4,0)+VLOOKUP($C44,'L73'!$C$5:$I$47,6,0))</f>
        <v>13591.568999999992</v>
      </c>
      <c r="N44" s="37">
        <f>IF(ISNA(VLOOKUP($C44,'L73'!$C$5:$I$47,1,0)),0,VLOOKUP($C44,'L73'!$C$5:$I$47,3,0)+VLOOKUP($C44,'L73'!$C$5:$I$47,5,0)+VLOOKUP($C44,'L73'!$C$5:$I$47,7,0))</f>
        <v>11696.291999999998</v>
      </c>
      <c r="O44" s="32">
        <f>IF(ISNA(VLOOKUP($C44,L73C!$C$5:$I$47,1,0)),0,VLOOKUP($C44,L73C!$C$5:$I$47,2,0))</f>
        <v>0</v>
      </c>
      <c r="P44" s="32">
        <f>IF(ISNA(VLOOKUP($C44,'L75'!$C$5:$I$47,1,0)),0,VLOOKUP($C44,'L75'!$C$5:$I$47,2,0)+VLOOKUP($C44,'L75'!$C$5:$I$47,4,0)+VLOOKUP($C44,'L75'!$C$5:$I$47,6,0))</f>
        <v>9827.2840000000033</v>
      </c>
      <c r="Q44" s="33">
        <f>IF(ISNA(VLOOKUP($C44,'L75'!$C$5:$I$47,1,0)),0,VLOOKUP($C44,'L75'!$C$5:$I$47,3,0)+VLOOKUP($C44,'L75'!$C$5:$I$47,5,0)+VLOOKUP($C44,'L75'!$C$5:$I$47,7,0))</f>
        <v>9885.5079999999998</v>
      </c>
      <c r="R44" s="32">
        <f>IF(ISNA(VLOOKUP($C44,L75C!$C$5:$I$47,1,0)),0,VLOOKUP($C44,L75C!$C$5:$I$47,2,0)+VLOOKUP($C44,L75C!$C$5:$I$47,4,0)+VLOOKUP($C44,L75C!$C$5:$I$47,6,0))</f>
        <v>0</v>
      </c>
      <c r="S44" s="33">
        <f>IF(ISNA(VLOOKUP($C44,L75C!$C$5:$I$47,1,0)),0,VLOOKUP($C44,L75C!$C$5:$I$47,3,0)+VLOOKUP($C44,L75C!$C$5:$I$47,5,0)+VLOOKUP($C44,L75C!$C$5:$I$47,7,0))</f>
        <v>0</v>
      </c>
      <c r="T44" s="32">
        <f>IF(ISNA(VLOOKUP($C44,'L76'!$C$5:$I$47,1,0)),0,VLOOKUP($C44,'L76'!$C$5:$I$47,2,0)+VLOOKUP($C44,'L76'!$C$5:$I$47,4,0)+VLOOKUP($C44,'L76'!$C$5:$I$47,6,0))</f>
        <v>10105.419999999996</v>
      </c>
      <c r="U44" s="33">
        <f>IF(ISNA(VLOOKUP($C44,'L76'!$C$5:$I$47,1,0)),0,VLOOKUP($C44,'L76'!$C$5:$I$47,3,0)+VLOOKUP($C44,'L76'!$C$5:$I$47,5,0)+VLOOKUP($C44,'L76'!$C$5:$I$47,7,0))</f>
        <v>9464.4450000000033</v>
      </c>
      <c r="V44" s="39">
        <f t="shared" si="0"/>
        <v>129601.446</v>
      </c>
      <c r="W44" s="7"/>
      <c r="Y44" s="7"/>
      <c r="Z44" s="7"/>
      <c r="AA44" s="7"/>
    </row>
    <row r="45" spans="2:27" x14ac:dyDescent="0.3">
      <c r="B45" s="4" t="s">
        <v>55</v>
      </c>
      <c r="C45" s="2" t="s">
        <v>95</v>
      </c>
      <c r="D45" s="24" t="s">
        <v>134</v>
      </c>
      <c r="E45" s="27" t="s">
        <v>143</v>
      </c>
      <c r="F45" s="32">
        <f>IF(ISNA(VLOOKUP($C45,'L70'!$C$5:$I$45,1,0)),0,VLOOKUP($C45,'L70'!$C$5:$I$45,2,0)+VLOOKUP($C45,'L70'!$C$5:$I$45,4,0)+VLOOKUP($C45,'L70'!$C$5:$I$45,6,0))</f>
        <v>27426.423999999992</v>
      </c>
      <c r="G45" s="33">
        <f>IF(ISNA(VLOOKUP($C45,'L70'!$C$5:$I$45,1,0)),0,VLOOKUP($C45,'L70'!$C$5:$I$45,3,0)+VLOOKUP($C45,'L70'!$C$5:$I$45,5,0)+VLOOKUP($C45,'L70'!$C$5:$I$45,7,0))</f>
        <v>27972.277999999988</v>
      </c>
      <c r="H45" s="32">
        <f>IF(ISNA(VLOOKUP($C45,'L71'!$C$5:$I$45,1,0)),0,VLOOKUP($C45,'L71'!$C$5:$I$45,2,0)+VLOOKUP($C45,'L71'!$C$5:$I$45,4,0)+VLOOKUP($C45,'L71'!$C$5:$I$45,6,0))</f>
        <v>26710.311000000031</v>
      </c>
      <c r="I45" s="37">
        <f>IF(ISNA(VLOOKUP($C45,'L71'!$C$5:$I$45,1,0)),0,VLOOKUP($C45,'L71'!$C$5:$I$45,3,0)+VLOOKUP($C45,'L71'!$C$5:$I$45,5,0)+VLOOKUP($C45,'L71'!$C$5:$I$45,7,0))</f>
        <v>24161.98000000001</v>
      </c>
      <c r="J45" s="32">
        <f>IF(ISNA(VLOOKUP($C45,'L72'!$C$5:$I$46,1,0)),0,VLOOKUP($C45,'L72'!$C$5:$I$46,2,0)+VLOOKUP($C45,'L72'!$C$5:$I$46,4,0)+VLOOKUP($C45,'L72'!$C$5:$I$46,6,0))</f>
        <v>33798.983000000022</v>
      </c>
      <c r="K45" s="33">
        <f>IF(ISNA(VLOOKUP($C45,'L72'!$C$5:$I$46,1,0)),0,VLOOKUP($C45,'L72'!$C$5:$I$46,3,0)+VLOOKUP($C45,'L72'!$C$5:$I$46,5,0)+VLOOKUP($C45,'L72'!$C$5:$I$46,7,0))</f>
        <v>27572.193000000003</v>
      </c>
      <c r="L45" s="32">
        <f>IF(ISNA(VLOOKUP($C45,'L74'!$C$5:$I$47,1,0)),0,VLOOKUP($C45,'L74'!$C$5:$I$47,2,0))</f>
        <v>0</v>
      </c>
      <c r="M45" s="29">
        <f>IF(ISNA(VLOOKUP($C45,'L73'!$C$5:$I$47,1,0)),0,VLOOKUP($C45,'L73'!$C$5:$I$47,2,0)+VLOOKUP($C45,'L73'!$C$5:$I$47,4,0)+VLOOKUP($C45,'L73'!$C$5:$I$47,6,0))</f>
        <v>31154.541999999994</v>
      </c>
      <c r="N45" s="37">
        <f>IF(ISNA(VLOOKUP($C45,'L73'!$C$5:$I$47,1,0)),0,VLOOKUP($C45,'L73'!$C$5:$I$47,3,0)+VLOOKUP($C45,'L73'!$C$5:$I$47,5,0)+VLOOKUP($C45,'L73'!$C$5:$I$47,7,0))</f>
        <v>29467.721999999994</v>
      </c>
      <c r="O45" s="32">
        <f>IF(ISNA(VLOOKUP($C45,L73C!$C$5:$I$47,1,0)),0,VLOOKUP($C45,L73C!$C$5:$I$47,2,0))</f>
        <v>1053.671</v>
      </c>
      <c r="P45" s="32">
        <f>IF(ISNA(VLOOKUP($C45,'L75'!$C$5:$I$47,1,0)),0,VLOOKUP($C45,'L75'!$C$5:$I$47,2,0)+VLOOKUP($C45,'L75'!$C$5:$I$47,4,0)+VLOOKUP($C45,'L75'!$C$5:$I$47,6,0))</f>
        <v>26670.947999999997</v>
      </c>
      <c r="Q45" s="33">
        <f>IF(ISNA(VLOOKUP($C45,'L75'!$C$5:$I$47,1,0)),0,VLOOKUP($C45,'L75'!$C$5:$I$47,3,0)+VLOOKUP($C45,'L75'!$C$5:$I$47,5,0)+VLOOKUP($C45,'L75'!$C$5:$I$47,7,0))</f>
        <v>31094.789999999997</v>
      </c>
      <c r="R45" s="32">
        <f>IF(ISNA(VLOOKUP($C45,L75C!$C$5:$I$47,1,0)),0,VLOOKUP($C45,L75C!$C$5:$I$47,2,0)+VLOOKUP($C45,L75C!$C$5:$I$47,4,0)+VLOOKUP($C45,L75C!$C$5:$I$47,6,0))</f>
        <v>0</v>
      </c>
      <c r="S45" s="33">
        <f>IF(ISNA(VLOOKUP($C45,L75C!$C$5:$I$47,1,0)),0,VLOOKUP($C45,L75C!$C$5:$I$47,3,0)+VLOOKUP($C45,L75C!$C$5:$I$47,5,0)+VLOOKUP($C45,L75C!$C$5:$I$47,7,0))</f>
        <v>0</v>
      </c>
      <c r="T45" s="32">
        <f>IF(ISNA(VLOOKUP($C45,'L76'!$C$5:$I$47,1,0)),0,VLOOKUP($C45,'L76'!$C$5:$I$47,2,0)+VLOOKUP($C45,'L76'!$C$5:$I$47,4,0)+VLOOKUP($C45,'L76'!$C$5:$I$47,6,0))</f>
        <v>55253.081000000042</v>
      </c>
      <c r="U45" s="33">
        <f>IF(ISNA(VLOOKUP($C45,'L76'!$C$5:$I$47,1,0)),0,VLOOKUP($C45,'L76'!$C$5:$I$47,3,0)+VLOOKUP($C45,'L76'!$C$5:$I$47,5,0)+VLOOKUP($C45,'L76'!$C$5:$I$47,7,0))</f>
        <v>54610.590999999993</v>
      </c>
      <c r="V45" s="39">
        <f t="shared" si="0"/>
        <v>396947.51400000008</v>
      </c>
      <c r="W45" s="7"/>
      <c r="Y45" s="7"/>
      <c r="Z45" s="7"/>
      <c r="AA45" s="7"/>
    </row>
    <row r="46" spans="2:27" x14ac:dyDescent="0.3">
      <c r="B46" s="4" t="s">
        <v>56</v>
      </c>
      <c r="C46" s="2" t="s">
        <v>96</v>
      </c>
      <c r="D46" s="24" t="s">
        <v>135</v>
      </c>
      <c r="E46" s="27" t="s">
        <v>142</v>
      </c>
      <c r="F46" s="32">
        <f>IF(ISNA(VLOOKUP($C46,'L70'!$C$5:$I$45,1,0)),0,VLOOKUP($C46,'L70'!$C$5:$I$45,2,0)+VLOOKUP($C46,'L70'!$C$5:$I$45,4,0)+VLOOKUP($C46,'L70'!$C$5:$I$45,6,0))</f>
        <v>864.06600000000003</v>
      </c>
      <c r="G46" s="33">
        <f>IF(ISNA(VLOOKUP($C46,'L70'!$C$5:$I$45,1,0)),0,VLOOKUP($C46,'L70'!$C$5:$I$45,3,0)+VLOOKUP($C46,'L70'!$C$5:$I$45,5,0)+VLOOKUP($C46,'L70'!$C$5:$I$45,7,0))</f>
        <v>1305.0949999999998</v>
      </c>
      <c r="H46" s="32">
        <f>IF(ISNA(VLOOKUP($C46,'L71'!$C$5:$I$45,1,0)),0,VLOOKUP($C46,'L71'!$C$5:$I$45,2,0)+VLOOKUP($C46,'L71'!$C$5:$I$45,4,0)+VLOOKUP($C46,'L71'!$C$5:$I$45,6,0))</f>
        <v>1071.6420000000001</v>
      </c>
      <c r="I46" s="37">
        <f>IF(ISNA(VLOOKUP($C46,'L71'!$C$5:$I$45,1,0)),0,VLOOKUP($C46,'L71'!$C$5:$I$45,3,0)+VLOOKUP($C46,'L71'!$C$5:$I$45,5,0)+VLOOKUP($C46,'L71'!$C$5:$I$45,7,0))</f>
        <v>717.23200000000008</v>
      </c>
      <c r="J46" s="32">
        <f>IF(ISNA(VLOOKUP($C46,'L72'!$C$5:$I$46,1,0)),0,VLOOKUP($C46,'L72'!$C$5:$I$46,2,0)+VLOOKUP($C46,'L72'!$C$5:$I$46,4,0)+VLOOKUP($C46,'L72'!$C$5:$I$46,6,0))</f>
        <v>748.45000000000016</v>
      </c>
      <c r="K46" s="33">
        <f>IF(ISNA(VLOOKUP($C46,'L72'!$C$5:$I$46,1,0)),0,VLOOKUP($C46,'L72'!$C$5:$I$46,3,0)+VLOOKUP($C46,'L72'!$C$5:$I$46,5,0)+VLOOKUP($C46,'L72'!$C$5:$I$46,7,0))</f>
        <v>1435.3549999999998</v>
      </c>
      <c r="L46" s="32">
        <f>IF(ISNA(VLOOKUP($C46,'L74'!$C$5:$I$47,1,0)),0,VLOOKUP($C46,'L74'!$C$5:$I$47,2,0))</f>
        <v>0</v>
      </c>
      <c r="M46" s="29">
        <f>IF(ISNA(VLOOKUP($C46,'L73'!$C$5:$I$47,1,0)),0,VLOOKUP($C46,'L73'!$C$5:$I$47,2,0)+VLOOKUP($C46,'L73'!$C$5:$I$47,4,0)+VLOOKUP($C46,'L73'!$C$5:$I$47,6,0))</f>
        <v>1084.335</v>
      </c>
      <c r="N46" s="37">
        <f>IF(ISNA(VLOOKUP($C46,'L73'!$C$5:$I$47,1,0)),0,VLOOKUP($C46,'L73'!$C$5:$I$47,3,0)+VLOOKUP($C46,'L73'!$C$5:$I$47,5,0)+VLOOKUP($C46,'L73'!$C$5:$I$47,7,0))</f>
        <v>898.46700000000021</v>
      </c>
      <c r="O46" s="32">
        <f>IF(ISNA(VLOOKUP($C46,L73C!$C$5:$I$47,1,0)),0,VLOOKUP($C46,L73C!$C$5:$I$47,2,0))</f>
        <v>145.56900000000002</v>
      </c>
      <c r="P46" s="32">
        <f>IF(ISNA(VLOOKUP($C46,'L75'!$C$5:$I$47,1,0)),0,VLOOKUP($C46,'L75'!$C$5:$I$47,2,0)+VLOOKUP($C46,'L75'!$C$5:$I$47,4,0)+VLOOKUP($C46,'L75'!$C$5:$I$47,6,0))</f>
        <v>1199.2269999999999</v>
      </c>
      <c r="Q46" s="33">
        <f>IF(ISNA(VLOOKUP($C46,'L75'!$C$5:$I$47,1,0)),0,VLOOKUP($C46,'L75'!$C$5:$I$47,3,0)+VLOOKUP($C46,'L75'!$C$5:$I$47,5,0)+VLOOKUP($C46,'L75'!$C$5:$I$47,7,0))</f>
        <v>1147.5269999999998</v>
      </c>
      <c r="R46" s="32">
        <f>IF(ISNA(VLOOKUP($C46,L75C!$C$5:$I$47,1,0)),0,VLOOKUP($C46,L75C!$C$5:$I$47,2,0)+VLOOKUP($C46,L75C!$C$5:$I$47,4,0)+VLOOKUP($C46,L75C!$C$5:$I$47,6,0))</f>
        <v>0</v>
      </c>
      <c r="S46" s="33">
        <f>IF(ISNA(VLOOKUP($C46,L75C!$C$5:$I$47,1,0)),0,VLOOKUP($C46,L75C!$C$5:$I$47,3,0)+VLOOKUP($C46,L75C!$C$5:$I$47,5,0)+VLOOKUP($C46,L75C!$C$5:$I$47,7,0))</f>
        <v>0</v>
      </c>
      <c r="T46" s="32">
        <f>IF(ISNA(VLOOKUP($C46,'L76'!$C$5:$I$47,1,0)),0,VLOOKUP($C46,'L76'!$C$5:$I$47,2,0)+VLOOKUP($C46,'L76'!$C$5:$I$47,4,0)+VLOOKUP($C46,'L76'!$C$5:$I$47,6,0))</f>
        <v>720.68000000000006</v>
      </c>
      <c r="U46" s="33">
        <f>IF(ISNA(VLOOKUP($C46,'L76'!$C$5:$I$47,1,0)),0,VLOOKUP($C46,'L76'!$C$5:$I$47,3,0)+VLOOKUP($C46,'L76'!$C$5:$I$47,5,0)+VLOOKUP($C46,'L76'!$C$5:$I$47,7,0))</f>
        <v>875.71000000000026</v>
      </c>
      <c r="V46" s="39">
        <f t="shared" si="0"/>
        <v>12213.355</v>
      </c>
      <c r="W46" s="7"/>
      <c r="Y46" s="7"/>
      <c r="Z46" s="7"/>
      <c r="AA46" s="7"/>
    </row>
    <row r="47" spans="2:27" x14ac:dyDescent="0.3">
      <c r="B47" s="4" t="s">
        <v>57</v>
      </c>
      <c r="C47" s="2" t="s">
        <v>97</v>
      </c>
      <c r="D47" s="24" t="s">
        <v>116</v>
      </c>
      <c r="E47" s="27" t="s">
        <v>140</v>
      </c>
      <c r="F47" s="32">
        <f>IF(ISNA(VLOOKUP($C47,'L70'!$C$5:$I$45,1,0)),0,VLOOKUP($C47,'L70'!$C$5:$I$45,2,0)+VLOOKUP($C47,'L70'!$C$5:$I$45,4,0)+VLOOKUP($C47,'L70'!$C$5:$I$45,6,0))</f>
        <v>12175.366999999998</v>
      </c>
      <c r="G47" s="33">
        <f>IF(ISNA(VLOOKUP($C47,'L70'!$C$5:$I$45,1,0)),0,VLOOKUP($C47,'L70'!$C$5:$I$45,3,0)+VLOOKUP($C47,'L70'!$C$5:$I$45,5,0)+VLOOKUP($C47,'L70'!$C$5:$I$45,7,0))</f>
        <v>11708.526000000007</v>
      </c>
      <c r="H47" s="32">
        <f>IF(ISNA(VLOOKUP($C47,'L71'!$C$5:$I$45,1,0)),0,VLOOKUP($C47,'L71'!$C$5:$I$45,2,0)+VLOOKUP($C47,'L71'!$C$5:$I$45,4,0)+VLOOKUP($C47,'L71'!$C$5:$I$45,6,0))</f>
        <v>17378.750999999997</v>
      </c>
      <c r="I47" s="37">
        <f>IF(ISNA(VLOOKUP($C47,'L71'!$C$5:$I$45,1,0)),0,VLOOKUP($C47,'L71'!$C$5:$I$45,3,0)+VLOOKUP($C47,'L71'!$C$5:$I$45,5,0)+VLOOKUP($C47,'L71'!$C$5:$I$45,7,0))</f>
        <v>13791.802000000003</v>
      </c>
      <c r="J47" s="32">
        <f>IF(ISNA(VLOOKUP($C47,'L72'!$C$5:$I$46,1,0)),0,VLOOKUP($C47,'L72'!$C$5:$I$46,2,0)+VLOOKUP($C47,'L72'!$C$5:$I$46,4,0)+VLOOKUP($C47,'L72'!$C$5:$I$46,6,0))</f>
        <v>15271.141000000009</v>
      </c>
      <c r="K47" s="33">
        <f>IF(ISNA(VLOOKUP($C47,'L72'!$C$5:$I$46,1,0)),0,VLOOKUP($C47,'L72'!$C$5:$I$46,3,0)+VLOOKUP($C47,'L72'!$C$5:$I$46,5,0)+VLOOKUP($C47,'L72'!$C$5:$I$46,7,0))</f>
        <v>11758.939999999997</v>
      </c>
      <c r="L47" s="32">
        <f>IF(ISNA(VLOOKUP($C47,'L74'!$C$5:$I$47,1,0)),0,VLOOKUP($C47,'L74'!$C$5:$I$47,2,0))</f>
        <v>4823.8959999999997</v>
      </c>
      <c r="M47" s="29">
        <f>IF(ISNA(VLOOKUP($C47,'L73'!$C$5:$I$47,1,0)),0,VLOOKUP($C47,'L73'!$C$5:$I$47,2,0)+VLOOKUP($C47,'L73'!$C$5:$I$47,4,0)+VLOOKUP($C47,'L73'!$C$5:$I$47,6,0))</f>
        <v>15316.004000000003</v>
      </c>
      <c r="N47" s="37">
        <f>IF(ISNA(VLOOKUP($C47,'L73'!$C$5:$I$47,1,0)),0,VLOOKUP($C47,'L73'!$C$5:$I$47,3,0)+VLOOKUP($C47,'L73'!$C$5:$I$47,5,0)+VLOOKUP($C47,'L73'!$C$5:$I$47,7,0))</f>
        <v>13960.405000000006</v>
      </c>
      <c r="O47" s="32">
        <f>IF(ISNA(VLOOKUP($C47,L73C!$C$5:$I$47,1,0)),0,VLOOKUP($C47,L73C!$C$5:$I$47,2,0))</f>
        <v>2949.6670000000004</v>
      </c>
      <c r="P47" s="32">
        <f>IF(ISNA(VLOOKUP($C47,'L75'!$C$5:$I$47,1,0)),0,VLOOKUP($C47,'L75'!$C$5:$I$47,2,0)+VLOOKUP($C47,'L75'!$C$5:$I$47,4,0)+VLOOKUP($C47,'L75'!$C$5:$I$47,6,0))</f>
        <v>16148.023999999999</v>
      </c>
      <c r="Q47" s="33">
        <f>IF(ISNA(VLOOKUP($C47,'L75'!$C$5:$I$47,1,0)),0,VLOOKUP($C47,'L75'!$C$5:$I$47,3,0)+VLOOKUP($C47,'L75'!$C$5:$I$47,5,0)+VLOOKUP($C47,'L75'!$C$5:$I$47,7,0))</f>
        <v>15466.170000000002</v>
      </c>
      <c r="R47" s="32">
        <f>IF(ISNA(VLOOKUP($C47,L75C!$C$5:$I$47,1,0)),0,VLOOKUP($C47,L75C!$C$5:$I$47,2,0)+VLOOKUP($C47,L75C!$C$5:$I$47,4,0)+VLOOKUP($C47,L75C!$C$5:$I$47,6,0))</f>
        <v>0</v>
      </c>
      <c r="S47" s="33">
        <f>IF(ISNA(VLOOKUP($C47,L75C!$C$5:$I$47,1,0)),0,VLOOKUP($C47,L75C!$C$5:$I$47,3,0)+VLOOKUP($C47,L75C!$C$5:$I$47,5,0)+VLOOKUP($C47,L75C!$C$5:$I$47,7,0))</f>
        <v>0</v>
      </c>
      <c r="T47" s="32">
        <f>IF(ISNA(VLOOKUP($C47,'L76'!$C$5:$I$47,1,0)),0,VLOOKUP($C47,'L76'!$C$5:$I$47,2,0)+VLOOKUP($C47,'L76'!$C$5:$I$47,4,0)+VLOOKUP($C47,'L76'!$C$5:$I$47,6,0))</f>
        <v>14990.631000000001</v>
      </c>
      <c r="U47" s="33">
        <f>IF(ISNA(VLOOKUP($C47,'L76'!$C$5:$I$47,1,0)),0,VLOOKUP($C47,'L76'!$C$5:$I$47,3,0)+VLOOKUP($C47,'L76'!$C$5:$I$47,5,0)+VLOOKUP($C47,'L76'!$C$5:$I$47,7,0))</f>
        <v>13742.813000000007</v>
      </c>
      <c r="V47" s="39">
        <f t="shared" si="0"/>
        <v>179482.13700000002</v>
      </c>
      <c r="W47" s="7"/>
      <c r="Y47" s="7"/>
      <c r="Z47" s="7"/>
      <c r="AA47" s="7"/>
    </row>
    <row r="48" spans="2:27" ht="14.4" thickBot="1" x14ac:dyDescent="0.35">
      <c r="B48" s="4" t="s">
        <v>58</v>
      </c>
      <c r="C48" s="2" t="s">
        <v>98</v>
      </c>
      <c r="D48" s="24" t="s">
        <v>136</v>
      </c>
      <c r="E48" s="27" t="s">
        <v>149</v>
      </c>
      <c r="F48" s="32">
        <f>IF(ISNA(VLOOKUP($C48,'L70'!$C$5:$I$45,1,0)),0,VLOOKUP($C48,'L70'!$C$5:$I$45,2,0)+VLOOKUP($C48,'L70'!$C$5:$I$45,4,0)+VLOOKUP($C48,'L70'!$C$5:$I$45,6,0))</f>
        <v>385.77500000000003</v>
      </c>
      <c r="G48" s="33">
        <f>IF(ISNA(VLOOKUP($C48,'L70'!$C$5:$I$45,1,0)),0,VLOOKUP($C48,'L70'!$C$5:$I$45,3,0)+VLOOKUP($C48,'L70'!$C$5:$I$45,5,0)+VLOOKUP($C48,'L70'!$C$5:$I$45,7,0))</f>
        <v>2423.6970000000001</v>
      </c>
      <c r="H48" s="32">
        <f>IF(ISNA(VLOOKUP($C48,'L71'!$C$5:$I$45,1,0)),0,VLOOKUP($C48,'L71'!$C$5:$I$45,2,0)+VLOOKUP($C48,'L71'!$C$5:$I$45,4,0)+VLOOKUP($C48,'L71'!$C$5:$I$45,6,0))</f>
        <v>1205.002</v>
      </c>
      <c r="I48" s="37">
        <f>IF(ISNA(VLOOKUP($C48,'L71'!$C$5:$I$45,1,0)),0,VLOOKUP($C48,'L71'!$C$5:$I$45,3,0)+VLOOKUP($C48,'L71'!$C$5:$I$45,5,0)+VLOOKUP($C48,'L71'!$C$5:$I$45,7,0))</f>
        <v>930.79100000000005</v>
      </c>
      <c r="J48" s="32">
        <f>IF(ISNA(VLOOKUP($C48,'L72'!$C$5:$I$46,1,0)),0,VLOOKUP($C48,'L72'!$C$5:$I$46,2,0)+VLOOKUP($C48,'L72'!$C$5:$I$46,4,0)+VLOOKUP($C48,'L72'!$C$5:$I$46,6,0))</f>
        <v>1215.3150000000001</v>
      </c>
      <c r="K48" s="33">
        <f>IF(ISNA(VLOOKUP($C48,'L72'!$C$5:$I$46,1,0)),0,VLOOKUP($C48,'L72'!$C$5:$I$46,3,0)+VLOOKUP($C48,'L72'!$C$5:$I$46,5,0)+VLOOKUP($C48,'L72'!$C$5:$I$46,7,0))</f>
        <v>2176.6710000000003</v>
      </c>
      <c r="L48" s="32">
        <f>IF(ISNA(VLOOKUP($C48,'L74'!$C$5:$I$47,1,0)),0,VLOOKUP($C48,'L74'!$C$5:$I$47,2,0))</f>
        <v>0</v>
      </c>
      <c r="M48" s="29">
        <f>IF(ISNA(VLOOKUP($C48,'L73'!$C$5:$I$47,1,0)),0,VLOOKUP($C48,'L73'!$C$5:$I$47,2,0)+VLOOKUP($C48,'L73'!$C$5:$I$47,4,0)+VLOOKUP($C48,'L73'!$C$5:$I$47,6,0))</f>
        <v>5096.7409999999991</v>
      </c>
      <c r="N48" s="37">
        <f>IF(ISNA(VLOOKUP($C48,'L73'!$C$5:$I$47,1,0)),0,VLOOKUP($C48,'L73'!$C$5:$I$47,3,0)+VLOOKUP($C48,'L73'!$C$5:$I$47,5,0)+VLOOKUP($C48,'L73'!$C$5:$I$47,7,0))</f>
        <v>4403.0720000000001</v>
      </c>
      <c r="O48" s="32">
        <f>IF(ISNA(VLOOKUP($C48,L73C!$C$5:$I$47,1,0)),0,VLOOKUP($C48,L73C!$C$5:$I$47,2,0))</f>
        <v>0</v>
      </c>
      <c r="P48" s="32">
        <f>IF(ISNA(VLOOKUP($C48,'L75'!$C$5:$I$47,1,0)),0,VLOOKUP($C48,'L75'!$C$5:$I$47,2,0)+VLOOKUP($C48,'L75'!$C$5:$I$47,4,0)+VLOOKUP($C48,'L75'!$C$5:$I$47,6,0))</f>
        <v>6542.2989999999991</v>
      </c>
      <c r="Q48" s="33">
        <f>IF(ISNA(VLOOKUP($C48,'L75'!$C$5:$I$47,1,0)),0,VLOOKUP($C48,'L75'!$C$5:$I$47,3,0)+VLOOKUP($C48,'L75'!$C$5:$I$47,5,0)+VLOOKUP($C48,'L75'!$C$5:$I$47,7,0))</f>
        <v>6060.2140000000018</v>
      </c>
      <c r="R48" s="32">
        <f>IF(ISNA(VLOOKUP($C48,L75C!$C$5:$I$47,1,0)),0,VLOOKUP($C48,L75C!$C$5:$I$47,2,0)+VLOOKUP($C48,L75C!$C$5:$I$47,4,0)+VLOOKUP($C48,L75C!$C$5:$I$47,6,0))</f>
        <v>0</v>
      </c>
      <c r="S48" s="33">
        <f>IF(ISNA(VLOOKUP($C48,L75C!$C$5:$I$47,1,0)),0,VLOOKUP($C48,L75C!$C$5:$I$47,3,0)+VLOOKUP($C48,L75C!$C$5:$I$47,5,0)+VLOOKUP($C48,L75C!$C$5:$I$47,7,0))</f>
        <v>0</v>
      </c>
      <c r="T48" s="32">
        <f>IF(ISNA(VLOOKUP($C48,'L76'!$C$5:$I$47,1,0)),0,VLOOKUP($C48,'L76'!$C$5:$I$47,2,0)+VLOOKUP($C48,'L76'!$C$5:$I$47,4,0)+VLOOKUP($C48,'L76'!$C$5:$I$47,6,0))</f>
        <v>4330.1370000000015</v>
      </c>
      <c r="U48" s="33">
        <f>IF(ISNA(VLOOKUP($C48,'L76'!$C$5:$I$47,1,0)),0,VLOOKUP($C48,'L76'!$C$5:$I$47,3,0)+VLOOKUP($C48,'L76'!$C$5:$I$47,5,0)+VLOOKUP($C48,'L76'!$C$5:$I$47,7,0))</f>
        <v>4296.2930000000015</v>
      </c>
      <c r="V48" s="39">
        <f t="shared" si="0"/>
        <v>39066.006999999998</v>
      </c>
      <c r="W48" s="7"/>
      <c r="Y48" s="7"/>
      <c r="Z48" s="7"/>
      <c r="AA48" s="7"/>
    </row>
    <row r="49" spans="2:24" ht="14.4" thickBot="1" x14ac:dyDescent="0.35">
      <c r="B49" s="51" t="s">
        <v>0</v>
      </c>
      <c r="C49" s="52" t="s">
        <v>16</v>
      </c>
      <c r="D49" s="53" t="s">
        <v>16</v>
      </c>
      <c r="E49" s="54" t="s">
        <v>16</v>
      </c>
      <c r="F49" s="55">
        <f t="shared" ref="F49:N49" si="1">SUM(F6:F48)</f>
        <v>482970.02500000014</v>
      </c>
      <c r="G49" s="56">
        <f t="shared" si="1"/>
        <v>483904.27399999986</v>
      </c>
      <c r="H49" s="55">
        <f t="shared" si="1"/>
        <v>523976.0689999999</v>
      </c>
      <c r="I49" s="57">
        <f t="shared" si="1"/>
        <v>467535.7930000003</v>
      </c>
      <c r="J49" s="55">
        <f t="shared" si="1"/>
        <v>499411.70999999985</v>
      </c>
      <c r="K49" s="56">
        <f t="shared" si="1"/>
        <v>452778.47499999998</v>
      </c>
      <c r="L49" s="55">
        <f t="shared" si="1"/>
        <v>68213.638999999996</v>
      </c>
      <c r="M49" s="58">
        <f t="shared" si="1"/>
        <v>624655.13800000004</v>
      </c>
      <c r="N49" s="57">
        <f t="shared" si="1"/>
        <v>546580.61900000018</v>
      </c>
      <c r="O49" s="55">
        <f t="shared" ref="O49:S49" si="2">SUM(O6:O48)</f>
        <v>68637.97600000001</v>
      </c>
      <c r="P49" s="55">
        <f t="shared" si="2"/>
        <v>577905.13899999973</v>
      </c>
      <c r="Q49" s="56">
        <f t="shared" si="2"/>
        <v>578158.32199999993</v>
      </c>
      <c r="R49" s="55">
        <f t="shared" si="2"/>
        <v>3116.2089999999998</v>
      </c>
      <c r="S49" s="56">
        <f t="shared" si="2"/>
        <v>5197.0319999999992</v>
      </c>
      <c r="T49" s="55">
        <f t="shared" ref="T49:U49" si="3">SUM(T6:T48)</f>
        <v>520847.35100000008</v>
      </c>
      <c r="U49" s="56">
        <f t="shared" si="3"/>
        <v>489034.22800000006</v>
      </c>
      <c r="V49" s="59">
        <f t="shared" si="0"/>
        <v>6392921.998999998</v>
      </c>
      <c r="W49" s="45"/>
    </row>
    <row r="50" spans="2:24" x14ac:dyDescent="0.3">
      <c r="B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</row>
    <row r="51" spans="2:24" x14ac:dyDescent="0.3">
      <c r="B51" s="45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5"/>
      <c r="X51" s="45"/>
    </row>
    <row r="52" spans="2:24" x14ac:dyDescent="0.3">
      <c r="B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</row>
    <row r="53" spans="2:24" x14ac:dyDescent="0.3">
      <c r="B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</row>
    <row r="54" spans="2:24" x14ac:dyDescent="0.3">
      <c r="B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</row>
  </sheetData>
  <mergeCells count="13">
    <mergeCell ref="R4:S4"/>
    <mergeCell ref="V4:V5"/>
    <mergeCell ref="B2:V2"/>
    <mergeCell ref="B4:B5"/>
    <mergeCell ref="C4:C5"/>
    <mergeCell ref="D4:D5"/>
    <mergeCell ref="E4:E5"/>
    <mergeCell ref="F4:G4"/>
    <mergeCell ref="H4:I4"/>
    <mergeCell ref="J4:K4"/>
    <mergeCell ref="M4:N4"/>
    <mergeCell ref="P4:Q4"/>
    <mergeCell ref="T4:U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5"/>
  <sheetViews>
    <sheetView zoomScale="85" zoomScaleNormal="85" workbookViewId="0">
      <pane xSplit="1" ySplit="4" topLeftCell="B5" activePane="bottomRight" state="frozen"/>
      <selection activeCell="B6" sqref="B6:R6"/>
      <selection pane="topRight" activeCell="B6" sqref="B6:R6"/>
      <selection pane="bottomLeft" activeCell="B6" sqref="B6:R6"/>
      <selection pane="bottomRight"/>
    </sheetView>
  </sheetViews>
  <sheetFormatPr defaultColWidth="9.109375" defaultRowHeight="13.8" x14ac:dyDescent="0.3"/>
  <cols>
    <col min="1" max="1" width="3" style="7" customWidth="1"/>
    <col min="2" max="2" width="19.6640625" style="7" bestFit="1" customWidth="1"/>
    <col min="3" max="3" width="17.44140625" style="17" bestFit="1" customWidth="1"/>
    <col min="4" max="9" width="9.6640625" style="7" customWidth="1"/>
    <col min="10" max="16384" width="9.109375" style="7"/>
  </cols>
  <sheetData>
    <row r="1" spans="2:9" ht="14.4" thickBot="1" x14ac:dyDescent="0.35"/>
    <row r="2" spans="2:9" ht="14.4" thickBot="1" x14ac:dyDescent="0.35">
      <c r="B2" s="81" t="s">
        <v>99</v>
      </c>
      <c r="C2" s="82"/>
      <c r="D2" s="82"/>
      <c r="E2" s="82"/>
      <c r="F2" s="82"/>
      <c r="G2" s="82"/>
      <c r="H2" s="82"/>
      <c r="I2" s="83"/>
    </row>
    <row r="3" spans="2:9" ht="14.4" thickBot="1" x14ac:dyDescent="0.35">
      <c r="B3" s="84" t="s">
        <v>17</v>
      </c>
      <c r="C3" s="86" t="s">
        <v>18</v>
      </c>
      <c r="D3" s="88" t="s">
        <v>11</v>
      </c>
      <c r="E3" s="88"/>
      <c r="F3" s="88" t="s">
        <v>12</v>
      </c>
      <c r="G3" s="88"/>
      <c r="H3" s="88" t="s">
        <v>13</v>
      </c>
      <c r="I3" s="88"/>
    </row>
    <row r="4" spans="2:9" ht="14.4" thickBot="1" x14ac:dyDescent="0.35">
      <c r="B4" s="85"/>
      <c r="C4" s="87"/>
      <c r="D4" s="20" t="s">
        <v>1</v>
      </c>
      <c r="E4" s="21" t="s">
        <v>2</v>
      </c>
      <c r="F4" s="20" t="s">
        <v>1</v>
      </c>
      <c r="G4" s="21" t="s">
        <v>2</v>
      </c>
      <c r="H4" s="20" t="s">
        <v>1</v>
      </c>
      <c r="I4" s="21" t="s">
        <v>2</v>
      </c>
    </row>
    <row r="5" spans="2:9" x14ac:dyDescent="0.3">
      <c r="B5" s="5" t="s">
        <v>19</v>
      </c>
      <c r="C5" s="18" t="s">
        <v>59</v>
      </c>
      <c r="D5" s="8">
        <v>9813.8960000000097</v>
      </c>
      <c r="E5" s="9">
        <v>10649.578000000001</v>
      </c>
      <c r="F5" s="8">
        <v>0</v>
      </c>
      <c r="G5" s="9">
        <v>0</v>
      </c>
      <c r="H5" s="8">
        <v>0</v>
      </c>
      <c r="I5" s="9">
        <v>0</v>
      </c>
    </row>
    <row r="6" spans="2:9" x14ac:dyDescent="0.3">
      <c r="B6" s="3" t="s">
        <v>20</v>
      </c>
      <c r="C6" s="19" t="s">
        <v>60</v>
      </c>
      <c r="D6" s="10">
        <v>19044.361000000012</v>
      </c>
      <c r="E6" s="11">
        <v>23048.925999999989</v>
      </c>
      <c r="F6" s="8">
        <v>0</v>
      </c>
      <c r="G6" s="11">
        <v>0</v>
      </c>
      <c r="H6" s="8">
        <v>0</v>
      </c>
      <c r="I6" s="11">
        <v>487.49299999999999</v>
      </c>
    </row>
    <row r="7" spans="2:9" x14ac:dyDescent="0.3">
      <c r="B7" s="3" t="s">
        <v>21</v>
      </c>
      <c r="C7" s="19" t="s">
        <v>61</v>
      </c>
      <c r="D7" s="10">
        <v>150.59399999999999</v>
      </c>
      <c r="E7" s="11">
        <v>125.827</v>
      </c>
      <c r="F7" s="8">
        <v>0</v>
      </c>
      <c r="G7" s="11">
        <v>0</v>
      </c>
      <c r="H7" s="8">
        <v>0</v>
      </c>
      <c r="I7" s="11">
        <v>0</v>
      </c>
    </row>
    <row r="8" spans="2:9" x14ac:dyDescent="0.3">
      <c r="B8" s="3" t="s">
        <v>22</v>
      </c>
      <c r="C8" s="19" t="s">
        <v>62</v>
      </c>
      <c r="D8" s="10">
        <v>19176.719000000016</v>
      </c>
      <c r="E8" s="11">
        <v>18108.298999999988</v>
      </c>
      <c r="F8" s="8">
        <v>0</v>
      </c>
      <c r="G8" s="11">
        <v>0</v>
      </c>
      <c r="H8" s="12">
        <v>0</v>
      </c>
      <c r="I8" s="11">
        <v>0</v>
      </c>
    </row>
    <row r="9" spans="2:9" x14ac:dyDescent="0.3">
      <c r="B9" s="3" t="s">
        <v>23</v>
      </c>
      <c r="C9" s="19" t="s">
        <v>63</v>
      </c>
      <c r="D9" s="10">
        <v>13456.14800000001</v>
      </c>
      <c r="E9" s="11">
        <v>12150.526000000005</v>
      </c>
      <c r="F9" s="8">
        <v>0</v>
      </c>
      <c r="G9" s="11">
        <v>0</v>
      </c>
      <c r="H9" s="8">
        <v>0</v>
      </c>
      <c r="I9" s="11">
        <v>0</v>
      </c>
    </row>
    <row r="10" spans="2:9" x14ac:dyDescent="0.3">
      <c r="B10" s="3" t="s">
        <v>24</v>
      </c>
      <c r="C10" s="19" t="s">
        <v>64</v>
      </c>
      <c r="D10" s="10">
        <v>1582.0089999999998</v>
      </c>
      <c r="E10" s="11">
        <v>896.7270000000002</v>
      </c>
      <c r="F10" s="8">
        <v>0</v>
      </c>
      <c r="G10" s="11">
        <v>0</v>
      </c>
      <c r="H10" s="12">
        <v>0</v>
      </c>
      <c r="I10" s="11">
        <v>0</v>
      </c>
    </row>
    <row r="11" spans="2:9" x14ac:dyDescent="0.3">
      <c r="B11" s="3" t="s">
        <v>25</v>
      </c>
      <c r="C11" s="19" t="s">
        <v>65</v>
      </c>
      <c r="D11" s="10">
        <v>698.96299999999997</v>
      </c>
      <c r="E11" s="11">
        <v>740.99799999999993</v>
      </c>
      <c r="F11" s="8">
        <v>0</v>
      </c>
      <c r="G11" s="11">
        <v>0</v>
      </c>
      <c r="H11" s="8">
        <v>0</v>
      </c>
      <c r="I11" s="11">
        <v>0</v>
      </c>
    </row>
    <row r="12" spans="2:9" x14ac:dyDescent="0.3">
      <c r="B12" s="3" t="s">
        <v>26</v>
      </c>
      <c r="C12" s="19" t="s">
        <v>66</v>
      </c>
      <c r="D12" s="10">
        <v>9525.1659999999938</v>
      </c>
      <c r="E12" s="11">
        <v>10313.286000000002</v>
      </c>
      <c r="F12" s="8">
        <v>0</v>
      </c>
      <c r="G12" s="11">
        <v>0</v>
      </c>
      <c r="H12" s="8">
        <v>0</v>
      </c>
      <c r="I12" s="11">
        <v>0</v>
      </c>
    </row>
    <row r="13" spans="2:9" x14ac:dyDescent="0.3">
      <c r="B13" s="3" t="s">
        <v>27</v>
      </c>
      <c r="C13" s="19" t="s">
        <v>67</v>
      </c>
      <c r="D13" s="10">
        <v>7752.3809999999985</v>
      </c>
      <c r="E13" s="11">
        <v>7790.2099999999982</v>
      </c>
      <c r="F13" s="8">
        <v>0</v>
      </c>
      <c r="G13" s="11">
        <v>0</v>
      </c>
      <c r="H13" s="8">
        <v>0</v>
      </c>
      <c r="I13" s="11">
        <v>0</v>
      </c>
    </row>
    <row r="14" spans="2:9" x14ac:dyDescent="0.3">
      <c r="B14" s="3" t="s">
        <v>28</v>
      </c>
      <c r="C14" s="19" t="s">
        <v>68</v>
      </c>
      <c r="D14" s="10">
        <v>5766.1039999999994</v>
      </c>
      <c r="E14" s="11">
        <v>6109.1970000000038</v>
      </c>
      <c r="F14" s="8">
        <v>0</v>
      </c>
      <c r="G14" s="11">
        <v>0</v>
      </c>
      <c r="H14" s="8">
        <v>0</v>
      </c>
      <c r="I14" s="11">
        <v>0</v>
      </c>
    </row>
    <row r="15" spans="2:9" x14ac:dyDescent="0.3">
      <c r="B15" s="3" t="s">
        <v>29</v>
      </c>
      <c r="C15" s="19" t="s">
        <v>69</v>
      </c>
      <c r="D15" s="10">
        <v>723.97899999999993</v>
      </c>
      <c r="E15" s="11">
        <v>1726.1249999999998</v>
      </c>
      <c r="F15" s="8">
        <v>0</v>
      </c>
      <c r="G15" s="11">
        <v>0</v>
      </c>
      <c r="H15" s="8">
        <v>1206.654</v>
      </c>
      <c r="I15" s="11">
        <v>14.922000000000001</v>
      </c>
    </row>
    <row r="16" spans="2:9" x14ac:dyDescent="0.3">
      <c r="B16" s="3" t="s">
        <v>30</v>
      </c>
      <c r="C16" s="19" t="s">
        <v>70</v>
      </c>
      <c r="D16" s="10">
        <v>32610.923000000017</v>
      </c>
      <c r="E16" s="11">
        <v>32692.597000000027</v>
      </c>
      <c r="F16" s="8">
        <v>0</v>
      </c>
      <c r="G16" s="11">
        <v>0</v>
      </c>
      <c r="H16" s="8">
        <v>0</v>
      </c>
      <c r="I16" s="11">
        <v>0</v>
      </c>
    </row>
    <row r="17" spans="2:9" x14ac:dyDescent="0.3">
      <c r="B17" s="3" t="s">
        <v>31</v>
      </c>
      <c r="C17" s="19" t="s">
        <v>71</v>
      </c>
      <c r="D17" s="10">
        <v>24790.865000000016</v>
      </c>
      <c r="E17" s="11">
        <v>19670.180999999997</v>
      </c>
      <c r="F17" s="8">
        <v>0</v>
      </c>
      <c r="G17" s="11">
        <v>0</v>
      </c>
      <c r="H17" s="8">
        <v>0</v>
      </c>
      <c r="I17" s="11">
        <v>0</v>
      </c>
    </row>
    <row r="18" spans="2:9" x14ac:dyDescent="0.3">
      <c r="B18" s="3" t="s">
        <v>32</v>
      </c>
      <c r="C18" s="19" t="s">
        <v>72</v>
      </c>
      <c r="D18" s="10">
        <v>13342.289999999999</v>
      </c>
      <c r="E18" s="11">
        <v>14167.77</v>
      </c>
      <c r="F18" s="8">
        <v>0</v>
      </c>
      <c r="G18" s="11">
        <v>0</v>
      </c>
      <c r="H18" s="8">
        <v>0</v>
      </c>
      <c r="I18" s="11">
        <v>0</v>
      </c>
    </row>
    <row r="19" spans="2:9" x14ac:dyDescent="0.3">
      <c r="B19" s="3" t="s">
        <v>33</v>
      </c>
      <c r="C19" s="19" t="s">
        <v>73</v>
      </c>
      <c r="D19" s="10">
        <v>1071.9860000000001</v>
      </c>
      <c r="E19" s="11">
        <v>896.63999999999987</v>
      </c>
      <c r="F19" s="8">
        <v>0</v>
      </c>
      <c r="G19" s="11">
        <v>0</v>
      </c>
      <c r="H19" s="8">
        <v>0</v>
      </c>
      <c r="I19" s="11">
        <v>0</v>
      </c>
    </row>
    <row r="20" spans="2:9" x14ac:dyDescent="0.3">
      <c r="B20" s="3" t="s">
        <v>34</v>
      </c>
      <c r="C20" s="19" t="s">
        <v>74</v>
      </c>
      <c r="D20" s="10">
        <v>10932.368999999997</v>
      </c>
      <c r="E20" s="11">
        <v>10560.598999999997</v>
      </c>
      <c r="F20" s="8">
        <v>0</v>
      </c>
      <c r="G20" s="11">
        <v>0</v>
      </c>
      <c r="H20" s="8">
        <v>0</v>
      </c>
      <c r="I20" s="11">
        <v>0</v>
      </c>
    </row>
    <row r="21" spans="2:9" x14ac:dyDescent="0.3">
      <c r="B21" s="3" t="s">
        <v>35</v>
      </c>
      <c r="C21" s="19" t="s">
        <v>75</v>
      </c>
      <c r="D21" s="10">
        <v>12331.634</v>
      </c>
      <c r="E21" s="11">
        <v>12592.951999999988</v>
      </c>
      <c r="F21" s="8">
        <v>0</v>
      </c>
      <c r="G21" s="11">
        <v>0</v>
      </c>
      <c r="H21" s="8">
        <v>0</v>
      </c>
      <c r="I21" s="11">
        <v>0</v>
      </c>
    </row>
    <row r="22" spans="2:9" x14ac:dyDescent="0.3">
      <c r="B22" s="3" t="s">
        <v>36</v>
      </c>
      <c r="C22" s="19" t="s">
        <v>76</v>
      </c>
      <c r="D22" s="10">
        <v>14008.164999999997</v>
      </c>
      <c r="E22" s="11">
        <v>13723.170999999998</v>
      </c>
      <c r="F22" s="8">
        <v>0</v>
      </c>
      <c r="G22" s="11">
        <v>0</v>
      </c>
      <c r="H22" s="8">
        <v>0</v>
      </c>
      <c r="I22" s="11">
        <v>0</v>
      </c>
    </row>
    <row r="23" spans="2:9" x14ac:dyDescent="0.3">
      <c r="B23" s="3" t="s">
        <v>37</v>
      </c>
      <c r="C23" s="19" t="s">
        <v>77</v>
      </c>
      <c r="D23" s="10">
        <v>6598.9049999999997</v>
      </c>
      <c r="E23" s="11">
        <v>6204.570999999999</v>
      </c>
      <c r="F23" s="8">
        <v>0</v>
      </c>
      <c r="G23" s="11">
        <v>0</v>
      </c>
      <c r="H23" s="8">
        <v>0</v>
      </c>
      <c r="I23" s="11">
        <v>0</v>
      </c>
    </row>
    <row r="24" spans="2:9" x14ac:dyDescent="0.3">
      <c r="B24" s="3" t="s">
        <v>38</v>
      </c>
      <c r="C24" s="19" t="s">
        <v>78</v>
      </c>
      <c r="D24" s="10">
        <v>18575.548999999999</v>
      </c>
      <c r="E24" s="11">
        <v>21319.94000000001</v>
      </c>
      <c r="F24" s="8">
        <v>0</v>
      </c>
      <c r="G24" s="11">
        <v>0</v>
      </c>
      <c r="H24" s="8">
        <v>0</v>
      </c>
      <c r="I24" s="11">
        <v>0</v>
      </c>
    </row>
    <row r="25" spans="2:9" x14ac:dyDescent="0.3">
      <c r="B25" s="3" t="s">
        <v>39</v>
      </c>
      <c r="C25" s="19" t="s">
        <v>79</v>
      </c>
      <c r="D25" s="10">
        <v>588.95800000000008</v>
      </c>
      <c r="E25" s="11">
        <v>540.05499999999995</v>
      </c>
      <c r="F25" s="10">
        <v>225.798</v>
      </c>
      <c r="G25" s="11">
        <v>201.91800000000001</v>
      </c>
      <c r="H25" s="8">
        <v>848.42200000000003</v>
      </c>
      <c r="I25" s="11">
        <v>230.178</v>
      </c>
    </row>
    <row r="26" spans="2:9" x14ac:dyDescent="0.3">
      <c r="B26" s="3" t="s">
        <v>40</v>
      </c>
      <c r="C26" s="19" t="s">
        <v>80</v>
      </c>
      <c r="D26" s="10">
        <v>24950.324999999997</v>
      </c>
      <c r="E26" s="11">
        <v>23809.128000000008</v>
      </c>
      <c r="F26" s="10">
        <v>0</v>
      </c>
      <c r="G26" s="11">
        <v>0</v>
      </c>
      <c r="H26" s="8">
        <v>0</v>
      </c>
      <c r="I26" s="11">
        <v>0</v>
      </c>
    </row>
    <row r="27" spans="2:9" x14ac:dyDescent="0.3">
      <c r="B27" s="3" t="s">
        <v>41</v>
      </c>
      <c r="C27" s="19" t="s">
        <v>81</v>
      </c>
      <c r="D27" s="10">
        <v>8853.3360000000011</v>
      </c>
      <c r="E27" s="11">
        <v>9276.3200000000033</v>
      </c>
      <c r="F27" s="10">
        <v>0</v>
      </c>
      <c r="G27" s="11">
        <v>0</v>
      </c>
      <c r="H27" s="8">
        <v>0</v>
      </c>
      <c r="I27" s="11">
        <v>0</v>
      </c>
    </row>
    <row r="28" spans="2:9" x14ac:dyDescent="0.3">
      <c r="B28" s="3" t="s">
        <v>42</v>
      </c>
      <c r="C28" s="19" t="s">
        <v>82</v>
      </c>
      <c r="D28" s="10">
        <v>8964.2009999999955</v>
      </c>
      <c r="E28" s="11">
        <v>8959.608000000002</v>
      </c>
      <c r="F28" s="10">
        <v>0</v>
      </c>
      <c r="G28" s="11">
        <v>0</v>
      </c>
      <c r="H28" s="8">
        <v>0</v>
      </c>
      <c r="I28" s="11">
        <v>0</v>
      </c>
    </row>
    <row r="29" spans="2:9" x14ac:dyDescent="0.3">
      <c r="B29" s="3" t="s">
        <v>43</v>
      </c>
      <c r="C29" s="19" t="s">
        <v>83</v>
      </c>
      <c r="D29" s="10">
        <v>16184.521999999999</v>
      </c>
      <c r="E29" s="11">
        <v>16941.034000000003</v>
      </c>
      <c r="F29" s="10">
        <v>0</v>
      </c>
      <c r="G29" s="11">
        <v>0</v>
      </c>
      <c r="H29" s="8">
        <v>0</v>
      </c>
      <c r="I29" s="11">
        <v>0</v>
      </c>
    </row>
    <row r="30" spans="2:9" x14ac:dyDescent="0.3">
      <c r="B30" s="3" t="s">
        <v>44</v>
      </c>
      <c r="C30" s="19" t="s">
        <v>84</v>
      </c>
      <c r="D30" s="10">
        <v>14889.434000000005</v>
      </c>
      <c r="E30" s="11">
        <v>14598.086999999994</v>
      </c>
      <c r="F30" s="10">
        <v>0</v>
      </c>
      <c r="G30" s="11">
        <v>0</v>
      </c>
      <c r="H30" s="8">
        <v>544.26900000000001</v>
      </c>
      <c r="I30" s="11">
        <v>832.84300000000007</v>
      </c>
    </row>
    <row r="31" spans="2:9" x14ac:dyDescent="0.3">
      <c r="B31" s="3" t="s">
        <v>45</v>
      </c>
      <c r="C31" s="19" t="s">
        <v>85</v>
      </c>
      <c r="D31" s="10">
        <v>5818.1220000000012</v>
      </c>
      <c r="E31" s="11">
        <v>5246.259</v>
      </c>
      <c r="F31" s="10">
        <v>0</v>
      </c>
      <c r="G31" s="11">
        <v>0</v>
      </c>
      <c r="H31" s="8">
        <v>492.17599999999999</v>
      </c>
      <c r="I31" s="11">
        <v>0</v>
      </c>
    </row>
    <row r="32" spans="2:9" x14ac:dyDescent="0.3">
      <c r="B32" s="3" t="s">
        <v>46</v>
      </c>
      <c r="C32" s="19" t="s">
        <v>86</v>
      </c>
      <c r="D32" s="10">
        <v>8693.1420000000016</v>
      </c>
      <c r="E32" s="11">
        <v>7995.366</v>
      </c>
      <c r="F32" s="10">
        <v>0</v>
      </c>
      <c r="G32" s="11">
        <v>0</v>
      </c>
      <c r="H32" s="8">
        <v>0</v>
      </c>
      <c r="I32" s="11">
        <v>0</v>
      </c>
    </row>
    <row r="33" spans="2:9" x14ac:dyDescent="0.3">
      <c r="B33" s="3" t="s">
        <v>47</v>
      </c>
      <c r="C33" s="19" t="s">
        <v>87</v>
      </c>
      <c r="D33" s="10">
        <v>13023.71700000001</v>
      </c>
      <c r="E33" s="11">
        <v>13030.621000000003</v>
      </c>
      <c r="F33" s="10">
        <v>0</v>
      </c>
      <c r="G33" s="11">
        <v>0</v>
      </c>
      <c r="H33" s="8">
        <v>0</v>
      </c>
      <c r="I33" s="11">
        <v>0</v>
      </c>
    </row>
    <row r="34" spans="2:9" x14ac:dyDescent="0.3">
      <c r="B34" s="3" t="s">
        <v>48</v>
      </c>
      <c r="C34" s="19" t="s">
        <v>88</v>
      </c>
      <c r="D34" s="10">
        <v>4400.8580000000002</v>
      </c>
      <c r="E34" s="11">
        <v>4268.4180000000006</v>
      </c>
      <c r="F34" s="10">
        <v>0</v>
      </c>
      <c r="G34" s="11">
        <v>0</v>
      </c>
      <c r="H34" s="8">
        <v>0</v>
      </c>
      <c r="I34" s="11">
        <v>0</v>
      </c>
    </row>
    <row r="35" spans="2:9" x14ac:dyDescent="0.3">
      <c r="B35" s="3" t="s">
        <v>49</v>
      </c>
      <c r="C35" s="19" t="s">
        <v>89</v>
      </c>
      <c r="D35" s="10">
        <v>23884.409999999978</v>
      </c>
      <c r="E35" s="11">
        <v>22411.860000000004</v>
      </c>
      <c r="F35" s="10">
        <v>0</v>
      </c>
      <c r="G35" s="11">
        <v>0</v>
      </c>
      <c r="H35" s="12">
        <v>0</v>
      </c>
      <c r="I35" s="11">
        <v>0</v>
      </c>
    </row>
    <row r="36" spans="2:9" x14ac:dyDescent="0.3">
      <c r="B36" s="3" t="s">
        <v>50</v>
      </c>
      <c r="C36" s="19" t="s">
        <v>90</v>
      </c>
      <c r="D36" s="10">
        <v>33149.101999999992</v>
      </c>
      <c r="E36" s="11">
        <v>32599.226999999999</v>
      </c>
      <c r="F36" s="10">
        <v>0</v>
      </c>
      <c r="G36" s="11">
        <v>0</v>
      </c>
      <c r="H36" s="8">
        <v>0</v>
      </c>
      <c r="I36" s="11">
        <v>0</v>
      </c>
    </row>
    <row r="37" spans="2:9" x14ac:dyDescent="0.3">
      <c r="B37" s="3" t="s">
        <v>51</v>
      </c>
      <c r="C37" s="19" t="s">
        <v>91</v>
      </c>
      <c r="D37" s="10">
        <v>17565.179000000011</v>
      </c>
      <c r="E37" s="11">
        <v>17753.857000000004</v>
      </c>
      <c r="F37" s="10">
        <v>0</v>
      </c>
      <c r="G37" s="11">
        <v>0</v>
      </c>
      <c r="H37" s="8">
        <v>0</v>
      </c>
      <c r="I37" s="11">
        <v>0</v>
      </c>
    </row>
    <row r="38" spans="2:9" x14ac:dyDescent="0.3">
      <c r="B38" s="3" t="s">
        <v>52</v>
      </c>
      <c r="C38" s="19" t="s">
        <v>92</v>
      </c>
      <c r="D38" s="10">
        <v>5521.501000000002</v>
      </c>
      <c r="E38" s="11">
        <v>7343.6699999999992</v>
      </c>
      <c r="F38" s="10">
        <v>0</v>
      </c>
      <c r="G38" s="11">
        <v>0</v>
      </c>
      <c r="H38" s="8">
        <v>0</v>
      </c>
      <c r="I38" s="11">
        <v>0</v>
      </c>
    </row>
    <row r="39" spans="2:9" x14ac:dyDescent="0.3">
      <c r="B39" s="3" t="s">
        <v>53</v>
      </c>
      <c r="C39" s="19" t="s">
        <v>93</v>
      </c>
      <c r="D39" s="10">
        <v>19965.29499999998</v>
      </c>
      <c r="E39" s="11">
        <v>18111.784000000007</v>
      </c>
      <c r="F39" s="10">
        <v>0</v>
      </c>
      <c r="G39" s="11">
        <v>0</v>
      </c>
      <c r="H39" s="8">
        <v>0</v>
      </c>
      <c r="I39" s="11">
        <v>0</v>
      </c>
    </row>
    <row r="40" spans="2:9" x14ac:dyDescent="0.3">
      <c r="B40" s="3" t="s">
        <v>54</v>
      </c>
      <c r="C40" s="19" t="s">
        <v>94</v>
      </c>
      <c r="D40" s="10">
        <v>10395.965999999997</v>
      </c>
      <c r="E40" s="11">
        <v>12353.91</v>
      </c>
      <c r="F40" s="10">
        <v>0</v>
      </c>
      <c r="G40" s="11">
        <v>0</v>
      </c>
      <c r="H40" s="8">
        <v>0</v>
      </c>
      <c r="I40" s="11">
        <v>0</v>
      </c>
    </row>
    <row r="41" spans="2:9" x14ac:dyDescent="0.3">
      <c r="B41" s="3" t="s">
        <v>55</v>
      </c>
      <c r="C41" s="19" t="s">
        <v>95</v>
      </c>
      <c r="D41" s="10">
        <v>27426.423999999992</v>
      </c>
      <c r="E41" s="11">
        <v>27972.277999999988</v>
      </c>
      <c r="F41" s="10">
        <v>0</v>
      </c>
      <c r="G41" s="11">
        <v>0</v>
      </c>
      <c r="H41" s="8">
        <v>0</v>
      </c>
      <c r="I41" s="11">
        <v>0</v>
      </c>
    </row>
    <row r="42" spans="2:9" x14ac:dyDescent="0.3">
      <c r="B42" s="3" t="s">
        <v>56</v>
      </c>
      <c r="C42" s="19" t="s">
        <v>96</v>
      </c>
      <c r="D42" s="10">
        <v>864.06600000000003</v>
      </c>
      <c r="E42" s="11">
        <v>1305.0949999999998</v>
      </c>
      <c r="F42" s="10">
        <v>0</v>
      </c>
      <c r="G42" s="11">
        <v>0</v>
      </c>
      <c r="H42" s="8">
        <v>0</v>
      </c>
      <c r="I42" s="11">
        <v>0</v>
      </c>
    </row>
    <row r="43" spans="2:9" x14ac:dyDescent="0.3">
      <c r="B43" s="3" t="s">
        <v>57</v>
      </c>
      <c r="C43" s="19" t="s">
        <v>97</v>
      </c>
      <c r="D43" s="10">
        <v>12175.366999999998</v>
      </c>
      <c r="E43" s="11">
        <v>11708.526000000007</v>
      </c>
      <c r="F43" s="10">
        <v>0</v>
      </c>
      <c r="G43" s="11">
        <v>0</v>
      </c>
      <c r="H43" s="8">
        <v>0</v>
      </c>
      <c r="I43" s="11">
        <v>0</v>
      </c>
    </row>
    <row r="44" spans="2:9" ht="14.4" thickBot="1" x14ac:dyDescent="0.35">
      <c r="B44" s="3" t="s">
        <v>58</v>
      </c>
      <c r="C44" s="19" t="s">
        <v>98</v>
      </c>
      <c r="D44" s="10">
        <v>385.77500000000003</v>
      </c>
      <c r="E44" s="11">
        <v>2423.6970000000001</v>
      </c>
      <c r="F44" s="10">
        <v>0</v>
      </c>
      <c r="G44" s="11">
        <v>0</v>
      </c>
      <c r="H44" s="8">
        <v>0</v>
      </c>
      <c r="I44" s="11">
        <v>0</v>
      </c>
    </row>
    <row r="45" spans="2:9" ht="14.4" thickBot="1" x14ac:dyDescent="0.35">
      <c r="B45" s="16" t="s">
        <v>0</v>
      </c>
      <c r="C45" s="22" t="s">
        <v>16</v>
      </c>
      <c r="D45" s="15">
        <f t="shared" ref="D45:I45" si="0">SUM(D5:D44)</f>
        <v>479652.70600000012</v>
      </c>
      <c r="E45" s="14">
        <f t="shared" si="0"/>
        <v>482136.91999999987</v>
      </c>
      <c r="F45" s="13">
        <f t="shared" si="0"/>
        <v>225.798</v>
      </c>
      <c r="G45" s="14">
        <f t="shared" si="0"/>
        <v>201.91800000000001</v>
      </c>
      <c r="H45" s="15">
        <f t="shared" si="0"/>
        <v>3091.5210000000002</v>
      </c>
      <c r="I45" s="14">
        <f t="shared" si="0"/>
        <v>1565.4360000000001</v>
      </c>
    </row>
  </sheetData>
  <mergeCells count="6">
    <mergeCell ref="C3:C4"/>
    <mergeCell ref="B3:B4"/>
    <mergeCell ref="B2:I2"/>
    <mergeCell ref="D3:E3"/>
    <mergeCell ref="F3:G3"/>
    <mergeCell ref="H3:I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8"/>
  <sheetViews>
    <sheetView zoomScale="85" zoomScaleNormal="85" workbookViewId="0">
      <pane xSplit="1" ySplit="4" topLeftCell="B5" activePane="bottomRight" state="frozen"/>
      <selection activeCell="B6" sqref="B6:R6"/>
      <selection pane="topRight" activeCell="B6" sqref="B6:R6"/>
      <selection pane="bottomLeft" activeCell="B6" sqref="B6:R6"/>
      <selection pane="bottomRight"/>
    </sheetView>
  </sheetViews>
  <sheetFormatPr defaultColWidth="9.109375" defaultRowHeight="13.8" x14ac:dyDescent="0.3"/>
  <cols>
    <col min="1" max="1" width="3" style="7" customWidth="1"/>
    <col min="2" max="2" width="20.88671875" style="7" bestFit="1" customWidth="1"/>
    <col min="3" max="3" width="17.44140625" style="17" bestFit="1" customWidth="1"/>
    <col min="4" max="9" width="10.6640625" style="7" customWidth="1"/>
    <col min="10" max="16384" width="9.109375" style="7"/>
  </cols>
  <sheetData>
    <row r="1" spans="2:9" ht="14.4" thickBot="1" x14ac:dyDescent="0.35"/>
    <row r="2" spans="2:9" ht="14.4" thickBot="1" x14ac:dyDescent="0.35">
      <c r="B2" s="81" t="s">
        <v>176</v>
      </c>
      <c r="C2" s="82"/>
      <c r="D2" s="82"/>
      <c r="E2" s="82"/>
      <c r="F2" s="82"/>
      <c r="G2" s="82"/>
      <c r="H2" s="82"/>
      <c r="I2" s="83"/>
    </row>
    <row r="3" spans="2:9" ht="14.4" thickBot="1" x14ac:dyDescent="0.35">
      <c r="B3" s="84" t="s">
        <v>17</v>
      </c>
      <c r="C3" s="86" t="s">
        <v>18</v>
      </c>
      <c r="D3" s="88" t="s">
        <v>11</v>
      </c>
      <c r="E3" s="88"/>
      <c r="F3" s="88" t="s">
        <v>12</v>
      </c>
      <c r="G3" s="88"/>
      <c r="H3" s="88" t="s">
        <v>13</v>
      </c>
      <c r="I3" s="88"/>
    </row>
    <row r="4" spans="2:9" ht="14.4" thickBot="1" x14ac:dyDescent="0.35">
      <c r="B4" s="85"/>
      <c r="C4" s="87"/>
      <c r="D4" s="20" t="s">
        <v>177</v>
      </c>
      <c r="E4" s="21" t="s">
        <v>178</v>
      </c>
      <c r="F4" s="20" t="s">
        <v>177</v>
      </c>
      <c r="G4" s="21" t="s">
        <v>178</v>
      </c>
      <c r="H4" s="20" t="s">
        <v>177</v>
      </c>
      <c r="I4" s="21" t="s">
        <v>178</v>
      </c>
    </row>
    <row r="5" spans="2:9" x14ac:dyDescent="0.3">
      <c r="B5" s="5" t="s">
        <v>19</v>
      </c>
      <c r="C5" s="18" t="s">
        <v>59</v>
      </c>
      <c r="D5" s="8">
        <v>11020.060999999998</v>
      </c>
      <c r="E5" s="9">
        <v>10553.594000000005</v>
      </c>
      <c r="F5" s="8">
        <v>0</v>
      </c>
      <c r="G5" s="9">
        <v>0</v>
      </c>
      <c r="H5" s="8">
        <v>0</v>
      </c>
      <c r="I5" s="9">
        <v>0</v>
      </c>
    </row>
    <row r="6" spans="2:9" x14ac:dyDescent="0.3">
      <c r="B6" s="3" t="s">
        <v>20</v>
      </c>
      <c r="C6" s="19" t="s">
        <v>60</v>
      </c>
      <c r="D6" s="10">
        <v>19617.700999999997</v>
      </c>
      <c r="E6" s="11">
        <v>16408.546999999999</v>
      </c>
      <c r="F6" s="8">
        <v>0</v>
      </c>
      <c r="G6" s="11">
        <v>0</v>
      </c>
      <c r="H6" s="8">
        <v>0</v>
      </c>
      <c r="I6" s="11">
        <v>0</v>
      </c>
    </row>
    <row r="7" spans="2:9" x14ac:dyDescent="0.3">
      <c r="B7" s="3" t="s">
        <v>156</v>
      </c>
      <c r="C7" s="19" t="s">
        <v>157</v>
      </c>
      <c r="D7" s="10">
        <v>286.39600000000002</v>
      </c>
      <c r="E7" s="11">
        <v>293.15800000000002</v>
      </c>
      <c r="F7" s="8">
        <v>0</v>
      </c>
      <c r="G7" s="11">
        <v>0</v>
      </c>
      <c r="H7" s="8">
        <v>0</v>
      </c>
      <c r="I7" s="11">
        <v>0</v>
      </c>
    </row>
    <row r="8" spans="2:9" x14ac:dyDescent="0.3">
      <c r="B8" s="3" t="s">
        <v>21</v>
      </c>
      <c r="C8" s="19" t="s">
        <v>61</v>
      </c>
      <c r="D8" s="10">
        <v>0</v>
      </c>
      <c r="E8" s="11">
        <v>0</v>
      </c>
      <c r="F8" s="8">
        <v>0</v>
      </c>
      <c r="G8" s="11">
        <v>0</v>
      </c>
      <c r="H8" s="61">
        <v>0</v>
      </c>
      <c r="I8" s="11">
        <v>0</v>
      </c>
    </row>
    <row r="9" spans="2:9" x14ac:dyDescent="0.3">
      <c r="B9" s="3" t="s">
        <v>22</v>
      </c>
      <c r="C9" s="19" t="s">
        <v>62</v>
      </c>
      <c r="D9" s="10">
        <v>21981.724999999999</v>
      </c>
      <c r="E9" s="11">
        <v>16764.420999999991</v>
      </c>
      <c r="F9" s="8">
        <v>0</v>
      </c>
      <c r="G9" s="11">
        <v>0</v>
      </c>
      <c r="H9" s="12">
        <v>59.706000000000003</v>
      </c>
      <c r="I9" s="11">
        <v>0</v>
      </c>
    </row>
    <row r="10" spans="2:9" x14ac:dyDescent="0.3">
      <c r="B10" s="3" t="s">
        <v>23</v>
      </c>
      <c r="C10" s="19" t="s">
        <v>63</v>
      </c>
      <c r="D10" s="10">
        <v>12392.646000000001</v>
      </c>
      <c r="E10" s="11">
        <v>12118.448000000004</v>
      </c>
      <c r="F10" s="8">
        <v>0</v>
      </c>
      <c r="G10" s="11">
        <v>0</v>
      </c>
      <c r="H10" s="8">
        <v>0</v>
      </c>
      <c r="I10" s="11">
        <v>0</v>
      </c>
    </row>
    <row r="11" spans="2:9" x14ac:dyDescent="0.3">
      <c r="B11" s="3" t="s">
        <v>24</v>
      </c>
      <c r="C11" s="19" t="s">
        <v>64</v>
      </c>
      <c r="D11" s="10">
        <v>954.57999999999993</v>
      </c>
      <c r="E11" s="11">
        <v>895.95600000000002</v>
      </c>
      <c r="F11" s="8">
        <v>0</v>
      </c>
      <c r="G11" s="11">
        <v>0</v>
      </c>
      <c r="H11" s="8">
        <v>0</v>
      </c>
      <c r="I11" s="11">
        <v>0</v>
      </c>
    </row>
    <row r="12" spans="2:9" x14ac:dyDescent="0.3">
      <c r="B12" s="3" t="s">
        <v>25</v>
      </c>
      <c r="C12" s="19" t="s">
        <v>65</v>
      </c>
      <c r="D12" s="10">
        <v>2464.2620000000002</v>
      </c>
      <c r="E12" s="11">
        <v>2533.4679999999994</v>
      </c>
      <c r="F12" s="8">
        <v>0</v>
      </c>
      <c r="G12" s="11">
        <v>0</v>
      </c>
      <c r="H12" s="8">
        <v>0</v>
      </c>
      <c r="I12" s="11">
        <v>0</v>
      </c>
    </row>
    <row r="13" spans="2:9" x14ac:dyDescent="0.3">
      <c r="B13" s="3" t="s">
        <v>26</v>
      </c>
      <c r="C13" s="19" t="s">
        <v>66</v>
      </c>
      <c r="D13" s="10">
        <v>10593.897999999999</v>
      </c>
      <c r="E13" s="11">
        <v>9611.9669999999969</v>
      </c>
      <c r="F13" s="8">
        <v>0</v>
      </c>
      <c r="G13" s="11">
        <v>0</v>
      </c>
      <c r="H13" s="8">
        <v>0</v>
      </c>
      <c r="I13" s="11">
        <v>0</v>
      </c>
    </row>
    <row r="14" spans="2:9" x14ac:dyDescent="0.3">
      <c r="B14" s="3" t="s">
        <v>27</v>
      </c>
      <c r="C14" s="19" t="s">
        <v>67</v>
      </c>
      <c r="D14" s="10">
        <v>8420.7610000000022</v>
      </c>
      <c r="E14" s="11">
        <v>8666.8029999999962</v>
      </c>
      <c r="F14" s="8">
        <v>0</v>
      </c>
      <c r="G14" s="11">
        <v>0</v>
      </c>
      <c r="H14" s="8">
        <v>0</v>
      </c>
      <c r="I14" s="11">
        <v>0</v>
      </c>
    </row>
    <row r="15" spans="2:9" x14ac:dyDescent="0.3">
      <c r="B15" s="3" t="s">
        <v>28</v>
      </c>
      <c r="C15" s="19" t="s">
        <v>68</v>
      </c>
      <c r="D15" s="10">
        <v>5989.2730000000001</v>
      </c>
      <c r="E15" s="11">
        <v>6957.1359999999995</v>
      </c>
      <c r="F15" s="8">
        <v>0</v>
      </c>
      <c r="G15" s="11">
        <v>0</v>
      </c>
      <c r="H15" s="8">
        <v>0</v>
      </c>
      <c r="I15" s="11">
        <v>0</v>
      </c>
    </row>
    <row r="16" spans="2:9" x14ac:dyDescent="0.3">
      <c r="B16" s="3" t="s">
        <v>29</v>
      </c>
      <c r="C16" s="19" t="s">
        <v>69</v>
      </c>
      <c r="D16" s="10">
        <v>2666.2840000000006</v>
      </c>
      <c r="E16" s="11">
        <v>2498.078</v>
      </c>
      <c r="F16" s="8">
        <v>0</v>
      </c>
      <c r="G16" s="11">
        <v>0</v>
      </c>
      <c r="H16" s="8">
        <v>0</v>
      </c>
      <c r="I16" s="11">
        <v>0</v>
      </c>
    </row>
    <row r="17" spans="2:9" x14ac:dyDescent="0.3">
      <c r="B17" s="3" t="s">
        <v>30</v>
      </c>
      <c r="C17" s="19" t="s">
        <v>70</v>
      </c>
      <c r="D17" s="10">
        <v>33396.503000000033</v>
      </c>
      <c r="E17" s="11">
        <v>29012.455000000002</v>
      </c>
      <c r="F17" s="8">
        <v>0</v>
      </c>
      <c r="G17" s="11">
        <v>0</v>
      </c>
      <c r="H17" s="8">
        <v>0</v>
      </c>
      <c r="I17" s="11">
        <v>0</v>
      </c>
    </row>
    <row r="18" spans="2:9" x14ac:dyDescent="0.3">
      <c r="B18" s="3" t="s">
        <v>31</v>
      </c>
      <c r="C18" s="19" t="s">
        <v>71</v>
      </c>
      <c r="D18" s="10">
        <v>32754.486999999983</v>
      </c>
      <c r="E18" s="11">
        <v>31185.774999999983</v>
      </c>
      <c r="F18" s="8">
        <v>0</v>
      </c>
      <c r="G18" s="11">
        <v>0</v>
      </c>
      <c r="H18" s="8">
        <v>0</v>
      </c>
      <c r="I18" s="11">
        <v>0</v>
      </c>
    </row>
    <row r="19" spans="2:9" x14ac:dyDescent="0.3">
      <c r="B19" s="3" t="s">
        <v>32</v>
      </c>
      <c r="C19" s="19" t="s">
        <v>72</v>
      </c>
      <c r="D19" s="10">
        <v>11623.309999999998</v>
      </c>
      <c r="E19" s="11">
        <v>12327.500000000004</v>
      </c>
      <c r="F19" s="8">
        <v>0</v>
      </c>
      <c r="G19" s="11">
        <v>0</v>
      </c>
      <c r="H19" s="8">
        <v>0</v>
      </c>
      <c r="I19" s="11">
        <v>0</v>
      </c>
    </row>
    <row r="20" spans="2:9" x14ac:dyDescent="0.3">
      <c r="B20" s="3" t="s">
        <v>33</v>
      </c>
      <c r="C20" s="19" t="s">
        <v>73</v>
      </c>
      <c r="D20" s="10">
        <v>1561.4729999999997</v>
      </c>
      <c r="E20" s="11">
        <v>1902.6430000000003</v>
      </c>
      <c r="F20" s="8">
        <v>0</v>
      </c>
      <c r="G20" s="11">
        <v>0</v>
      </c>
      <c r="H20" s="8">
        <v>0</v>
      </c>
      <c r="I20" s="11">
        <v>0</v>
      </c>
    </row>
    <row r="21" spans="2:9" x14ac:dyDescent="0.3">
      <c r="B21" s="3" t="s">
        <v>34</v>
      </c>
      <c r="C21" s="19" t="s">
        <v>74</v>
      </c>
      <c r="D21" s="10">
        <v>2936.9830000000006</v>
      </c>
      <c r="E21" s="11">
        <v>727.35799999999995</v>
      </c>
      <c r="F21" s="8">
        <v>0</v>
      </c>
      <c r="G21" s="11">
        <v>0</v>
      </c>
      <c r="H21" s="8">
        <v>0</v>
      </c>
      <c r="I21" s="11">
        <v>0</v>
      </c>
    </row>
    <row r="22" spans="2:9" x14ac:dyDescent="0.3">
      <c r="B22" s="3" t="s">
        <v>35</v>
      </c>
      <c r="C22" s="19" t="s">
        <v>75</v>
      </c>
      <c r="D22" s="10">
        <v>9123.8290000000034</v>
      </c>
      <c r="E22" s="11">
        <v>10469.875999999998</v>
      </c>
      <c r="F22" s="8">
        <v>0</v>
      </c>
      <c r="G22" s="11">
        <v>0</v>
      </c>
      <c r="H22" s="8">
        <v>0</v>
      </c>
      <c r="I22" s="11">
        <v>0</v>
      </c>
    </row>
    <row r="23" spans="2:9" x14ac:dyDescent="0.3">
      <c r="B23" s="3" t="s">
        <v>36</v>
      </c>
      <c r="C23" s="19" t="s">
        <v>76</v>
      </c>
      <c r="D23" s="10">
        <v>8410.7669999999998</v>
      </c>
      <c r="E23" s="11">
        <v>8187.8120000000017</v>
      </c>
      <c r="F23" s="8">
        <v>0</v>
      </c>
      <c r="G23" s="11">
        <v>0</v>
      </c>
      <c r="H23" s="8">
        <v>0</v>
      </c>
      <c r="I23" s="11">
        <v>0</v>
      </c>
    </row>
    <row r="24" spans="2:9" x14ac:dyDescent="0.3">
      <c r="B24" s="3" t="s">
        <v>37</v>
      </c>
      <c r="C24" s="19" t="s">
        <v>77</v>
      </c>
      <c r="D24" s="10">
        <v>4732.2749999999996</v>
      </c>
      <c r="E24" s="11">
        <v>5286.505000000001</v>
      </c>
      <c r="F24" s="8">
        <v>0</v>
      </c>
      <c r="G24" s="11">
        <v>0</v>
      </c>
      <c r="H24" s="8">
        <v>0</v>
      </c>
      <c r="I24" s="11">
        <v>0</v>
      </c>
    </row>
    <row r="25" spans="2:9" x14ac:dyDescent="0.3">
      <c r="B25" s="3" t="s">
        <v>38</v>
      </c>
      <c r="C25" s="19" t="s">
        <v>78</v>
      </c>
      <c r="D25" s="10">
        <v>18569.540999999987</v>
      </c>
      <c r="E25" s="11">
        <v>18598.119000000017</v>
      </c>
      <c r="F25" s="8">
        <v>0</v>
      </c>
      <c r="G25" s="11">
        <v>0</v>
      </c>
      <c r="H25" s="8">
        <v>0</v>
      </c>
      <c r="I25" s="11">
        <v>0</v>
      </c>
    </row>
    <row r="26" spans="2:9" x14ac:dyDescent="0.3">
      <c r="B26" s="3" t="s">
        <v>39</v>
      </c>
      <c r="C26" s="19" t="s">
        <v>79</v>
      </c>
      <c r="D26" s="10">
        <v>0</v>
      </c>
      <c r="E26" s="11">
        <v>0</v>
      </c>
      <c r="F26" s="10">
        <v>0</v>
      </c>
      <c r="G26" s="11">
        <v>0</v>
      </c>
      <c r="H26" s="8">
        <v>0</v>
      </c>
      <c r="I26" s="11">
        <v>0</v>
      </c>
    </row>
    <row r="27" spans="2:9" x14ac:dyDescent="0.3">
      <c r="B27" s="3" t="s">
        <v>40</v>
      </c>
      <c r="C27" s="19" t="s">
        <v>80</v>
      </c>
      <c r="D27" s="10">
        <v>23858.430999999997</v>
      </c>
      <c r="E27" s="11">
        <v>20974.950000000008</v>
      </c>
      <c r="F27" s="10">
        <v>0</v>
      </c>
      <c r="G27" s="11">
        <v>0</v>
      </c>
      <c r="H27" s="8">
        <v>0</v>
      </c>
      <c r="I27" s="11">
        <v>0</v>
      </c>
    </row>
    <row r="28" spans="2:9" x14ac:dyDescent="0.3">
      <c r="B28" s="3" t="s">
        <v>159</v>
      </c>
      <c r="C28" s="19" t="s">
        <v>160</v>
      </c>
      <c r="D28" s="10">
        <v>2877.0919999999992</v>
      </c>
      <c r="E28" s="11">
        <v>2539.7800000000007</v>
      </c>
      <c r="F28" s="10">
        <v>0</v>
      </c>
      <c r="G28" s="11">
        <v>0</v>
      </c>
      <c r="H28" s="8">
        <v>0</v>
      </c>
      <c r="I28" s="11">
        <v>0</v>
      </c>
    </row>
    <row r="29" spans="2:9" x14ac:dyDescent="0.3">
      <c r="B29" s="3" t="s">
        <v>41</v>
      </c>
      <c r="C29" s="19" t="s">
        <v>81</v>
      </c>
      <c r="D29" s="10">
        <v>7724.8800000000028</v>
      </c>
      <c r="E29" s="11">
        <v>6913.1009999999987</v>
      </c>
      <c r="F29" s="10">
        <v>0</v>
      </c>
      <c r="G29" s="11">
        <v>0</v>
      </c>
      <c r="H29" s="8">
        <v>0</v>
      </c>
      <c r="I29" s="11">
        <v>0</v>
      </c>
    </row>
    <row r="30" spans="2:9" x14ac:dyDescent="0.3">
      <c r="B30" s="3" t="s">
        <v>42</v>
      </c>
      <c r="C30" s="19" t="s">
        <v>82</v>
      </c>
      <c r="D30" s="10">
        <v>7185.0820000000031</v>
      </c>
      <c r="E30" s="11">
        <v>6065.1509999999989</v>
      </c>
      <c r="F30" s="10">
        <v>0</v>
      </c>
      <c r="G30" s="11">
        <v>0</v>
      </c>
      <c r="H30" s="8">
        <v>0</v>
      </c>
      <c r="I30" s="11">
        <v>0</v>
      </c>
    </row>
    <row r="31" spans="2:9" x14ac:dyDescent="0.3">
      <c r="B31" s="3" t="s">
        <v>43</v>
      </c>
      <c r="C31" s="19" t="s">
        <v>83</v>
      </c>
      <c r="D31" s="10">
        <v>12774.355000000001</v>
      </c>
      <c r="E31" s="11">
        <v>8684.8290000000015</v>
      </c>
      <c r="F31" s="10">
        <v>0</v>
      </c>
      <c r="G31" s="11">
        <v>0</v>
      </c>
      <c r="H31" s="8">
        <v>0</v>
      </c>
      <c r="I31" s="11">
        <v>0</v>
      </c>
    </row>
    <row r="32" spans="2:9" x14ac:dyDescent="0.3">
      <c r="B32" s="3" t="s">
        <v>44</v>
      </c>
      <c r="C32" s="19" t="s">
        <v>84</v>
      </c>
      <c r="D32" s="10">
        <v>26573.003000000001</v>
      </c>
      <c r="E32" s="11">
        <v>26883.392999999996</v>
      </c>
      <c r="F32" s="10">
        <v>0</v>
      </c>
      <c r="G32" s="11">
        <v>0</v>
      </c>
      <c r="H32" s="8">
        <v>0</v>
      </c>
      <c r="I32" s="11">
        <v>0</v>
      </c>
    </row>
    <row r="33" spans="2:9" x14ac:dyDescent="0.3">
      <c r="B33" s="3" t="s">
        <v>153</v>
      </c>
      <c r="C33" s="19" t="s">
        <v>154</v>
      </c>
      <c r="D33" s="10">
        <v>836.85600000000011</v>
      </c>
      <c r="E33" s="11">
        <v>540.93200000000002</v>
      </c>
      <c r="F33" s="10">
        <v>0</v>
      </c>
      <c r="G33" s="11">
        <v>0</v>
      </c>
      <c r="H33" s="8">
        <v>0</v>
      </c>
      <c r="I33" s="11">
        <v>0</v>
      </c>
    </row>
    <row r="34" spans="2:9" x14ac:dyDescent="0.3">
      <c r="B34" s="3" t="s">
        <v>45</v>
      </c>
      <c r="C34" s="19" t="s">
        <v>85</v>
      </c>
      <c r="D34" s="10">
        <v>10246.003000000004</v>
      </c>
      <c r="E34" s="11">
        <v>12499.512999999997</v>
      </c>
      <c r="F34" s="10">
        <v>0</v>
      </c>
      <c r="G34" s="11">
        <v>0</v>
      </c>
      <c r="H34" s="8">
        <v>0</v>
      </c>
      <c r="I34" s="11">
        <v>0</v>
      </c>
    </row>
    <row r="35" spans="2:9" x14ac:dyDescent="0.3">
      <c r="B35" s="3" t="s">
        <v>46</v>
      </c>
      <c r="C35" s="19" t="s">
        <v>86</v>
      </c>
      <c r="D35" s="10">
        <v>8373.2209999999995</v>
      </c>
      <c r="E35" s="11">
        <v>7864.8909999999987</v>
      </c>
      <c r="F35" s="10">
        <v>0</v>
      </c>
      <c r="G35" s="11">
        <v>0</v>
      </c>
      <c r="H35" s="8">
        <v>0</v>
      </c>
      <c r="I35" s="11">
        <v>0</v>
      </c>
    </row>
    <row r="36" spans="2:9" x14ac:dyDescent="0.3">
      <c r="B36" s="3" t="s">
        <v>47</v>
      </c>
      <c r="C36" s="19" t="s">
        <v>87</v>
      </c>
      <c r="D36" s="10">
        <v>13528.401999999993</v>
      </c>
      <c r="E36" s="11">
        <v>12554.116999999998</v>
      </c>
      <c r="F36" s="10">
        <v>0</v>
      </c>
      <c r="G36" s="11">
        <v>0</v>
      </c>
      <c r="H36" s="8">
        <v>0</v>
      </c>
      <c r="I36" s="11">
        <v>0</v>
      </c>
    </row>
    <row r="37" spans="2:9" x14ac:dyDescent="0.3">
      <c r="B37" s="3" t="s">
        <v>48</v>
      </c>
      <c r="C37" s="19" t="s">
        <v>88</v>
      </c>
      <c r="D37" s="10">
        <v>4135.7349999999997</v>
      </c>
      <c r="E37" s="11">
        <v>4138.603000000001</v>
      </c>
      <c r="F37" s="10">
        <v>0</v>
      </c>
      <c r="G37" s="11">
        <v>0</v>
      </c>
      <c r="H37" s="8">
        <v>0</v>
      </c>
      <c r="I37" s="11">
        <v>0</v>
      </c>
    </row>
    <row r="38" spans="2:9" x14ac:dyDescent="0.3">
      <c r="B38" s="3" t="s">
        <v>49</v>
      </c>
      <c r="C38" s="19" t="s">
        <v>89</v>
      </c>
      <c r="D38" s="10">
        <v>17789.043000000001</v>
      </c>
      <c r="E38" s="11">
        <v>15543.116000000004</v>
      </c>
      <c r="F38" s="10">
        <v>0</v>
      </c>
      <c r="G38" s="11">
        <v>0</v>
      </c>
      <c r="H38" s="12">
        <v>0</v>
      </c>
      <c r="I38" s="11">
        <v>613.1450000000001</v>
      </c>
    </row>
    <row r="39" spans="2:9" x14ac:dyDescent="0.3">
      <c r="B39" s="3" t="s">
        <v>50</v>
      </c>
      <c r="C39" s="19" t="s">
        <v>90</v>
      </c>
      <c r="D39" s="10">
        <v>28793.476999999992</v>
      </c>
      <c r="E39" s="11">
        <v>28124.319000000007</v>
      </c>
      <c r="F39" s="10">
        <v>0</v>
      </c>
      <c r="G39" s="11">
        <v>0</v>
      </c>
      <c r="H39" s="8">
        <v>0</v>
      </c>
      <c r="I39" s="11">
        <v>0</v>
      </c>
    </row>
    <row r="40" spans="2:9" x14ac:dyDescent="0.3">
      <c r="B40" s="3" t="s">
        <v>51</v>
      </c>
      <c r="C40" s="19" t="s">
        <v>91</v>
      </c>
      <c r="D40" s="10">
        <v>26062.063999999995</v>
      </c>
      <c r="E40" s="11">
        <v>23529.520000000011</v>
      </c>
      <c r="F40" s="10">
        <v>0</v>
      </c>
      <c r="G40" s="11">
        <v>0</v>
      </c>
      <c r="H40" s="8">
        <v>0</v>
      </c>
      <c r="I40" s="11">
        <v>0</v>
      </c>
    </row>
    <row r="41" spans="2:9" x14ac:dyDescent="0.3">
      <c r="B41" s="3" t="s">
        <v>52</v>
      </c>
      <c r="C41" s="19" t="s">
        <v>92</v>
      </c>
      <c r="D41" s="10">
        <v>12270.505999999992</v>
      </c>
      <c r="E41" s="11">
        <v>12842.124999999996</v>
      </c>
      <c r="F41" s="10">
        <v>0</v>
      </c>
      <c r="G41" s="11">
        <v>0</v>
      </c>
      <c r="H41" s="8">
        <v>0</v>
      </c>
      <c r="I41" s="11">
        <v>0</v>
      </c>
    </row>
    <row r="42" spans="2:9" x14ac:dyDescent="0.3">
      <c r="B42" s="3" t="s">
        <v>53</v>
      </c>
      <c r="C42" s="19" t="s">
        <v>93</v>
      </c>
      <c r="D42" s="10">
        <v>12862.790999999992</v>
      </c>
      <c r="E42" s="11">
        <v>10733.272000000004</v>
      </c>
      <c r="F42" s="10">
        <v>0</v>
      </c>
      <c r="G42" s="11">
        <v>0</v>
      </c>
      <c r="H42" s="8">
        <v>0</v>
      </c>
      <c r="I42" s="11">
        <v>0</v>
      </c>
    </row>
    <row r="43" spans="2:9" x14ac:dyDescent="0.3">
      <c r="B43" s="3" t="s">
        <v>54</v>
      </c>
      <c r="C43" s="19" t="s">
        <v>94</v>
      </c>
      <c r="D43" s="10">
        <v>10105.419999999996</v>
      </c>
      <c r="E43" s="11">
        <v>9464.4450000000033</v>
      </c>
      <c r="F43" s="10">
        <v>0</v>
      </c>
      <c r="G43" s="11">
        <v>0</v>
      </c>
      <c r="H43" s="8">
        <v>0</v>
      </c>
      <c r="I43" s="11">
        <v>0</v>
      </c>
    </row>
    <row r="44" spans="2:9" x14ac:dyDescent="0.3">
      <c r="B44" s="3" t="s">
        <v>55</v>
      </c>
      <c r="C44" s="19" t="s">
        <v>95</v>
      </c>
      <c r="D44" s="10">
        <v>55253.081000000042</v>
      </c>
      <c r="E44" s="11">
        <v>54580.925999999992</v>
      </c>
      <c r="F44" s="10">
        <v>0</v>
      </c>
      <c r="G44" s="11">
        <v>0</v>
      </c>
      <c r="H44" s="8">
        <v>0</v>
      </c>
      <c r="I44" s="11">
        <v>29.664999999999999</v>
      </c>
    </row>
    <row r="45" spans="2:9" x14ac:dyDescent="0.3">
      <c r="B45" s="3" t="s">
        <v>56</v>
      </c>
      <c r="C45" s="19" t="s">
        <v>96</v>
      </c>
      <c r="D45" s="10">
        <v>720.68000000000006</v>
      </c>
      <c r="E45" s="11">
        <v>875.71000000000026</v>
      </c>
      <c r="F45" s="10">
        <v>0</v>
      </c>
      <c r="G45" s="11">
        <v>0</v>
      </c>
      <c r="H45" s="8">
        <v>0</v>
      </c>
      <c r="I45" s="11">
        <v>0</v>
      </c>
    </row>
    <row r="46" spans="2:9" x14ac:dyDescent="0.3">
      <c r="B46" s="3" t="s">
        <v>57</v>
      </c>
      <c r="C46" s="19" t="s">
        <v>97</v>
      </c>
      <c r="D46" s="10">
        <v>14990.631000000001</v>
      </c>
      <c r="E46" s="11">
        <v>13742.813000000007</v>
      </c>
      <c r="F46" s="10">
        <v>0</v>
      </c>
      <c r="G46" s="11">
        <v>0</v>
      </c>
      <c r="H46" s="8">
        <v>0</v>
      </c>
      <c r="I46" s="11">
        <v>0</v>
      </c>
    </row>
    <row r="47" spans="2:9" ht="14.4" thickBot="1" x14ac:dyDescent="0.35">
      <c r="B47" s="3" t="s">
        <v>58</v>
      </c>
      <c r="C47" s="19" t="s">
        <v>98</v>
      </c>
      <c r="D47" s="10">
        <v>4330.1370000000015</v>
      </c>
      <c r="E47" s="11">
        <v>4296.2930000000015</v>
      </c>
      <c r="F47" s="10">
        <v>0</v>
      </c>
      <c r="G47" s="11">
        <v>0</v>
      </c>
      <c r="H47" s="8">
        <v>0</v>
      </c>
      <c r="I47" s="11">
        <v>0</v>
      </c>
    </row>
    <row r="48" spans="2:9" ht="14.4" thickBot="1" x14ac:dyDescent="0.35">
      <c r="B48" s="16" t="s">
        <v>0</v>
      </c>
      <c r="C48" s="22" t="s">
        <v>16</v>
      </c>
      <c r="D48" s="64">
        <f>SUM(D5:D47)</f>
        <v>520787.64500000008</v>
      </c>
      <c r="E48" s="65">
        <f t="shared" ref="E48:I48" si="0">SUM(E5:E47)</f>
        <v>488391.41800000001</v>
      </c>
      <c r="F48" s="66">
        <f t="shared" si="0"/>
        <v>0</v>
      </c>
      <c r="G48" s="65">
        <f t="shared" si="0"/>
        <v>0</v>
      </c>
      <c r="H48" s="64">
        <f t="shared" si="0"/>
        <v>59.706000000000003</v>
      </c>
      <c r="I48" s="65">
        <f t="shared" si="0"/>
        <v>642.81000000000006</v>
      </c>
    </row>
  </sheetData>
  <mergeCells count="6">
    <mergeCell ref="B2:I2"/>
    <mergeCell ref="B3:B4"/>
    <mergeCell ref="C3:C4"/>
    <mergeCell ref="D3:E3"/>
    <mergeCell ref="F3:G3"/>
    <mergeCell ref="H3:I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8"/>
  <sheetViews>
    <sheetView zoomScale="85" zoomScaleNormal="85" workbookViewId="0">
      <pane xSplit="1" ySplit="4" topLeftCell="B5" activePane="bottomRight" state="frozen"/>
      <selection activeCell="B6" sqref="B6:R6"/>
      <selection pane="topRight" activeCell="B6" sqref="B6:R6"/>
      <selection pane="bottomLeft" activeCell="B6" sqref="B6:R6"/>
      <selection pane="bottomRight"/>
    </sheetView>
  </sheetViews>
  <sheetFormatPr defaultColWidth="9.109375" defaultRowHeight="13.8" x14ac:dyDescent="0.3"/>
  <cols>
    <col min="1" max="1" width="3" style="7" customWidth="1"/>
    <col min="2" max="2" width="20.88671875" style="7" bestFit="1" customWidth="1"/>
    <col min="3" max="3" width="17.44140625" style="17" bestFit="1" customWidth="1"/>
    <col min="4" max="9" width="9.6640625" style="7" customWidth="1"/>
    <col min="10" max="16384" width="9.109375" style="7"/>
  </cols>
  <sheetData>
    <row r="1" spans="2:9" ht="14.4" thickBot="1" x14ac:dyDescent="0.35"/>
    <row r="2" spans="2:9" ht="14.4" thickBot="1" x14ac:dyDescent="0.35">
      <c r="B2" s="81" t="s">
        <v>174</v>
      </c>
      <c r="C2" s="82"/>
      <c r="D2" s="82"/>
      <c r="E2" s="82"/>
      <c r="F2" s="82"/>
      <c r="G2" s="82"/>
      <c r="H2" s="82"/>
      <c r="I2" s="83"/>
    </row>
    <row r="3" spans="2:9" ht="14.4" thickBot="1" x14ac:dyDescent="0.35">
      <c r="B3" s="84" t="s">
        <v>17</v>
      </c>
      <c r="C3" s="86" t="s">
        <v>18</v>
      </c>
      <c r="D3" s="88" t="s">
        <v>11</v>
      </c>
      <c r="E3" s="88"/>
      <c r="F3" s="88" t="s">
        <v>12</v>
      </c>
      <c r="G3" s="88"/>
      <c r="H3" s="88" t="s">
        <v>13</v>
      </c>
      <c r="I3" s="88"/>
    </row>
    <row r="4" spans="2:9" ht="14.4" thickBot="1" x14ac:dyDescent="0.35">
      <c r="B4" s="85"/>
      <c r="C4" s="87"/>
      <c r="D4" s="20" t="s">
        <v>9</v>
      </c>
      <c r="E4" s="21" t="s">
        <v>10</v>
      </c>
      <c r="F4" s="20" t="s">
        <v>9</v>
      </c>
      <c r="G4" s="21" t="s">
        <v>10</v>
      </c>
      <c r="H4" s="20" t="s">
        <v>9</v>
      </c>
      <c r="I4" s="21" t="s">
        <v>10</v>
      </c>
    </row>
    <row r="5" spans="2:9" x14ac:dyDescent="0.3">
      <c r="B5" s="5" t="s">
        <v>19</v>
      </c>
      <c r="C5" s="18" t="s">
        <v>59</v>
      </c>
      <c r="D5" s="8">
        <v>893.87700000000007</v>
      </c>
      <c r="E5" s="9">
        <v>1003.626</v>
      </c>
      <c r="F5" s="8">
        <v>0</v>
      </c>
      <c r="G5" s="9">
        <v>0</v>
      </c>
      <c r="H5" s="8">
        <v>0</v>
      </c>
      <c r="I5" s="9">
        <v>0</v>
      </c>
    </row>
    <row r="6" spans="2:9" x14ac:dyDescent="0.3">
      <c r="B6" s="3" t="s">
        <v>20</v>
      </c>
      <c r="C6" s="19" t="s">
        <v>60</v>
      </c>
      <c r="D6" s="10">
        <v>551.48599999999999</v>
      </c>
      <c r="E6" s="11">
        <v>580.99600000000009</v>
      </c>
      <c r="F6" s="8">
        <v>0</v>
      </c>
      <c r="G6" s="11">
        <v>0</v>
      </c>
      <c r="H6" s="8">
        <v>0</v>
      </c>
      <c r="I6" s="11">
        <v>0</v>
      </c>
    </row>
    <row r="7" spans="2:9" x14ac:dyDescent="0.3">
      <c r="B7" s="3" t="s">
        <v>156</v>
      </c>
      <c r="C7" s="19" t="s">
        <v>157</v>
      </c>
      <c r="D7" s="10">
        <v>0</v>
      </c>
      <c r="E7" s="11">
        <v>0</v>
      </c>
      <c r="F7" s="8">
        <v>0</v>
      </c>
      <c r="G7" s="11">
        <v>0</v>
      </c>
      <c r="H7" s="8">
        <v>0</v>
      </c>
      <c r="I7" s="11">
        <v>0</v>
      </c>
    </row>
    <row r="8" spans="2:9" x14ac:dyDescent="0.3">
      <c r="B8" s="3" t="s">
        <v>21</v>
      </c>
      <c r="C8" s="19" t="s">
        <v>61</v>
      </c>
      <c r="D8" s="10">
        <v>0</v>
      </c>
      <c r="E8" s="11">
        <v>0</v>
      </c>
      <c r="F8" s="8">
        <v>0</v>
      </c>
      <c r="G8" s="11">
        <v>0</v>
      </c>
      <c r="H8" s="61">
        <v>0</v>
      </c>
      <c r="I8" s="11">
        <v>0</v>
      </c>
    </row>
    <row r="9" spans="2:9" x14ac:dyDescent="0.3">
      <c r="B9" s="3" t="s">
        <v>22</v>
      </c>
      <c r="C9" s="19" t="s">
        <v>62</v>
      </c>
      <c r="D9" s="10">
        <v>0</v>
      </c>
      <c r="E9" s="11">
        <v>0</v>
      </c>
      <c r="F9" s="8">
        <v>0</v>
      </c>
      <c r="G9" s="11">
        <v>0</v>
      </c>
      <c r="H9" s="12">
        <v>0</v>
      </c>
      <c r="I9" s="11">
        <v>0</v>
      </c>
    </row>
    <row r="10" spans="2:9" x14ac:dyDescent="0.3">
      <c r="B10" s="3" t="s">
        <v>23</v>
      </c>
      <c r="C10" s="19" t="s">
        <v>63</v>
      </c>
      <c r="D10" s="10">
        <v>0</v>
      </c>
      <c r="E10" s="11">
        <v>399.18299999999999</v>
      </c>
      <c r="F10" s="8">
        <v>0</v>
      </c>
      <c r="G10" s="11">
        <v>0</v>
      </c>
      <c r="H10" s="8">
        <v>0</v>
      </c>
      <c r="I10" s="11">
        <v>0</v>
      </c>
    </row>
    <row r="11" spans="2:9" x14ac:dyDescent="0.3">
      <c r="B11" s="3" t="s">
        <v>24</v>
      </c>
      <c r="C11" s="19" t="s">
        <v>64</v>
      </c>
      <c r="D11" s="10">
        <v>0</v>
      </c>
      <c r="E11" s="11">
        <v>0</v>
      </c>
      <c r="F11" s="8">
        <v>0</v>
      </c>
      <c r="G11" s="11">
        <v>0</v>
      </c>
      <c r="H11" s="8">
        <v>0</v>
      </c>
      <c r="I11" s="11">
        <v>0</v>
      </c>
    </row>
    <row r="12" spans="2:9" x14ac:dyDescent="0.3">
      <c r="B12" s="3" t="s">
        <v>25</v>
      </c>
      <c r="C12" s="19" t="s">
        <v>65</v>
      </c>
      <c r="D12" s="10">
        <v>490.34700000000004</v>
      </c>
      <c r="E12" s="11">
        <v>1503.8139999999994</v>
      </c>
      <c r="F12" s="8">
        <v>0</v>
      </c>
      <c r="G12" s="11">
        <v>0</v>
      </c>
      <c r="H12" s="8">
        <v>0</v>
      </c>
      <c r="I12" s="11">
        <v>0</v>
      </c>
    </row>
    <row r="13" spans="2:9" x14ac:dyDescent="0.3">
      <c r="B13" s="3" t="s">
        <v>26</v>
      </c>
      <c r="C13" s="19" t="s">
        <v>66</v>
      </c>
      <c r="D13" s="10">
        <v>0</v>
      </c>
      <c r="E13" s="11">
        <v>0</v>
      </c>
      <c r="F13" s="8">
        <v>0</v>
      </c>
      <c r="G13" s="11">
        <v>0</v>
      </c>
      <c r="H13" s="8">
        <v>0</v>
      </c>
      <c r="I13" s="11">
        <v>0</v>
      </c>
    </row>
    <row r="14" spans="2:9" x14ac:dyDescent="0.3">
      <c r="B14" s="3" t="s">
        <v>27</v>
      </c>
      <c r="C14" s="19" t="s">
        <v>67</v>
      </c>
      <c r="D14" s="10">
        <v>0</v>
      </c>
      <c r="E14" s="11">
        <v>0</v>
      </c>
      <c r="F14" s="8">
        <v>0</v>
      </c>
      <c r="G14" s="11">
        <v>0</v>
      </c>
      <c r="H14" s="8">
        <v>0</v>
      </c>
      <c r="I14" s="11">
        <v>0</v>
      </c>
    </row>
    <row r="15" spans="2:9" x14ac:dyDescent="0.3">
      <c r="B15" s="3" t="s">
        <v>28</v>
      </c>
      <c r="C15" s="19" t="s">
        <v>68</v>
      </c>
      <c r="D15" s="10">
        <v>0</v>
      </c>
      <c r="E15" s="11">
        <v>0</v>
      </c>
      <c r="F15" s="8">
        <v>0</v>
      </c>
      <c r="G15" s="11">
        <v>0</v>
      </c>
      <c r="H15" s="8">
        <v>0</v>
      </c>
      <c r="I15" s="11">
        <v>0</v>
      </c>
    </row>
    <row r="16" spans="2:9" x14ac:dyDescent="0.3">
      <c r="B16" s="3" t="s">
        <v>29</v>
      </c>
      <c r="C16" s="19" t="s">
        <v>69</v>
      </c>
      <c r="D16" s="10">
        <v>0</v>
      </c>
      <c r="E16" s="11">
        <v>0</v>
      </c>
      <c r="F16" s="8">
        <v>0</v>
      </c>
      <c r="G16" s="11">
        <v>0</v>
      </c>
      <c r="H16" s="8">
        <v>0</v>
      </c>
      <c r="I16" s="11">
        <v>0</v>
      </c>
    </row>
    <row r="17" spans="2:9" x14ac:dyDescent="0.3">
      <c r="B17" s="3" t="s">
        <v>30</v>
      </c>
      <c r="C17" s="19" t="s">
        <v>70</v>
      </c>
      <c r="D17" s="10">
        <v>0</v>
      </c>
      <c r="E17" s="11">
        <v>0</v>
      </c>
      <c r="F17" s="8">
        <v>0</v>
      </c>
      <c r="G17" s="11">
        <v>0</v>
      </c>
      <c r="H17" s="8">
        <v>0</v>
      </c>
      <c r="I17" s="11">
        <v>0</v>
      </c>
    </row>
    <row r="18" spans="2:9" x14ac:dyDescent="0.3">
      <c r="B18" s="3" t="s">
        <v>31</v>
      </c>
      <c r="C18" s="19" t="s">
        <v>71</v>
      </c>
      <c r="D18" s="10">
        <v>0</v>
      </c>
      <c r="E18" s="11">
        <v>0</v>
      </c>
      <c r="F18" s="8">
        <v>0</v>
      </c>
      <c r="G18" s="11">
        <v>0</v>
      </c>
      <c r="H18" s="8">
        <v>0</v>
      </c>
      <c r="I18" s="11">
        <v>0</v>
      </c>
    </row>
    <row r="19" spans="2:9" x14ac:dyDescent="0.3">
      <c r="B19" s="3" t="s">
        <v>32</v>
      </c>
      <c r="C19" s="19" t="s">
        <v>72</v>
      </c>
      <c r="D19" s="10">
        <v>0</v>
      </c>
      <c r="E19" s="11">
        <v>0</v>
      </c>
      <c r="F19" s="8">
        <v>0</v>
      </c>
      <c r="G19" s="11">
        <v>0</v>
      </c>
      <c r="H19" s="8">
        <v>0</v>
      </c>
      <c r="I19" s="11">
        <v>0</v>
      </c>
    </row>
    <row r="20" spans="2:9" x14ac:dyDescent="0.3">
      <c r="B20" s="3" t="s">
        <v>33</v>
      </c>
      <c r="C20" s="19" t="s">
        <v>73</v>
      </c>
      <c r="D20" s="10">
        <v>0</v>
      </c>
      <c r="E20" s="11">
        <v>0</v>
      </c>
      <c r="F20" s="8">
        <v>0</v>
      </c>
      <c r="G20" s="11">
        <v>0</v>
      </c>
      <c r="H20" s="8">
        <v>0</v>
      </c>
      <c r="I20" s="11">
        <v>0</v>
      </c>
    </row>
    <row r="21" spans="2:9" x14ac:dyDescent="0.3">
      <c r="B21" s="3" t="s">
        <v>34</v>
      </c>
      <c r="C21" s="19" t="s">
        <v>74</v>
      </c>
      <c r="D21" s="10">
        <v>0</v>
      </c>
      <c r="E21" s="11">
        <v>0</v>
      </c>
      <c r="F21" s="8">
        <v>0</v>
      </c>
      <c r="G21" s="11">
        <v>0</v>
      </c>
      <c r="H21" s="8">
        <v>0</v>
      </c>
      <c r="I21" s="11">
        <v>0</v>
      </c>
    </row>
    <row r="22" spans="2:9" x14ac:dyDescent="0.3">
      <c r="B22" s="3" t="s">
        <v>35</v>
      </c>
      <c r="C22" s="19" t="s">
        <v>75</v>
      </c>
      <c r="D22" s="10">
        <v>0</v>
      </c>
      <c r="E22" s="11">
        <v>0</v>
      </c>
      <c r="F22" s="8">
        <v>0</v>
      </c>
      <c r="G22" s="11">
        <v>0</v>
      </c>
      <c r="H22" s="8">
        <v>0</v>
      </c>
      <c r="I22" s="11">
        <v>0</v>
      </c>
    </row>
    <row r="23" spans="2:9" x14ac:dyDescent="0.3">
      <c r="B23" s="3" t="s">
        <v>36</v>
      </c>
      <c r="C23" s="19" t="s">
        <v>76</v>
      </c>
      <c r="D23" s="10">
        <v>0</v>
      </c>
      <c r="E23" s="11">
        <v>0</v>
      </c>
      <c r="F23" s="8">
        <v>0</v>
      </c>
      <c r="G23" s="11">
        <v>0</v>
      </c>
      <c r="H23" s="8">
        <v>0</v>
      </c>
      <c r="I23" s="11">
        <v>0</v>
      </c>
    </row>
    <row r="24" spans="2:9" x14ac:dyDescent="0.3">
      <c r="B24" s="3" t="s">
        <v>37</v>
      </c>
      <c r="C24" s="19" t="s">
        <v>77</v>
      </c>
      <c r="D24" s="10">
        <v>0</v>
      </c>
      <c r="E24" s="11">
        <v>0</v>
      </c>
      <c r="F24" s="8">
        <v>0</v>
      </c>
      <c r="G24" s="11">
        <v>0</v>
      </c>
      <c r="H24" s="8">
        <v>0</v>
      </c>
      <c r="I24" s="11">
        <v>0</v>
      </c>
    </row>
    <row r="25" spans="2:9" x14ac:dyDescent="0.3">
      <c r="B25" s="3" t="s">
        <v>38</v>
      </c>
      <c r="C25" s="19" t="s">
        <v>78</v>
      </c>
      <c r="D25" s="10">
        <v>0</v>
      </c>
      <c r="E25" s="11">
        <v>0</v>
      </c>
      <c r="F25" s="8">
        <v>0</v>
      </c>
      <c r="G25" s="11">
        <v>0</v>
      </c>
      <c r="H25" s="8">
        <v>0</v>
      </c>
      <c r="I25" s="11">
        <v>0</v>
      </c>
    </row>
    <row r="26" spans="2:9" x14ac:dyDescent="0.3">
      <c r="B26" s="3" t="s">
        <v>39</v>
      </c>
      <c r="C26" s="19" t="s">
        <v>79</v>
      </c>
      <c r="D26" s="10">
        <v>0</v>
      </c>
      <c r="E26" s="11">
        <v>0</v>
      </c>
      <c r="F26" s="10">
        <v>0</v>
      </c>
      <c r="G26" s="11">
        <v>0</v>
      </c>
      <c r="H26" s="8">
        <v>0</v>
      </c>
      <c r="I26" s="11">
        <v>0</v>
      </c>
    </row>
    <row r="27" spans="2:9" x14ac:dyDescent="0.3">
      <c r="B27" s="3" t="s">
        <v>40</v>
      </c>
      <c r="C27" s="19" t="s">
        <v>80</v>
      </c>
      <c r="D27" s="10">
        <v>0</v>
      </c>
      <c r="E27" s="11">
        <v>0</v>
      </c>
      <c r="F27" s="10">
        <v>0</v>
      </c>
      <c r="G27" s="11">
        <v>0</v>
      </c>
      <c r="H27" s="8">
        <v>0</v>
      </c>
      <c r="I27" s="11">
        <v>0</v>
      </c>
    </row>
    <row r="28" spans="2:9" x14ac:dyDescent="0.3">
      <c r="B28" s="3" t="s">
        <v>159</v>
      </c>
      <c r="C28" s="19" t="s">
        <v>160</v>
      </c>
      <c r="D28" s="10">
        <v>0</v>
      </c>
      <c r="E28" s="11">
        <v>0</v>
      </c>
      <c r="F28" s="10">
        <v>0</v>
      </c>
      <c r="G28" s="11">
        <v>0</v>
      </c>
      <c r="H28" s="8">
        <v>0</v>
      </c>
      <c r="I28" s="11">
        <v>0</v>
      </c>
    </row>
    <row r="29" spans="2:9" x14ac:dyDescent="0.3">
      <c r="B29" s="3" t="s">
        <v>41</v>
      </c>
      <c r="C29" s="19" t="s">
        <v>81</v>
      </c>
      <c r="D29" s="10">
        <v>0</v>
      </c>
      <c r="E29" s="11">
        <v>0</v>
      </c>
      <c r="F29" s="10">
        <v>0</v>
      </c>
      <c r="G29" s="11">
        <v>0</v>
      </c>
      <c r="H29" s="8">
        <v>0</v>
      </c>
      <c r="I29" s="11">
        <v>0</v>
      </c>
    </row>
    <row r="30" spans="2:9" x14ac:dyDescent="0.3">
      <c r="B30" s="3" t="s">
        <v>42</v>
      </c>
      <c r="C30" s="19" t="s">
        <v>82</v>
      </c>
      <c r="D30" s="10">
        <v>0</v>
      </c>
      <c r="E30" s="11">
        <v>0</v>
      </c>
      <c r="F30" s="10">
        <v>0</v>
      </c>
      <c r="G30" s="11">
        <v>0</v>
      </c>
      <c r="H30" s="8">
        <v>0</v>
      </c>
      <c r="I30" s="11">
        <v>0</v>
      </c>
    </row>
    <row r="31" spans="2:9" x14ac:dyDescent="0.3">
      <c r="B31" s="3" t="s">
        <v>43</v>
      </c>
      <c r="C31" s="19" t="s">
        <v>83</v>
      </c>
      <c r="D31" s="10">
        <v>99.088999999999999</v>
      </c>
      <c r="E31" s="11">
        <v>171.321</v>
      </c>
      <c r="F31" s="10">
        <v>0</v>
      </c>
      <c r="G31" s="11">
        <v>0</v>
      </c>
      <c r="H31" s="8">
        <v>0</v>
      </c>
      <c r="I31" s="11">
        <v>0</v>
      </c>
    </row>
    <row r="32" spans="2:9" x14ac:dyDescent="0.3">
      <c r="B32" s="3" t="s">
        <v>44</v>
      </c>
      <c r="C32" s="19" t="s">
        <v>84</v>
      </c>
      <c r="D32" s="10">
        <v>0</v>
      </c>
      <c r="E32" s="11">
        <v>0</v>
      </c>
      <c r="F32" s="10">
        <v>0</v>
      </c>
      <c r="G32" s="11">
        <v>0</v>
      </c>
      <c r="H32" s="8">
        <v>0</v>
      </c>
      <c r="I32" s="11">
        <v>0</v>
      </c>
    </row>
    <row r="33" spans="2:9" x14ac:dyDescent="0.3">
      <c r="B33" s="3" t="s">
        <v>153</v>
      </c>
      <c r="C33" s="19" t="s">
        <v>154</v>
      </c>
      <c r="D33" s="10">
        <v>0</v>
      </c>
      <c r="E33" s="11">
        <v>0</v>
      </c>
      <c r="F33" s="10">
        <v>0</v>
      </c>
      <c r="G33" s="11">
        <v>0</v>
      </c>
      <c r="H33" s="8">
        <v>0</v>
      </c>
      <c r="I33" s="11">
        <v>0</v>
      </c>
    </row>
    <row r="34" spans="2:9" x14ac:dyDescent="0.3">
      <c r="B34" s="3" t="s">
        <v>45</v>
      </c>
      <c r="C34" s="19" t="s">
        <v>85</v>
      </c>
      <c r="D34" s="10">
        <v>0</v>
      </c>
      <c r="E34" s="11">
        <v>0</v>
      </c>
      <c r="F34" s="10">
        <v>0</v>
      </c>
      <c r="G34" s="11">
        <v>0</v>
      </c>
      <c r="H34" s="8">
        <v>0</v>
      </c>
      <c r="I34" s="11">
        <v>0</v>
      </c>
    </row>
    <row r="35" spans="2:9" x14ac:dyDescent="0.3">
      <c r="B35" s="3" t="s">
        <v>46</v>
      </c>
      <c r="C35" s="19" t="s">
        <v>86</v>
      </c>
      <c r="D35" s="10">
        <v>0</v>
      </c>
      <c r="E35" s="11">
        <v>0</v>
      </c>
      <c r="F35" s="10">
        <v>0</v>
      </c>
      <c r="G35" s="11">
        <v>0</v>
      </c>
      <c r="H35" s="8">
        <v>0</v>
      </c>
      <c r="I35" s="11">
        <v>0</v>
      </c>
    </row>
    <row r="36" spans="2:9" x14ac:dyDescent="0.3">
      <c r="B36" s="3" t="s">
        <v>47</v>
      </c>
      <c r="C36" s="19" t="s">
        <v>87</v>
      </c>
      <c r="D36" s="10">
        <v>0</v>
      </c>
      <c r="E36" s="11">
        <v>0</v>
      </c>
      <c r="F36" s="10">
        <v>0</v>
      </c>
      <c r="G36" s="11">
        <v>0</v>
      </c>
      <c r="H36" s="8">
        <v>0</v>
      </c>
      <c r="I36" s="11">
        <v>0</v>
      </c>
    </row>
    <row r="37" spans="2:9" x14ac:dyDescent="0.3">
      <c r="B37" s="3" t="s">
        <v>48</v>
      </c>
      <c r="C37" s="19" t="s">
        <v>88</v>
      </c>
      <c r="D37" s="10">
        <v>0</v>
      </c>
      <c r="E37" s="11">
        <v>0</v>
      </c>
      <c r="F37" s="10">
        <v>0</v>
      </c>
      <c r="G37" s="11">
        <v>0</v>
      </c>
      <c r="H37" s="8">
        <v>0</v>
      </c>
      <c r="I37" s="11">
        <v>0</v>
      </c>
    </row>
    <row r="38" spans="2:9" x14ac:dyDescent="0.3">
      <c r="B38" s="3" t="s">
        <v>49</v>
      </c>
      <c r="C38" s="19" t="s">
        <v>89</v>
      </c>
      <c r="D38" s="10">
        <v>0</v>
      </c>
      <c r="E38" s="11">
        <v>0</v>
      </c>
      <c r="F38" s="10">
        <v>0</v>
      </c>
      <c r="G38" s="11">
        <v>0</v>
      </c>
      <c r="H38" s="12">
        <v>0</v>
      </c>
      <c r="I38" s="11">
        <v>0</v>
      </c>
    </row>
    <row r="39" spans="2:9" x14ac:dyDescent="0.3">
      <c r="B39" s="3" t="s">
        <v>50</v>
      </c>
      <c r="C39" s="19" t="s">
        <v>90</v>
      </c>
      <c r="D39" s="10">
        <v>1081.4099999999999</v>
      </c>
      <c r="E39" s="11">
        <v>1538.0920000000001</v>
      </c>
      <c r="F39" s="10">
        <v>0</v>
      </c>
      <c r="G39" s="11">
        <v>0</v>
      </c>
      <c r="H39" s="8">
        <v>0</v>
      </c>
      <c r="I39" s="11">
        <v>0</v>
      </c>
    </row>
    <row r="40" spans="2:9" x14ac:dyDescent="0.3">
      <c r="B40" s="3" t="s">
        <v>51</v>
      </c>
      <c r="C40" s="19" t="s">
        <v>91</v>
      </c>
      <c r="D40" s="10">
        <v>0</v>
      </c>
      <c r="E40" s="11">
        <v>0</v>
      </c>
      <c r="F40" s="10">
        <v>0</v>
      </c>
      <c r="G40" s="11">
        <v>0</v>
      </c>
      <c r="H40" s="8">
        <v>0</v>
      </c>
      <c r="I40" s="11">
        <v>0</v>
      </c>
    </row>
    <row r="41" spans="2:9" x14ac:dyDescent="0.3">
      <c r="B41" s="3" t="s">
        <v>52</v>
      </c>
      <c r="C41" s="19" t="s">
        <v>92</v>
      </c>
      <c r="D41" s="10">
        <v>0</v>
      </c>
      <c r="E41" s="11">
        <v>0</v>
      </c>
      <c r="F41" s="10">
        <v>0</v>
      </c>
      <c r="G41" s="11">
        <v>0</v>
      </c>
      <c r="H41" s="8">
        <v>0</v>
      </c>
      <c r="I41" s="11">
        <v>0</v>
      </c>
    </row>
    <row r="42" spans="2:9" x14ac:dyDescent="0.3">
      <c r="B42" s="3" t="s">
        <v>53</v>
      </c>
      <c r="C42" s="19" t="s">
        <v>93</v>
      </c>
      <c r="D42" s="10">
        <v>0</v>
      </c>
      <c r="E42" s="11">
        <v>0</v>
      </c>
      <c r="F42" s="10">
        <v>0</v>
      </c>
      <c r="G42" s="11">
        <v>0</v>
      </c>
      <c r="H42" s="8">
        <v>0</v>
      </c>
      <c r="I42" s="11">
        <v>0</v>
      </c>
    </row>
    <row r="43" spans="2:9" x14ac:dyDescent="0.3">
      <c r="B43" s="3" t="s">
        <v>54</v>
      </c>
      <c r="C43" s="19" t="s">
        <v>94</v>
      </c>
      <c r="D43" s="10">
        <v>0</v>
      </c>
      <c r="E43" s="11">
        <v>0</v>
      </c>
      <c r="F43" s="10">
        <v>0</v>
      </c>
      <c r="G43" s="11">
        <v>0</v>
      </c>
      <c r="H43" s="8">
        <v>0</v>
      </c>
      <c r="I43" s="11">
        <v>0</v>
      </c>
    </row>
    <row r="44" spans="2:9" x14ac:dyDescent="0.3">
      <c r="B44" s="3" t="s">
        <v>55</v>
      </c>
      <c r="C44" s="19" t="s">
        <v>95</v>
      </c>
      <c r="D44" s="10">
        <v>0</v>
      </c>
      <c r="E44" s="11">
        <v>0</v>
      </c>
      <c r="F44" s="10">
        <v>0</v>
      </c>
      <c r="G44" s="11">
        <v>0</v>
      </c>
      <c r="H44" s="8">
        <v>0</v>
      </c>
      <c r="I44" s="11">
        <v>0</v>
      </c>
    </row>
    <row r="45" spans="2:9" x14ac:dyDescent="0.3">
      <c r="B45" s="3" t="s">
        <v>56</v>
      </c>
      <c r="C45" s="19" t="s">
        <v>96</v>
      </c>
      <c r="D45" s="10">
        <v>0</v>
      </c>
      <c r="E45" s="11">
        <v>0</v>
      </c>
      <c r="F45" s="10">
        <v>0</v>
      </c>
      <c r="G45" s="11">
        <v>0</v>
      </c>
      <c r="H45" s="8">
        <v>0</v>
      </c>
      <c r="I45" s="11">
        <v>0</v>
      </c>
    </row>
    <row r="46" spans="2:9" x14ac:dyDescent="0.3">
      <c r="B46" s="3" t="s">
        <v>57</v>
      </c>
      <c r="C46" s="19" t="s">
        <v>97</v>
      </c>
      <c r="D46" s="10">
        <v>0</v>
      </c>
      <c r="E46" s="11">
        <v>0</v>
      </c>
      <c r="F46" s="10">
        <v>0</v>
      </c>
      <c r="G46" s="11">
        <v>0</v>
      </c>
      <c r="H46" s="8">
        <v>0</v>
      </c>
      <c r="I46" s="11">
        <v>0</v>
      </c>
    </row>
    <row r="47" spans="2:9" ht="14.4" thickBot="1" x14ac:dyDescent="0.35">
      <c r="B47" s="3" t="s">
        <v>58</v>
      </c>
      <c r="C47" s="19" t="s">
        <v>98</v>
      </c>
      <c r="D47" s="10">
        <v>0</v>
      </c>
      <c r="E47" s="11">
        <v>0</v>
      </c>
      <c r="F47" s="10">
        <v>0</v>
      </c>
      <c r="G47" s="11">
        <v>0</v>
      </c>
      <c r="H47" s="8">
        <v>0</v>
      </c>
      <c r="I47" s="11">
        <v>0</v>
      </c>
    </row>
    <row r="48" spans="2:9" ht="14.4" thickBot="1" x14ac:dyDescent="0.35">
      <c r="B48" s="16" t="s">
        <v>0</v>
      </c>
      <c r="C48" s="22" t="s">
        <v>16</v>
      </c>
      <c r="D48" s="15">
        <f>SUM(D5:D47)</f>
        <v>3116.2089999999998</v>
      </c>
      <c r="E48" s="14">
        <f t="shared" ref="E48:I48" si="0">SUM(E5:E47)</f>
        <v>5197.0319999999992</v>
      </c>
      <c r="F48" s="13">
        <f t="shared" si="0"/>
        <v>0</v>
      </c>
      <c r="G48" s="14">
        <f t="shared" si="0"/>
        <v>0</v>
      </c>
      <c r="H48" s="15">
        <f t="shared" si="0"/>
        <v>0</v>
      </c>
      <c r="I48" s="14">
        <f t="shared" si="0"/>
        <v>0</v>
      </c>
    </row>
  </sheetData>
  <mergeCells count="6">
    <mergeCell ref="B2:I2"/>
    <mergeCell ref="B3:B4"/>
    <mergeCell ref="C3:C4"/>
    <mergeCell ref="D3:E3"/>
    <mergeCell ref="F3:G3"/>
    <mergeCell ref="H3:I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8"/>
  <sheetViews>
    <sheetView zoomScale="85" zoomScaleNormal="85" workbookViewId="0">
      <pane xSplit="1" ySplit="4" topLeftCell="B5" activePane="bottomRight" state="frozen"/>
      <selection activeCell="B6" sqref="B6:R6"/>
      <selection pane="topRight" activeCell="B6" sqref="B6:R6"/>
      <selection pane="bottomLeft" activeCell="B6" sqref="B6:R6"/>
      <selection pane="bottomRight"/>
    </sheetView>
  </sheetViews>
  <sheetFormatPr defaultColWidth="9.109375" defaultRowHeight="13.8" x14ac:dyDescent="0.3"/>
  <cols>
    <col min="1" max="1" width="3" style="7" customWidth="1"/>
    <col min="2" max="2" width="20.88671875" style="7" bestFit="1" customWidth="1"/>
    <col min="3" max="3" width="17.44140625" style="17" bestFit="1" customWidth="1"/>
    <col min="4" max="9" width="9.6640625" style="7" customWidth="1"/>
    <col min="10" max="16384" width="9.109375" style="7"/>
  </cols>
  <sheetData>
    <row r="1" spans="2:9" ht="14.4" thickBot="1" x14ac:dyDescent="0.35"/>
    <row r="2" spans="2:9" ht="14.4" thickBot="1" x14ac:dyDescent="0.35">
      <c r="B2" s="81" t="s">
        <v>173</v>
      </c>
      <c r="C2" s="82"/>
      <c r="D2" s="82"/>
      <c r="E2" s="82"/>
      <c r="F2" s="82"/>
      <c r="G2" s="82"/>
      <c r="H2" s="82"/>
      <c r="I2" s="83"/>
    </row>
    <row r="3" spans="2:9" ht="14.4" thickBot="1" x14ac:dyDescent="0.35">
      <c r="B3" s="84" t="s">
        <v>17</v>
      </c>
      <c r="C3" s="86" t="s">
        <v>18</v>
      </c>
      <c r="D3" s="88" t="s">
        <v>11</v>
      </c>
      <c r="E3" s="88"/>
      <c r="F3" s="88" t="s">
        <v>12</v>
      </c>
      <c r="G3" s="88"/>
      <c r="H3" s="88" t="s">
        <v>13</v>
      </c>
      <c r="I3" s="88"/>
    </row>
    <row r="4" spans="2:9" ht="14.4" thickBot="1" x14ac:dyDescent="0.35">
      <c r="B4" s="85"/>
      <c r="C4" s="87"/>
      <c r="D4" s="20" t="s">
        <v>9</v>
      </c>
      <c r="E4" s="21" t="s">
        <v>10</v>
      </c>
      <c r="F4" s="20" t="s">
        <v>9</v>
      </c>
      <c r="G4" s="21" t="s">
        <v>10</v>
      </c>
      <c r="H4" s="20" t="s">
        <v>9</v>
      </c>
      <c r="I4" s="21" t="s">
        <v>10</v>
      </c>
    </row>
    <row r="5" spans="2:9" x14ac:dyDescent="0.3">
      <c r="B5" s="5" t="s">
        <v>19</v>
      </c>
      <c r="C5" s="18" t="s">
        <v>59</v>
      </c>
      <c r="D5" s="8">
        <v>12189.883999999987</v>
      </c>
      <c r="E5" s="9">
        <v>11747.084999999995</v>
      </c>
      <c r="F5" s="8">
        <v>0</v>
      </c>
      <c r="G5" s="9">
        <v>0</v>
      </c>
      <c r="H5" s="8">
        <v>0</v>
      </c>
      <c r="I5" s="9">
        <v>0</v>
      </c>
    </row>
    <row r="6" spans="2:9" x14ac:dyDescent="0.3">
      <c r="B6" s="3" t="s">
        <v>20</v>
      </c>
      <c r="C6" s="19" t="s">
        <v>60</v>
      </c>
      <c r="D6" s="10">
        <v>29332.943000000007</v>
      </c>
      <c r="E6" s="11">
        <v>28134.562999999995</v>
      </c>
      <c r="F6" s="8">
        <v>0</v>
      </c>
      <c r="G6" s="11">
        <v>0</v>
      </c>
      <c r="H6" s="8">
        <v>0</v>
      </c>
      <c r="I6" s="11">
        <v>0</v>
      </c>
    </row>
    <row r="7" spans="2:9" x14ac:dyDescent="0.3">
      <c r="B7" s="3" t="s">
        <v>156</v>
      </c>
      <c r="C7" s="19" t="s">
        <v>157</v>
      </c>
      <c r="D7" s="10">
        <v>244.99700000000001</v>
      </c>
      <c r="E7" s="11">
        <v>356.97200000000004</v>
      </c>
      <c r="F7" s="8">
        <v>0</v>
      </c>
      <c r="G7" s="11">
        <v>0</v>
      </c>
      <c r="H7" s="8">
        <v>0</v>
      </c>
      <c r="I7" s="11">
        <v>0</v>
      </c>
    </row>
    <row r="8" spans="2:9" x14ac:dyDescent="0.3">
      <c r="B8" s="3" t="s">
        <v>21</v>
      </c>
      <c r="C8" s="19" t="s">
        <v>61</v>
      </c>
      <c r="D8" s="10">
        <v>534.68600000000004</v>
      </c>
      <c r="E8" s="11">
        <v>436.64700000000005</v>
      </c>
      <c r="F8" s="8">
        <v>0</v>
      </c>
      <c r="G8" s="11">
        <v>0</v>
      </c>
      <c r="H8" s="61">
        <v>0</v>
      </c>
      <c r="I8" s="11">
        <v>0</v>
      </c>
    </row>
    <row r="9" spans="2:9" x14ac:dyDescent="0.3">
      <c r="B9" s="3" t="s">
        <v>22</v>
      </c>
      <c r="C9" s="19" t="s">
        <v>62</v>
      </c>
      <c r="D9" s="10">
        <v>29676.61099999999</v>
      </c>
      <c r="E9" s="11">
        <v>29602.805999999975</v>
      </c>
      <c r="F9" s="8">
        <v>0</v>
      </c>
      <c r="G9" s="11">
        <v>0</v>
      </c>
      <c r="H9" s="12">
        <v>1790.6979999999999</v>
      </c>
      <c r="I9" s="11">
        <v>1402.2729999999999</v>
      </c>
    </row>
    <row r="10" spans="2:9" x14ac:dyDescent="0.3">
      <c r="B10" s="3" t="s">
        <v>23</v>
      </c>
      <c r="C10" s="19" t="s">
        <v>63</v>
      </c>
      <c r="D10" s="10">
        <v>13022.139000000003</v>
      </c>
      <c r="E10" s="11">
        <v>13177.376</v>
      </c>
      <c r="F10" s="8">
        <v>0</v>
      </c>
      <c r="G10" s="11">
        <v>0</v>
      </c>
      <c r="H10" s="8">
        <v>645.34499999999991</v>
      </c>
      <c r="I10" s="11">
        <v>345.30599999999998</v>
      </c>
    </row>
    <row r="11" spans="2:9" x14ac:dyDescent="0.3">
      <c r="B11" s="3" t="s">
        <v>24</v>
      </c>
      <c r="C11" s="19" t="s">
        <v>64</v>
      </c>
      <c r="D11" s="10">
        <v>1271.1369999999997</v>
      </c>
      <c r="E11" s="11">
        <v>1217.2640000000001</v>
      </c>
      <c r="F11" s="8">
        <v>0</v>
      </c>
      <c r="G11" s="11">
        <v>0</v>
      </c>
      <c r="H11" s="8">
        <v>0</v>
      </c>
      <c r="I11" s="11">
        <v>0</v>
      </c>
    </row>
    <row r="12" spans="2:9" x14ac:dyDescent="0.3">
      <c r="B12" s="3" t="s">
        <v>25</v>
      </c>
      <c r="C12" s="19" t="s">
        <v>65</v>
      </c>
      <c r="D12" s="10">
        <v>668.72500000000002</v>
      </c>
      <c r="E12" s="11">
        <v>824.4380000000001</v>
      </c>
      <c r="F12" s="8">
        <v>0</v>
      </c>
      <c r="G12" s="11">
        <v>0</v>
      </c>
      <c r="H12" s="8">
        <v>0</v>
      </c>
      <c r="I12" s="11">
        <v>0</v>
      </c>
    </row>
    <row r="13" spans="2:9" x14ac:dyDescent="0.3">
      <c r="B13" s="3" t="s">
        <v>26</v>
      </c>
      <c r="C13" s="19" t="s">
        <v>66</v>
      </c>
      <c r="D13" s="10">
        <v>11637.437000000004</v>
      </c>
      <c r="E13" s="11">
        <v>11791.431</v>
      </c>
      <c r="F13" s="8">
        <v>0</v>
      </c>
      <c r="G13" s="11">
        <v>0</v>
      </c>
      <c r="H13" s="8">
        <v>0</v>
      </c>
      <c r="I13" s="11">
        <v>0</v>
      </c>
    </row>
    <row r="14" spans="2:9" x14ac:dyDescent="0.3">
      <c r="B14" s="3" t="s">
        <v>27</v>
      </c>
      <c r="C14" s="19" t="s">
        <v>67</v>
      </c>
      <c r="D14" s="10">
        <v>7210.9679999999989</v>
      </c>
      <c r="E14" s="11">
        <v>6803.4669999999969</v>
      </c>
      <c r="F14" s="8">
        <v>0</v>
      </c>
      <c r="G14" s="11">
        <v>0</v>
      </c>
      <c r="H14" s="8">
        <v>0</v>
      </c>
      <c r="I14" s="11">
        <v>0</v>
      </c>
    </row>
    <row r="15" spans="2:9" x14ac:dyDescent="0.3">
      <c r="B15" s="3" t="s">
        <v>28</v>
      </c>
      <c r="C15" s="19" t="s">
        <v>68</v>
      </c>
      <c r="D15" s="10">
        <v>4828.625</v>
      </c>
      <c r="E15" s="11">
        <v>4559.7560000000003</v>
      </c>
      <c r="F15" s="8">
        <v>0</v>
      </c>
      <c r="G15" s="11">
        <v>0</v>
      </c>
      <c r="H15" s="8">
        <v>0</v>
      </c>
      <c r="I15" s="11">
        <v>0</v>
      </c>
    </row>
    <row r="16" spans="2:9" x14ac:dyDescent="0.3">
      <c r="B16" s="3" t="s">
        <v>29</v>
      </c>
      <c r="C16" s="19" t="s">
        <v>69</v>
      </c>
      <c r="D16" s="10">
        <v>5548.9350000000013</v>
      </c>
      <c r="E16" s="11">
        <v>5784.8799999999965</v>
      </c>
      <c r="F16" s="8">
        <v>0</v>
      </c>
      <c r="G16" s="11">
        <v>0</v>
      </c>
      <c r="H16" s="8">
        <v>272.54399999999998</v>
      </c>
      <c r="I16" s="11">
        <v>0</v>
      </c>
    </row>
    <row r="17" spans="2:9" x14ac:dyDescent="0.3">
      <c r="B17" s="3" t="s">
        <v>30</v>
      </c>
      <c r="C17" s="19" t="s">
        <v>70</v>
      </c>
      <c r="D17" s="10">
        <v>33575.349999999984</v>
      </c>
      <c r="E17" s="11">
        <v>32837.963000000025</v>
      </c>
      <c r="F17" s="8">
        <v>0</v>
      </c>
      <c r="G17" s="11">
        <v>0</v>
      </c>
      <c r="H17" s="8">
        <v>1482.7800000000002</v>
      </c>
      <c r="I17" s="11">
        <v>2262.4409999999993</v>
      </c>
    </row>
    <row r="18" spans="2:9" x14ac:dyDescent="0.3">
      <c r="B18" s="3" t="s">
        <v>31</v>
      </c>
      <c r="C18" s="19" t="s">
        <v>71</v>
      </c>
      <c r="D18" s="10">
        <v>32014.23799999999</v>
      </c>
      <c r="E18" s="11">
        <v>35742.676999999974</v>
      </c>
      <c r="F18" s="8">
        <v>0</v>
      </c>
      <c r="G18" s="11">
        <v>0</v>
      </c>
      <c r="H18" s="8">
        <v>0</v>
      </c>
      <c r="I18" s="11">
        <v>0</v>
      </c>
    </row>
    <row r="19" spans="2:9" x14ac:dyDescent="0.3">
      <c r="B19" s="3" t="s">
        <v>32</v>
      </c>
      <c r="C19" s="19" t="s">
        <v>72</v>
      </c>
      <c r="D19" s="10">
        <v>13552.840000000004</v>
      </c>
      <c r="E19" s="11">
        <v>14876.100000000002</v>
      </c>
      <c r="F19" s="8">
        <v>0</v>
      </c>
      <c r="G19" s="11">
        <v>0</v>
      </c>
      <c r="H19" s="8">
        <v>0</v>
      </c>
      <c r="I19" s="11">
        <v>0</v>
      </c>
    </row>
    <row r="20" spans="2:9" x14ac:dyDescent="0.3">
      <c r="B20" s="3" t="s">
        <v>33</v>
      </c>
      <c r="C20" s="19" t="s">
        <v>73</v>
      </c>
      <c r="D20" s="10">
        <v>2012.9730000000004</v>
      </c>
      <c r="E20" s="11">
        <v>2350.3090000000002</v>
      </c>
      <c r="F20" s="8">
        <v>0</v>
      </c>
      <c r="G20" s="11">
        <v>0</v>
      </c>
      <c r="H20" s="8">
        <v>0</v>
      </c>
      <c r="I20" s="11">
        <v>0</v>
      </c>
    </row>
    <row r="21" spans="2:9" x14ac:dyDescent="0.3">
      <c r="B21" s="3" t="s">
        <v>34</v>
      </c>
      <c r="C21" s="19" t="s">
        <v>74</v>
      </c>
      <c r="D21" s="10">
        <v>11184.343000000004</v>
      </c>
      <c r="E21" s="11">
        <v>8693.2630000000045</v>
      </c>
      <c r="F21" s="8">
        <v>0</v>
      </c>
      <c r="G21" s="11">
        <v>0</v>
      </c>
      <c r="H21" s="8">
        <v>0</v>
      </c>
      <c r="I21" s="11">
        <v>0</v>
      </c>
    </row>
    <row r="22" spans="2:9" x14ac:dyDescent="0.3">
      <c r="B22" s="3" t="s">
        <v>35</v>
      </c>
      <c r="C22" s="19" t="s">
        <v>75</v>
      </c>
      <c r="D22" s="10">
        <v>15300.936999999984</v>
      </c>
      <c r="E22" s="11">
        <v>15993.677000000007</v>
      </c>
      <c r="F22" s="8">
        <v>0</v>
      </c>
      <c r="G22" s="11">
        <v>0</v>
      </c>
      <c r="H22" s="8">
        <v>0</v>
      </c>
      <c r="I22" s="11">
        <v>0</v>
      </c>
    </row>
    <row r="23" spans="2:9" x14ac:dyDescent="0.3">
      <c r="B23" s="3" t="s">
        <v>36</v>
      </c>
      <c r="C23" s="19" t="s">
        <v>76</v>
      </c>
      <c r="D23" s="10">
        <v>15010.175999999998</v>
      </c>
      <c r="E23" s="11">
        <v>13305.373999999991</v>
      </c>
      <c r="F23" s="8">
        <v>0</v>
      </c>
      <c r="G23" s="11">
        <v>0</v>
      </c>
      <c r="H23" s="8">
        <v>0</v>
      </c>
      <c r="I23" s="11">
        <v>0</v>
      </c>
    </row>
    <row r="24" spans="2:9" x14ac:dyDescent="0.3">
      <c r="B24" s="3" t="s">
        <v>37</v>
      </c>
      <c r="C24" s="19" t="s">
        <v>77</v>
      </c>
      <c r="D24" s="10">
        <v>7924.5880000000016</v>
      </c>
      <c r="E24" s="11">
        <v>8108.0669999999973</v>
      </c>
      <c r="F24" s="8">
        <v>0</v>
      </c>
      <c r="G24" s="11">
        <v>0</v>
      </c>
      <c r="H24" s="8">
        <v>0</v>
      </c>
      <c r="I24" s="11">
        <v>0</v>
      </c>
    </row>
    <row r="25" spans="2:9" x14ac:dyDescent="0.3">
      <c r="B25" s="3" t="s">
        <v>38</v>
      </c>
      <c r="C25" s="19" t="s">
        <v>78</v>
      </c>
      <c r="D25" s="10">
        <v>19977.336000000018</v>
      </c>
      <c r="E25" s="11">
        <v>18498.303999999989</v>
      </c>
      <c r="F25" s="8">
        <v>0</v>
      </c>
      <c r="G25" s="11">
        <v>0</v>
      </c>
      <c r="H25" s="8">
        <v>921.86999999999989</v>
      </c>
      <c r="I25" s="11">
        <v>1238.5450000000003</v>
      </c>
    </row>
    <row r="26" spans="2:9" x14ac:dyDescent="0.3">
      <c r="B26" s="3" t="s">
        <v>39</v>
      </c>
      <c r="C26" s="19" t="s">
        <v>79</v>
      </c>
      <c r="D26" s="10">
        <v>0</v>
      </c>
      <c r="E26" s="11">
        <v>0</v>
      </c>
      <c r="F26" s="10">
        <v>0</v>
      </c>
      <c r="G26" s="11">
        <v>0</v>
      </c>
      <c r="H26" s="8">
        <v>0</v>
      </c>
      <c r="I26" s="11">
        <v>0</v>
      </c>
    </row>
    <row r="27" spans="2:9" x14ac:dyDescent="0.3">
      <c r="B27" s="3" t="s">
        <v>40</v>
      </c>
      <c r="C27" s="19" t="s">
        <v>80</v>
      </c>
      <c r="D27" s="10">
        <v>27759.033000000003</v>
      </c>
      <c r="E27" s="11">
        <v>26928.534999999985</v>
      </c>
      <c r="F27" s="10">
        <v>0</v>
      </c>
      <c r="G27" s="11">
        <v>0</v>
      </c>
      <c r="H27" s="8">
        <v>0</v>
      </c>
      <c r="I27" s="11">
        <v>0</v>
      </c>
    </row>
    <row r="28" spans="2:9" x14ac:dyDescent="0.3">
      <c r="B28" s="3" t="s">
        <v>159</v>
      </c>
      <c r="C28" s="19" t="s">
        <v>160</v>
      </c>
      <c r="D28" s="10">
        <v>2832.2960000000007</v>
      </c>
      <c r="E28" s="11">
        <v>2686.8020000000001</v>
      </c>
      <c r="F28" s="10">
        <v>0</v>
      </c>
      <c r="G28" s="11">
        <v>0</v>
      </c>
      <c r="H28" s="8">
        <v>0</v>
      </c>
      <c r="I28" s="11">
        <v>0</v>
      </c>
    </row>
    <row r="29" spans="2:9" x14ac:dyDescent="0.3">
      <c r="B29" s="3" t="s">
        <v>41</v>
      </c>
      <c r="C29" s="19" t="s">
        <v>81</v>
      </c>
      <c r="D29" s="10">
        <v>14390.688999999998</v>
      </c>
      <c r="E29" s="11">
        <v>14763.251000000004</v>
      </c>
      <c r="F29" s="10">
        <v>0</v>
      </c>
      <c r="G29" s="11">
        <v>0</v>
      </c>
      <c r="H29" s="8">
        <v>0</v>
      </c>
      <c r="I29" s="11">
        <v>0</v>
      </c>
    </row>
    <row r="30" spans="2:9" x14ac:dyDescent="0.3">
      <c r="B30" s="3" t="s">
        <v>42</v>
      </c>
      <c r="C30" s="19" t="s">
        <v>82</v>
      </c>
      <c r="D30" s="10">
        <v>6983.850999999996</v>
      </c>
      <c r="E30" s="11">
        <v>6426.2639999999983</v>
      </c>
      <c r="F30" s="10">
        <v>0</v>
      </c>
      <c r="G30" s="11">
        <v>0</v>
      </c>
      <c r="H30" s="8">
        <v>0</v>
      </c>
      <c r="I30" s="11">
        <v>0</v>
      </c>
    </row>
    <row r="31" spans="2:9" x14ac:dyDescent="0.3">
      <c r="B31" s="3" t="s">
        <v>43</v>
      </c>
      <c r="C31" s="19" t="s">
        <v>83</v>
      </c>
      <c r="D31" s="10">
        <v>14782.771999999997</v>
      </c>
      <c r="E31" s="11">
        <v>14678.679999999998</v>
      </c>
      <c r="F31" s="10">
        <v>0</v>
      </c>
      <c r="G31" s="11">
        <v>0</v>
      </c>
      <c r="H31" s="8">
        <v>0</v>
      </c>
      <c r="I31" s="11">
        <v>0</v>
      </c>
    </row>
    <row r="32" spans="2:9" x14ac:dyDescent="0.3">
      <c r="B32" s="3" t="s">
        <v>44</v>
      </c>
      <c r="C32" s="19" t="s">
        <v>84</v>
      </c>
      <c r="D32" s="10">
        <v>29032.431999999997</v>
      </c>
      <c r="E32" s="11">
        <v>29310.772000000004</v>
      </c>
      <c r="F32" s="10">
        <v>0</v>
      </c>
      <c r="G32" s="11">
        <v>0</v>
      </c>
      <c r="H32" s="8">
        <v>1199.7149999999999</v>
      </c>
      <c r="I32" s="11">
        <v>774.81500000000005</v>
      </c>
    </row>
    <row r="33" spans="2:9" x14ac:dyDescent="0.3">
      <c r="B33" s="3" t="s">
        <v>153</v>
      </c>
      <c r="C33" s="19" t="s">
        <v>154</v>
      </c>
      <c r="D33" s="10">
        <v>1753.4759999999999</v>
      </c>
      <c r="E33" s="11">
        <v>1230.6480000000001</v>
      </c>
      <c r="F33" s="10">
        <v>0</v>
      </c>
      <c r="G33" s="11">
        <v>0</v>
      </c>
      <c r="H33" s="8">
        <v>0</v>
      </c>
      <c r="I33" s="11">
        <v>0</v>
      </c>
    </row>
    <row r="34" spans="2:9" x14ac:dyDescent="0.3">
      <c r="B34" s="3" t="s">
        <v>45</v>
      </c>
      <c r="C34" s="19" t="s">
        <v>85</v>
      </c>
      <c r="D34" s="10">
        <v>12005.189000000004</v>
      </c>
      <c r="E34" s="11">
        <v>11090.839999999998</v>
      </c>
      <c r="F34" s="10">
        <v>0</v>
      </c>
      <c r="G34" s="11">
        <v>0</v>
      </c>
      <c r="H34" s="8">
        <v>722.86900000000003</v>
      </c>
      <c r="I34" s="11">
        <v>916.75000000000011</v>
      </c>
    </row>
    <row r="35" spans="2:9" x14ac:dyDescent="0.3">
      <c r="B35" s="3" t="s">
        <v>46</v>
      </c>
      <c r="C35" s="19" t="s">
        <v>86</v>
      </c>
      <c r="D35" s="10">
        <v>8689.9619999999959</v>
      </c>
      <c r="E35" s="11">
        <v>8408.1700000000019</v>
      </c>
      <c r="F35" s="10">
        <v>0</v>
      </c>
      <c r="G35" s="11">
        <v>0</v>
      </c>
      <c r="H35" s="8">
        <v>0</v>
      </c>
      <c r="I35" s="11">
        <v>0</v>
      </c>
    </row>
    <row r="36" spans="2:9" x14ac:dyDescent="0.3">
      <c r="B36" s="3" t="s">
        <v>47</v>
      </c>
      <c r="C36" s="19" t="s">
        <v>87</v>
      </c>
      <c r="D36" s="10">
        <v>13259.856999999989</v>
      </c>
      <c r="E36" s="11">
        <v>13899.741999999997</v>
      </c>
      <c r="F36" s="10">
        <v>0</v>
      </c>
      <c r="G36" s="11">
        <v>0</v>
      </c>
      <c r="H36" s="8">
        <v>0</v>
      </c>
      <c r="I36" s="11">
        <v>0</v>
      </c>
    </row>
    <row r="37" spans="2:9" x14ac:dyDescent="0.3">
      <c r="B37" s="3" t="s">
        <v>48</v>
      </c>
      <c r="C37" s="19" t="s">
        <v>88</v>
      </c>
      <c r="D37" s="10">
        <v>4759.1219999999976</v>
      </c>
      <c r="E37" s="11">
        <v>4004.969000000001</v>
      </c>
      <c r="F37" s="10">
        <v>0</v>
      </c>
      <c r="G37" s="11">
        <v>0</v>
      </c>
      <c r="H37" s="8">
        <v>0</v>
      </c>
      <c r="I37" s="11">
        <v>0</v>
      </c>
    </row>
    <row r="38" spans="2:9" x14ac:dyDescent="0.3">
      <c r="B38" s="3" t="s">
        <v>49</v>
      </c>
      <c r="C38" s="19" t="s">
        <v>89</v>
      </c>
      <c r="D38" s="10">
        <v>23451.310999999976</v>
      </c>
      <c r="E38" s="11">
        <v>22312.664999999979</v>
      </c>
      <c r="F38" s="10">
        <v>0</v>
      </c>
      <c r="G38" s="11">
        <v>0</v>
      </c>
      <c r="H38" s="12">
        <v>0</v>
      </c>
      <c r="I38" s="11">
        <v>0</v>
      </c>
    </row>
    <row r="39" spans="2:9" x14ac:dyDescent="0.3">
      <c r="B39" s="3" t="s">
        <v>50</v>
      </c>
      <c r="C39" s="19" t="s">
        <v>90</v>
      </c>
      <c r="D39" s="10">
        <v>32866.037000000004</v>
      </c>
      <c r="E39" s="11">
        <v>29832.940999999988</v>
      </c>
      <c r="F39" s="10">
        <v>0</v>
      </c>
      <c r="G39" s="11">
        <v>0</v>
      </c>
      <c r="H39" s="8">
        <v>177.51400000000001</v>
      </c>
      <c r="I39" s="11">
        <v>919.88900000000012</v>
      </c>
    </row>
    <row r="40" spans="2:9" x14ac:dyDescent="0.3">
      <c r="B40" s="3" t="s">
        <v>51</v>
      </c>
      <c r="C40" s="19" t="s">
        <v>91</v>
      </c>
      <c r="D40" s="10">
        <v>23492.069999999989</v>
      </c>
      <c r="E40" s="11">
        <v>24476.485000000001</v>
      </c>
      <c r="F40" s="10">
        <v>0</v>
      </c>
      <c r="G40" s="11">
        <v>0</v>
      </c>
      <c r="H40" s="8">
        <v>754.30799999999999</v>
      </c>
      <c r="I40" s="11">
        <v>1026.6980000000001</v>
      </c>
    </row>
    <row r="41" spans="2:9" x14ac:dyDescent="0.3">
      <c r="B41" s="3" t="s">
        <v>52</v>
      </c>
      <c r="C41" s="19" t="s">
        <v>92</v>
      </c>
      <c r="D41" s="10">
        <v>13293.649999999994</v>
      </c>
      <c r="E41" s="11">
        <v>12169.942999999997</v>
      </c>
      <c r="F41" s="10">
        <v>0</v>
      </c>
      <c r="G41" s="11">
        <v>0</v>
      </c>
      <c r="H41" s="8">
        <v>0</v>
      </c>
      <c r="I41" s="11">
        <v>0</v>
      </c>
    </row>
    <row r="42" spans="2:9" x14ac:dyDescent="0.3">
      <c r="B42" s="3" t="s">
        <v>53</v>
      </c>
      <c r="C42" s="19" t="s">
        <v>93</v>
      </c>
      <c r="D42" s="10">
        <v>13478.099000000007</v>
      </c>
      <c r="E42" s="11">
        <v>18554.27</v>
      </c>
      <c r="F42" s="10">
        <v>0</v>
      </c>
      <c r="G42" s="11">
        <v>0</v>
      </c>
      <c r="H42" s="8">
        <v>0</v>
      </c>
      <c r="I42" s="11">
        <v>0</v>
      </c>
    </row>
    <row r="43" spans="2:9" x14ac:dyDescent="0.3">
      <c r="B43" s="3" t="s">
        <v>54</v>
      </c>
      <c r="C43" s="19" t="s">
        <v>94</v>
      </c>
      <c r="D43" s="10">
        <v>9827.2840000000033</v>
      </c>
      <c r="E43" s="11">
        <v>9885.5079999999998</v>
      </c>
      <c r="F43" s="10">
        <v>0</v>
      </c>
      <c r="G43" s="11">
        <v>0</v>
      </c>
      <c r="H43" s="8">
        <v>0</v>
      </c>
      <c r="I43" s="11">
        <v>0</v>
      </c>
    </row>
    <row r="44" spans="2:9" x14ac:dyDescent="0.3">
      <c r="B44" s="3" t="s">
        <v>55</v>
      </c>
      <c r="C44" s="19" t="s">
        <v>95</v>
      </c>
      <c r="D44" s="10">
        <v>26670.947999999997</v>
      </c>
      <c r="E44" s="11">
        <v>31094.789999999997</v>
      </c>
      <c r="F44" s="10">
        <v>0</v>
      </c>
      <c r="G44" s="11">
        <v>0</v>
      </c>
      <c r="H44" s="8">
        <v>0</v>
      </c>
      <c r="I44" s="11">
        <v>0</v>
      </c>
    </row>
    <row r="45" spans="2:9" x14ac:dyDescent="0.3">
      <c r="B45" s="3" t="s">
        <v>56</v>
      </c>
      <c r="C45" s="19" t="s">
        <v>96</v>
      </c>
      <c r="D45" s="10">
        <v>1199.2269999999999</v>
      </c>
      <c r="E45" s="11">
        <v>1147.5269999999998</v>
      </c>
      <c r="F45" s="10">
        <v>0</v>
      </c>
      <c r="G45" s="11">
        <v>0</v>
      </c>
      <c r="H45" s="8">
        <v>0</v>
      </c>
      <c r="I45" s="11">
        <v>0</v>
      </c>
    </row>
    <row r="46" spans="2:9" x14ac:dyDescent="0.3">
      <c r="B46" s="3" t="s">
        <v>57</v>
      </c>
      <c r="C46" s="19" t="s">
        <v>97</v>
      </c>
      <c r="D46" s="10">
        <v>14919.385</v>
      </c>
      <c r="E46" s="11">
        <v>14256.128000000002</v>
      </c>
      <c r="F46" s="10">
        <v>0</v>
      </c>
      <c r="G46" s="11">
        <v>0</v>
      </c>
      <c r="H46" s="8">
        <v>1228.6389999999999</v>
      </c>
      <c r="I46" s="11">
        <v>1210.0420000000001</v>
      </c>
    </row>
    <row r="47" spans="2:9" ht="14.4" thickBot="1" x14ac:dyDescent="0.35">
      <c r="B47" s="3" t="s">
        <v>58</v>
      </c>
      <c r="C47" s="19" t="s">
        <v>98</v>
      </c>
      <c r="D47" s="10">
        <v>6542.2989999999991</v>
      </c>
      <c r="E47" s="11">
        <v>6060.2140000000018</v>
      </c>
      <c r="F47" s="10">
        <v>0</v>
      </c>
      <c r="G47" s="11">
        <v>0</v>
      </c>
      <c r="H47" s="8">
        <v>0</v>
      </c>
      <c r="I47" s="11">
        <v>0</v>
      </c>
    </row>
    <row r="48" spans="2:9" ht="14.4" thickBot="1" x14ac:dyDescent="0.35">
      <c r="B48" s="16" t="s">
        <v>0</v>
      </c>
      <c r="C48" s="22" t="s">
        <v>16</v>
      </c>
      <c r="D48" s="15">
        <f>SUM(D5:D47)</f>
        <v>568708.85699999984</v>
      </c>
      <c r="E48" s="14">
        <f t="shared" ref="E48:I48" si="0">SUM(E5:E47)</f>
        <v>568061.56299999985</v>
      </c>
      <c r="F48" s="13">
        <f t="shared" si="0"/>
        <v>0</v>
      </c>
      <c r="G48" s="14">
        <f t="shared" si="0"/>
        <v>0</v>
      </c>
      <c r="H48" s="15">
        <f t="shared" si="0"/>
        <v>9196.2819999999992</v>
      </c>
      <c r="I48" s="14">
        <f t="shared" si="0"/>
        <v>10096.758999999998</v>
      </c>
    </row>
  </sheetData>
  <mergeCells count="6">
    <mergeCell ref="B2:I2"/>
    <mergeCell ref="B3:B4"/>
    <mergeCell ref="C3:C4"/>
    <mergeCell ref="D3:E3"/>
    <mergeCell ref="F3:G3"/>
    <mergeCell ref="H3:I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8"/>
  <sheetViews>
    <sheetView zoomScale="85" zoomScaleNormal="85" workbookViewId="0">
      <pane xSplit="1" ySplit="4" topLeftCell="B5" activePane="bottomRight" state="frozen"/>
      <selection activeCell="B6" sqref="B6:R6"/>
      <selection pane="topRight" activeCell="B6" sqref="B6:R6"/>
      <selection pane="bottomLeft" activeCell="B6" sqref="B6:R6"/>
      <selection pane="bottomRight"/>
    </sheetView>
  </sheetViews>
  <sheetFormatPr defaultColWidth="9.109375" defaultRowHeight="13.8" x14ac:dyDescent="0.3"/>
  <cols>
    <col min="1" max="1" width="3" style="7" customWidth="1"/>
    <col min="2" max="2" width="20.88671875" style="7" bestFit="1" customWidth="1"/>
    <col min="3" max="3" width="17.44140625" style="17" bestFit="1" customWidth="1"/>
    <col min="4" max="4" width="10" style="7" bestFit="1" customWidth="1"/>
    <col min="5" max="16384" width="9.109375" style="7"/>
  </cols>
  <sheetData>
    <row r="1" spans="2:4" ht="14.4" thickBot="1" x14ac:dyDescent="0.35"/>
    <row r="2" spans="2:4" ht="14.4" thickBot="1" x14ac:dyDescent="0.35">
      <c r="B2" s="81" t="s">
        <v>172</v>
      </c>
      <c r="C2" s="82"/>
      <c r="D2" s="82"/>
    </row>
    <row r="3" spans="2:4" ht="14.4" thickBot="1" x14ac:dyDescent="0.35">
      <c r="B3" s="84" t="s">
        <v>17</v>
      </c>
      <c r="C3" s="86" t="s">
        <v>18</v>
      </c>
      <c r="D3" s="63" t="s">
        <v>11</v>
      </c>
    </row>
    <row r="4" spans="2:4" ht="14.4" thickBot="1" x14ac:dyDescent="0.35">
      <c r="B4" s="85"/>
      <c r="C4" s="87"/>
      <c r="D4" s="20" t="s">
        <v>8</v>
      </c>
    </row>
    <row r="5" spans="2:4" x14ac:dyDescent="0.3">
      <c r="B5" s="5" t="s">
        <v>19</v>
      </c>
      <c r="C5" s="18" t="s">
        <v>59</v>
      </c>
      <c r="D5" s="8">
        <v>2218.8029999999994</v>
      </c>
    </row>
    <row r="6" spans="2:4" x14ac:dyDescent="0.3">
      <c r="B6" s="3" t="s">
        <v>20</v>
      </c>
      <c r="C6" s="19" t="s">
        <v>60</v>
      </c>
      <c r="D6" s="10">
        <v>5540.0780000000004</v>
      </c>
    </row>
    <row r="7" spans="2:4" x14ac:dyDescent="0.3">
      <c r="B7" s="3" t="s">
        <v>156</v>
      </c>
      <c r="C7" s="19" t="s">
        <v>157</v>
      </c>
      <c r="D7" s="10">
        <v>201.79</v>
      </c>
    </row>
    <row r="8" spans="2:4" x14ac:dyDescent="0.3">
      <c r="B8" s="3" t="s">
        <v>21</v>
      </c>
      <c r="C8" s="19" t="s">
        <v>61</v>
      </c>
      <c r="D8" s="10">
        <v>488.017</v>
      </c>
    </row>
    <row r="9" spans="2:4" x14ac:dyDescent="0.3">
      <c r="B9" s="3" t="s">
        <v>22</v>
      </c>
      <c r="C9" s="19" t="s">
        <v>62</v>
      </c>
      <c r="D9" s="10">
        <v>9840.7950000000001</v>
      </c>
    </row>
    <row r="10" spans="2:4" x14ac:dyDescent="0.3">
      <c r="B10" s="3" t="s">
        <v>23</v>
      </c>
      <c r="C10" s="19" t="s">
        <v>63</v>
      </c>
      <c r="D10" s="10">
        <v>0</v>
      </c>
    </row>
    <row r="11" spans="2:4" x14ac:dyDescent="0.3">
      <c r="B11" s="3" t="s">
        <v>24</v>
      </c>
      <c r="C11" s="19" t="s">
        <v>64</v>
      </c>
      <c r="D11" s="10">
        <v>98.879000000000019</v>
      </c>
    </row>
    <row r="12" spans="2:4" x14ac:dyDescent="0.3">
      <c r="B12" s="3" t="s">
        <v>25</v>
      </c>
      <c r="C12" s="19" t="s">
        <v>65</v>
      </c>
      <c r="D12" s="10">
        <v>491.577</v>
      </c>
    </row>
    <row r="13" spans="2:4" x14ac:dyDescent="0.3">
      <c r="B13" s="3" t="s">
        <v>26</v>
      </c>
      <c r="C13" s="19" t="s">
        <v>66</v>
      </c>
      <c r="D13" s="10">
        <v>240.28100000000001</v>
      </c>
    </row>
    <row r="14" spans="2:4" x14ac:dyDescent="0.3">
      <c r="B14" s="3" t="s">
        <v>27</v>
      </c>
      <c r="C14" s="19" t="s">
        <v>67</v>
      </c>
      <c r="D14" s="10">
        <v>1043.328</v>
      </c>
    </row>
    <row r="15" spans="2:4" x14ac:dyDescent="0.3">
      <c r="B15" s="3" t="s">
        <v>28</v>
      </c>
      <c r="C15" s="19" t="s">
        <v>68</v>
      </c>
      <c r="D15" s="10">
        <v>3814.7350000000006</v>
      </c>
    </row>
    <row r="16" spans="2:4" x14ac:dyDescent="0.3">
      <c r="B16" s="3" t="s">
        <v>29</v>
      </c>
      <c r="C16" s="19" t="s">
        <v>69</v>
      </c>
      <c r="D16" s="10">
        <v>990.27099999999973</v>
      </c>
    </row>
    <row r="17" spans="2:4" x14ac:dyDescent="0.3">
      <c r="B17" s="3" t="s">
        <v>30</v>
      </c>
      <c r="C17" s="19" t="s">
        <v>70</v>
      </c>
      <c r="D17" s="10">
        <v>0</v>
      </c>
    </row>
    <row r="18" spans="2:4" x14ac:dyDescent="0.3">
      <c r="B18" s="3" t="s">
        <v>31</v>
      </c>
      <c r="C18" s="19" t="s">
        <v>71</v>
      </c>
      <c r="D18" s="10">
        <v>0</v>
      </c>
    </row>
    <row r="19" spans="2:4" x14ac:dyDescent="0.3">
      <c r="B19" s="3" t="s">
        <v>32</v>
      </c>
      <c r="C19" s="19" t="s">
        <v>72</v>
      </c>
      <c r="D19" s="10">
        <v>1856.0800000000002</v>
      </c>
    </row>
    <row r="20" spans="2:4" x14ac:dyDescent="0.3">
      <c r="B20" s="3" t="s">
        <v>33</v>
      </c>
      <c r="C20" s="19" t="s">
        <v>73</v>
      </c>
      <c r="D20" s="10">
        <v>1225.8600000000001</v>
      </c>
    </row>
    <row r="21" spans="2:4" x14ac:dyDescent="0.3">
      <c r="B21" s="3" t="s">
        <v>34</v>
      </c>
      <c r="C21" s="19" t="s">
        <v>74</v>
      </c>
      <c r="D21" s="10">
        <v>7706.9430000000011</v>
      </c>
    </row>
    <row r="22" spans="2:4" x14ac:dyDescent="0.3">
      <c r="B22" s="3" t="s">
        <v>35</v>
      </c>
      <c r="C22" s="19" t="s">
        <v>75</v>
      </c>
      <c r="D22" s="10">
        <v>1482.6569999999997</v>
      </c>
    </row>
    <row r="23" spans="2:4" x14ac:dyDescent="0.3">
      <c r="B23" s="3" t="s">
        <v>36</v>
      </c>
      <c r="C23" s="19" t="s">
        <v>76</v>
      </c>
      <c r="D23" s="10">
        <v>1430.1329999999996</v>
      </c>
    </row>
    <row r="24" spans="2:4" x14ac:dyDescent="0.3">
      <c r="B24" s="3" t="s">
        <v>37</v>
      </c>
      <c r="C24" s="19" t="s">
        <v>77</v>
      </c>
      <c r="D24" s="10">
        <v>0</v>
      </c>
    </row>
    <row r="25" spans="2:4" x14ac:dyDescent="0.3">
      <c r="B25" s="3" t="s">
        <v>38</v>
      </c>
      <c r="C25" s="19" t="s">
        <v>78</v>
      </c>
      <c r="D25" s="10">
        <v>0</v>
      </c>
    </row>
    <row r="26" spans="2:4" x14ac:dyDescent="0.3">
      <c r="B26" s="3" t="s">
        <v>39</v>
      </c>
      <c r="C26" s="19" t="s">
        <v>79</v>
      </c>
      <c r="D26" s="10">
        <v>994.38499999999988</v>
      </c>
    </row>
    <row r="27" spans="2:4" x14ac:dyDescent="0.3">
      <c r="B27" s="3" t="s">
        <v>40</v>
      </c>
      <c r="C27" s="19" t="s">
        <v>80</v>
      </c>
      <c r="D27" s="10">
        <v>0</v>
      </c>
    </row>
    <row r="28" spans="2:4" x14ac:dyDescent="0.3">
      <c r="B28" s="3" t="s">
        <v>159</v>
      </c>
      <c r="C28" s="19" t="s">
        <v>160</v>
      </c>
      <c r="D28" s="10">
        <v>2072.8229999999999</v>
      </c>
    </row>
    <row r="29" spans="2:4" x14ac:dyDescent="0.3">
      <c r="B29" s="3" t="s">
        <v>41</v>
      </c>
      <c r="C29" s="19" t="s">
        <v>81</v>
      </c>
      <c r="D29" s="10">
        <v>0</v>
      </c>
    </row>
    <row r="30" spans="2:4" x14ac:dyDescent="0.3">
      <c r="B30" s="3" t="s">
        <v>42</v>
      </c>
      <c r="C30" s="19" t="s">
        <v>82</v>
      </c>
      <c r="D30" s="10">
        <v>0</v>
      </c>
    </row>
    <row r="31" spans="2:4" x14ac:dyDescent="0.3">
      <c r="B31" s="3" t="s">
        <v>43</v>
      </c>
      <c r="C31" s="19" t="s">
        <v>83</v>
      </c>
      <c r="D31" s="10">
        <v>0</v>
      </c>
    </row>
    <row r="32" spans="2:4" x14ac:dyDescent="0.3">
      <c r="B32" s="3" t="s">
        <v>44</v>
      </c>
      <c r="C32" s="19" t="s">
        <v>84</v>
      </c>
      <c r="D32" s="10">
        <v>0</v>
      </c>
    </row>
    <row r="33" spans="2:4" x14ac:dyDescent="0.3">
      <c r="B33" s="3" t="s">
        <v>153</v>
      </c>
      <c r="C33" s="19" t="s">
        <v>154</v>
      </c>
      <c r="D33" s="10">
        <v>0</v>
      </c>
    </row>
    <row r="34" spans="2:4" x14ac:dyDescent="0.3">
      <c r="B34" s="3" t="s">
        <v>45</v>
      </c>
      <c r="C34" s="19" t="s">
        <v>85</v>
      </c>
      <c r="D34" s="10">
        <v>5846.911000000001</v>
      </c>
    </row>
    <row r="35" spans="2:4" x14ac:dyDescent="0.3">
      <c r="B35" s="3" t="s">
        <v>46</v>
      </c>
      <c r="C35" s="19" t="s">
        <v>86</v>
      </c>
      <c r="D35" s="10">
        <v>0</v>
      </c>
    </row>
    <row r="36" spans="2:4" x14ac:dyDescent="0.3">
      <c r="B36" s="3" t="s">
        <v>47</v>
      </c>
      <c r="C36" s="19" t="s">
        <v>87</v>
      </c>
      <c r="D36" s="10">
        <v>0</v>
      </c>
    </row>
    <row r="37" spans="2:4" x14ac:dyDescent="0.3">
      <c r="B37" s="3" t="s">
        <v>48</v>
      </c>
      <c r="C37" s="19" t="s">
        <v>88</v>
      </c>
      <c r="D37" s="10">
        <v>1011.6449999999999</v>
      </c>
    </row>
    <row r="38" spans="2:4" x14ac:dyDescent="0.3">
      <c r="B38" s="3" t="s">
        <v>49</v>
      </c>
      <c r="C38" s="19" t="s">
        <v>89</v>
      </c>
      <c r="D38" s="10">
        <v>0</v>
      </c>
    </row>
    <row r="39" spans="2:4" x14ac:dyDescent="0.3">
      <c r="B39" s="3" t="s">
        <v>50</v>
      </c>
      <c r="C39" s="19" t="s">
        <v>90</v>
      </c>
      <c r="D39" s="10">
        <v>15893.077999999998</v>
      </c>
    </row>
    <row r="40" spans="2:4" x14ac:dyDescent="0.3">
      <c r="B40" s="3" t="s">
        <v>51</v>
      </c>
      <c r="C40" s="19" t="s">
        <v>91</v>
      </c>
      <c r="D40" s="10">
        <v>0</v>
      </c>
    </row>
    <row r="41" spans="2:4" x14ac:dyDescent="0.3">
      <c r="B41" s="3" t="s">
        <v>52</v>
      </c>
      <c r="C41" s="19" t="s">
        <v>92</v>
      </c>
      <c r="D41" s="10">
        <v>0</v>
      </c>
    </row>
    <row r="42" spans="2:4" x14ac:dyDescent="0.3">
      <c r="B42" s="3" t="s">
        <v>53</v>
      </c>
      <c r="C42" s="19" t="s">
        <v>93</v>
      </c>
      <c r="D42" s="10">
        <v>0</v>
      </c>
    </row>
    <row r="43" spans="2:4" x14ac:dyDescent="0.3">
      <c r="B43" s="3" t="s">
        <v>54</v>
      </c>
      <c r="C43" s="19" t="s">
        <v>94</v>
      </c>
      <c r="D43" s="10">
        <v>0</v>
      </c>
    </row>
    <row r="44" spans="2:4" x14ac:dyDescent="0.3">
      <c r="B44" s="3" t="s">
        <v>55</v>
      </c>
      <c r="C44" s="19" t="s">
        <v>95</v>
      </c>
      <c r="D44" s="10">
        <v>1053.671</v>
      </c>
    </row>
    <row r="45" spans="2:4" x14ac:dyDescent="0.3">
      <c r="B45" s="3" t="s">
        <v>56</v>
      </c>
      <c r="C45" s="19" t="s">
        <v>96</v>
      </c>
      <c r="D45" s="10">
        <v>145.56900000000002</v>
      </c>
    </row>
    <row r="46" spans="2:4" x14ac:dyDescent="0.3">
      <c r="B46" s="3" t="s">
        <v>57</v>
      </c>
      <c r="C46" s="19" t="s">
        <v>97</v>
      </c>
      <c r="D46" s="10">
        <v>2949.6670000000004</v>
      </c>
    </row>
    <row r="47" spans="2:4" ht="14.4" thickBot="1" x14ac:dyDescent="0.35">
      <c r="B47" s="3" t="s">
        <v>58</v>
      </c>
      <c r="C47" s="19" t="s">
        <v>98</v>
      </c>
      <c r="D47" s="10">
        <v>0</v>
      </c>
    </row>
    <row r="48" spans="2:4" ht="14.4" thickBot="1" x14ac:dyDescent="0.35">
      <c r="B48" s="16" t="s">
        <v>0</v>
      </c>
      <c r="C48" s="22" t="s">
        <v>16</v>
      </c>
      <c r="D48" s="15">
        <f>SUM(D5:D47)</f>
        <v>68637.97600000001</v>
      </c>
    </row>
  </sheetData>
  <mergeCells count="3">
    <mergeCell ref="B2:D2"/>
    <mergeCell ref="B3:B4"/>
    <mergeCell ref="C3:C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8"/>
  <sheetViews>
    <sheetView zoomScale="85" zoomScaleNormal="85" workbookViewId="0">
      <pane xSplit="1" ySplit="4" topLeftCell="B5" activePane="bottomRight" state="frozen"/>
      <selection activeCell="B6" sqref="B6:R6"/>
      <selection pane="topRight" activeCell="B6" sqref="B6:R6"/>
      <selection pane="bottomLeft" activeCell="B6" sqref="B6:R6"/>
      <selection pane="bottomRight"/>
    </sheetView>
  </sheetViews>
  <sheetFormatPr defaultColWidth="9.109375" defaultRowHeight="13.8" x14ac:dyDescent="0.3"/>
  <cols>
    <col min="1" max="1" width="3" style="7" customWidth="1"/>
    <col min="2" max="2" width="20.88671875" style="7" bestFit="1" customWidth="1"/>
    <col min="3" max="3" width="17.44140625" style="17" bestFit="1" customWidth="1"/>
    <col min="4" max="9" width="9.6640625" style="7" customWidth="1"/>
    <col min="10" max="16384" width="9.109375" style="7"/>
  </cols>
  <sheetData>
    <row r="1" spans="2:9" ht="14.4" thickBot="1" x14ac:dyDescent="0.35"/>
    <row r="2" spans="2:9" ht="14.4" thickBot="1" x14ac:dyDescent="0.35">
      <c r="B2" s="81" t="s">
        <v>171</v>
      </c>
      <c r="C2" s="82"/>
      <c r="D2" s="82"/>
      <c r="E2" s="82"/>
      <c r="F2" s="82"/>
      <c r="G2" s="82"/>
      <c r="H2" s="82"/>
      <c r="I2" s="83"/>
    </row>
    <row r="3" spans="2:9" ht="14.4" thickBot="1" x14ac:dyDescent="0.35">
      <c r="B3" s="84" t="s">
        <v>17</v>
      </c>
      <c r="C3" s="86" t="s">
        <v>18</v>
      </c>
      <c r="D3" s="88" t="s">
        <v>11</v>
      </c>
      <c r="E3" s="88"/>
      <c r="F3" s="88" t="s">
        <v>12</v>
      </c>
      <c r="G3" s="88"/>
      <c r="H3" s="88" t="s">
        <v>13</v>
      </c>
      <c r="I3" s="88"/>
    </row>
    <row r="4" spans="2:9" ht="14.4" thickBot="1" x14ac:dyDescent="0.35">
      <c r="B4" s="85"/>
      <c r="C4" s="87"/>
      <c r="D4" s="20" t="s">
        <v>7</v>
      </c>
      <c r="E4" s="21" t="s">
        <v>8</v>
      </c>
      <c r="F4" s="20" t="s">
        <v>7</v>
      </c>
      <c r="G4" s="21" t="s">
        <v>8</v>
      </c>
      <c r="H4" s="20" t="s">
        <v>7</v>
      </c>
      <c r="I4" s="21" t="s">
        <v>8</v>
      </c>
    </row>
    <row r="5" spans="2:9" x14ac:dyDescent="0.3">
      <c r="B5" s="5" t="s">
        <v>19</v>
      </c>
      <c r="C5" s="18" t="s">
        <v>59</v>
      </c>
      <c r="D5" s="8">
        <v>13162.7</v>
      </c>
      <c r="E5" s="9">
        <v>11403.872999999998</v>
      </c>
      <c r="F5" s="8">
        <v>0</v>
      </c>
      <c r="G5" s="9">
        <v>0</v>
      </c>
      <c r="H5" s="8">
        <v>0</v>
      </c>
      <c r="I5" s="9">
        <v>0</v>
      </c>
    </row>
    <row r="6" spans="2:9" x14ac:dyDescent="0.3">
      <c r="B6" s="3" t="s">
        <v>20</v>
      </c>
      <c r="C6" s="19" t="s">
        <v>60</v>
      </c>
      <c r="D6" s="10">
        <v>32893.036000000015</v>
      </c>
      <c r="E6" s="11">
        <v>23889.757000000012</v>
      </c>
      <c r="F6" s="8">
        <v>0</v>
      </c>
      <c r="G6" s="11">
        <v>0</v>
      </c>
      <c r="H6" s="8">
        <v>0</v>
      </c>
      <c r="I6" s="11">
        <v>1345.0310000000002</v>
      </c>
    </row>
    <row r="7" spans="2:9" x14ac:dyDescent="0.3">
      <c r="B7" s="3" t="s">
        <v>156</v>
      </c>
      <c r="C7" s="19" t="s">
        <v>157</v>
      </c>
      <c r="D7" s="10">
        <v>221.69799999999998</v>
      </c>
      <c r="E7" s="11">
        <v>116.92</v>
      </c>
      <c r="F7" s="8">
        <v>0</v>
      </c>
      <c r="G7" s="11">
        <v>0</v>
      </c>
      <c r="H7" s="8">
        <v>0</v>
      </c>
      <c r="I7" s="11">
        <v>0</v>
      </c>
    </row>
    <row r="8" spans="2:9" x14ac:dyDescent="0.3">
      <c r="B8" s="3" t="s">
        <v>21</v>
      </c>
      <c r="C8" s="19" t="s">
        <v>61</v>
      </c>
      <c r="D8" s="10">
        <v>786.92899999999975</v>
      </c>
      <c r="E8" s="11">
        <v>645.91699999999992</v>
      </c>
      <c r="F8" s="8">
        <v>0</v>
      </c>
      <c r="G8" s="11">
        <v>0</v>
      </c>
      <c r="H8" s="61">
        <v>0</v>
      </c>
      <c r="I8" s="11">
        <v>0</v>
      </c>
    </row>
    <row r="9" spans="2:9" x14ac:dyDescent="0.3">
      <c r="B9" s="3" t="s">
        <v>22</v>
      </c>
      <c r="C9" s="19" t="s">
        <v>62</v>
      </c>
      <c r="D9" s="10">
        <v>25837.430999999982</v>
      </c>
      <c r="E9" s="11">
        <v>21721.45299999998</v>
      </c>
      <c r="F9" s="8">
        <v>0</v>
      </c>
      <c r="G9" s="11">
        <v>0</v>
      </c>
      <c r="H9" s="12">
        <v>0</v>
      </c>
      <c r="I9" s="11">
        <v>2370.2460000000001</v>
      </c>
    </row>
    <row r="10" spans="2:9" x14ac:dyDescent="0.3">
      <c r="B10" s="3" t="s">
        <v>23</v>
      </c>
      <c r="C10" s="19" t="s">
        <v>63</v>
      </c>
      <c r="D10" s="10">
        <v>15074.35500000001</v>
      </c>
      <c r="E10" s="11">
        <v>11871.943000000003</v>
      </c>
      <c r="F10" s="8">
        <v>0</v>
      </c>
      <c r="G10" s="11">
        <v>0</v>
      </c>
      <c r="H10" s="8">
        <v>0</v>
      </c>
      <c r="I10" s="11">
        <v>0</v>
      </c>
    </row>
    <row r="11" spans="2:9" x14ac:dyDescent="0.3">
      <c r="B11" s="3" t="s">
        <v>24</v>
      </c>
      <c r="C11" s="19" t="s">
        <v>64</v>
      </c>
      <c r="D11" s="10">
        <v>1391.9709999999998</v>
      </c>
      <c r="E11" s="11">
        <v>1142.3420000000001</v>
      </c>
      <c r="F11" s="8">
        <v>0</v>
      </c>
      <c r="G11" s="11">
        <v>0</v>
      </c>
      <c r="H11" s="8">
        <v>0</v>
      </c>
      <c r="I11" s="11">
        <v>0</v>
      </c>
    </row>
    <row r="12" spans="2:9" x14ac:dyDescent="0.3">
      <c r="B12" s="3" t="s">
        <v>25</v>
      </c>
      <c r="C12" s="19" t="s">
        <v>65</v>
      </c>
      <c r="D12" s="10">
        <v>2056.4079999999999</v>
      </c>
      <c r="E12" s="11">
        <v>1843.1749999999995</v>
      </c>
      <c r="F12" s="8">
        <v>0</v>
      </c>
      <c r="G12" s="11">
        <v>0</v>
      </c>
      <c r="H12" s="8">
        <v>0</v>
      </c>
      <c r="I12" s="11">
        <v>0</v>
      </c>
    </row>
    <row r="13" spans="2:9" x14ac:dyDescent="0.3">
      <c r="B13" s="3" t="s">
        <v>26</v>
      </c>
      <c r="C13" s="19" t="s">
        <v>66</v>
      </c>
      <c r="D13" s="10">
        <v>11462.044000000004</v>
      </c>
      <c r="E13" s="11">
        <v>10508.610999999997</v>
      </c>
      <c r="F13" s="8">
        <v>0</v>
      </c>
      <c r="G13" s="11">
        <v>0</v>
      </c>
      <c r="H13" s="8">
        <v>0</v>
      </c>
      <c r="I13" s="11">
        <v>287.22699999999998</v>
      </c>
    </row>
    <row r="14" spans="2:9" x14ac:dyDescent="0.3">
      <c r="B14" s="3" t="s">
        <v>27</v>
      </c>
      <c r="C14" s="19" t="s">
        <v>67</v>
      </c>
      <c r="D14" s="10">
        <v>5995.708999999998</v>
      </c>
      <c r="E14" s="11">
        <v>4005.3390000000009</v>
      </c>
      <c r="F14" s="8">
        <v>0</v>
      </c>
      <c r="G14" s="11">
        <v>0</v>
      </c>
      <c r="H14" s="8">
        <v>0</v>
      </c>
      <c r="I14" s="11">
        <v>0</v>
      </c>
    </row>
    <row r="15" spans="2:9" x14ac:dyDescent="0.3">
      <c r="B15" s="3" t="s">
        <v>28</v>
      </c>
      <c r="C15" s="19" t="s">
        <v>68</v>
      </c>
      <c r="D15" s="10">
        <v>6293.4159999999993</v>
      </c>
      <c r="E15" s="11">
        <v>4689.4130000000005</v>
      </c>
      <c r="F15" s="8">
        <v>0</v>
      </c>
      <c r="G15" s="11">
        <v>0</v>
      </c>
      <c r="H15" s="8">
        <v>0</v>
      </c>
      <c r="I15" s="11">
        <v>0</v>
      </c>
    </row>
    <row r="16" spans="2:9" x14ac:dyDescent="0.3">
      <c r="B16" s="3" t="s">
        <v>29</v>
      </c>
      <c r="C16" s="19" t="s">
        <v>69</v>
      </c>
      <c r="D16" s="10">
        <v>10157.717000000001</v>
      </c>
      <c r="E16" s="11">
        <v>10239.183000000001</v>
      </c>
      <c r="F16" s="8">
        <v>0</v>
      </c>
      <c r="G16" s="11">
        <v>0</v>
      </c>
      <c r="H16" s="8">
        <v>0</v>
      </c>
      <c r="I16" s="11">
        <v>0</v>
      </c>
    </row>
    <row r="17" spans="2:9" x14ac:dyDescent="0.3">
      <c r="B17" s="3" t="s">
        <v>30</v>
      </c>
      <c r="C17" s="19" t="s">
        <v>70</v>
      </c>
      <c r="D17" s="10">
        <v>37721.642999999982</v>
      </c>
      <c r="E17" s="11">
        <v>31255.244999999988</v>
      </c>
      <c r="F17" s="8">
        <v>0</v>
      </c>
      <c r="G17" s="11">
        <v>0</v>
      </c>
      <c r="H17" s="8">
        <v>0</v>
      </c>
      <c r="I17" s="11">
        <v>1273.979</v>
      </c>
    </row>
    <row r="18" spans="2:9" x14ac:dyDescent="0.3">
      <c r="B18" s="3" t="s">
        <v>31</v>
      </c>
      <c r="C18" s="19" t="s">
        <v>71</v>
      </c>
      <c r="D18" s="10">
        <v>36162.370999999992</v>
      </c>
      <c r="E18" s="11">
        <v>35068.838999999985</v>
      </c>
      <c r="F18" s="8">
        <v>0</v>
      </c>
      <c r="G18" s="11">
        <v>0</v>
      </c>
      <c r="H18" s="8">
        <v>0</v>
      </c>
      <c r="I18" s="11">
        <v>0</v>
      </c>
    </row>
    <row r="19" spans="2:9" x14ac:dyDescent="0.3">
      <c r="B19" s="3" t="s">
        <v>32</v>
      </c>
      <c r="C19" s="19" t="s">
        <v>72</v>
      </c>
      <c r="D19" s="10">
        <v>16455.999999999993</v>
      </c>
      <c r="E19" s="11">
        <v>11453.220000000001</v>
      </c>
      <c r="F19" s="8">
        <v>0</v>
      </c>
      <c r="G19" s="11">
        <v>0</v>
      </c>
      <c r="H19" s="8">
        <v>0</v>
      </c>
      <c r="I19" s="11">
        <v>0</v>
      </c>
    </row>
    <row r="20" spans="2:9" x14ac:dyDescent="0.3">
      <c r="B20" s="3" t="s">
        <v>33</v>
      </c>
      <c r="C20" s="19" t="s">
        <v>73</v>
      </c>
      <c r="D20" s="10">
        <v>0</v>
      </c>
      <c r="E20" s="11">
        <v>0</v>
      </c>
      <c r="F20" s="8">
        <v>0</v>
      </c>
      <c r="G20" s="11">
        <v>0</v>
      </c>
      <c r="H20" s="8">
        <v>0</v>
      </c>
      <c r="I20" s="11">
        <v>0</v>
      </c>
    </row>
    <row r="21" spans="2:9" x14ac:dyDescent="0.3">
      <c r="B21" s="3" t="s">
        <v>34</v>
      </c>
      <c r="C21" s="19" t="s">
        <v>74</v>
      </c>
      <c r="D21" s="10">
        <v>10836.847999999998</v>
      </c>
      <c r="E21" s="11">
        <v>6401.2569999999996</v>
      </c>
      <c r="F21" s="8">
        <v>0</v>
      </c>
      <c r="G21" s="11">
        <v>0</v>
      </c>
      <c r="H21" s="8">
        <v>0</v>
      </c>
      <c r="I21" s="11">
        <v>0</v>
      </c>
    </row>
    <row r="22" spans="2:9" x14ac:dyDescent="0.3">
      <c r="B22" s="3" t="s">
        <v>35</v>
      </c>
      <c r="C22" s="19" t="s">
        <v>75</v>
      </c>
      <c r="D22" s="10">
        <v>16329.560999999998</v>
      </c>
      <c r="E22" s="11">
        <v>16325.626999999993</v>
      </c>
      <c r="F22" s="8">
        <v>0</v>
      </c>
      <c r="G22" s="11">
        <v>0</v>
      </c>
      <c r="H22" s="8">
        <v>0</v>
      </c>
      <c r="I22" s="11">
        <v>0</v>
      </c>
    </row>
    <row r="23" spans="2:9" x14ac:dyDescent="0.3">
      <c r="B23" s="3" t="s">
        <v>36</v>
      </c>
      <c r="C23" s="19" t="s">
        <v>76</v>
      </c>
      <c r="D23" s="10">
        <v>17833.708999999995</v>
      </c>
      <c r="E23" s="11">
        <v>16080.944999999998</v>
      </c>
      <c r="F23" s="8">
        <v>0</v>
      </c>
      <c r="G23" s="11">
        <v>0</v>
      </c>
      <c r="H23" s="8">
        <v>0</v>
      </c>
      <c r="I23" s="11">
        <v>0</v>
      </c>
    </row>
    <row r="24" spans="2:9" x14ac:dyDescent="0.3">
      <c r="B24" s="3" t="s">
        <v>37</v>
      </c>
      <c r="C24" s="19" t="s">
        <v>77</v>
      </c>
      <c r="D24" s="10">
        <v>8760.6470000000008</v>
      </c>
      <c r="E24" s="11">
        <v>7811.605000000005</v>
      </c>
      <c r="F24" s="8">
        <v>0</v>
      </c>
      <c r="G24" s="11">
        <v>0</v>
      </c>
      <c r="H24" s="8">
        <v>0</v>
      </c>
      <c r="I24" s="11">
        <v>0</v>
      </c>
    </row>
    <row r="25" spans="2:9" x14ac:dyDescent="0.3">
      <c r="B25" s="3" t="s">
        <v>38</v>
      </c>
      <c r="C25" s="19" t="s">
        <v>78</v>
      </c>
      <c r="D25" s="10">
        <v>21907.960999999978</v>
      </c>
      <c r="E25" s="11">
        <v>20023.445000000014</v>
      </c>
      <c r="F25" s="8">
        <v>0</v>
      </c>
      <c r="G25" s="11">
        <v>0</v>
      </c>
      <c r="H25" s="8">
        <v>0</v>
      </c>
      <c r="I25" s="11">
        <v>0</v>
      </c>
    </row>
    <row r="26" spans="2:9" x14ac:dyDescent="0.3">
      <c r="B26" s="3" t="s">
        <v>39</v>
      </c>
      <c r="C26" s="19" t="s">
        <v>79</v>
      </c>
      <c r="D26" s="10">
        <v>2233.0410000000002</v>
      </c>
      <c r="E26" s="11">
        <v>1031.4459999999999</v>
      </c>
      <c r="F26" s="10">
        <v>0</v>
      </c>
      <c r="G26" s="11">
        <v>0</v>
      </c>
      <c r="H26" s="8">
        <v>0</v>
      </c>
      <c r="I26" s="11">
        <v>0</v>
      </c>
    </row>
    <row r="27" spans="2:9" x14ac:dyDescent="0.3">
      <c r="B27" s="3" t="s">
        <v>40</v>
      </c>
      <c r="C27" s="19" t="s">
        <v>80</v>
      </c>
      <c r="D27" s="10">
        <v>30989.472000000002</v>
      </c>
      <c r="E27" s="11">
        <v>21553.260999999995</v>
      </c>
      <c r="F27" s="10">
        <v>0</v>
      </c>
      <c r="G27" s="11">
        <v>0</v>
      </c>
      <c r="H27" s="8">
        <v>0</v>
      </c>
      <c r="I27" s="11">
        <v>0</v>
      </c>
    </row>
    <row r="28" spans="2:9" x14ac:dyDescent="0.3">
      <c r="B28" s="3" t="s">
        <v>159</v>
      </c>
      <c r="C28" s="19" t="s">
        <v>160</v>
      </c>
      <c r="D28" s="10">
        <v>1944.4009999999998</v>
      </c>
      <c r="E28" s="11">
        <v>1893.2810000000002</v>
      </c>
      <c r="F28" s="10">
        <v>0</v>
      </c>
      <c r="G28" s="11">
        <v>0</v>
      </c>
      <c r="H28" s="8">
        <v>0</v>
      </c>
      <c r="I28" s="11">
        <v>0</v>
      </c>
    </row>
    <row r="29" spans="2:9" x14ac:dyDescent="0.3">
      <c r="B29" s="3" t="s">
        <v>41</v>
      </c>
      <c r="C29" s="19" t="s">
        <v>81</v>
      </c>
      <c r="D29" s="10">
        <v>12416.042000000003</v>
      </c>
      <c r="E29" s="11">
        <v>11981.867</v>
      </c>
      <c r="F29" s="10">
        <v>0</v>
      </c>
      <c r="G29" s="11">
        <v>0</v>
      </c>
      <c r="H29" s="8">
        <v>0</v>
      </c>
      <c r="I29" s="11">
        <v>0</v>
      </c>
    </row>
    <row r="30" spans="2:9" x14ac:dyDescent="0.3">
      <c r="B30" s="3" t="s">
        <v>42</v>
      </c>
      <c r="C30" s="19" t="s">
        <v>82</v>
      </c>
      <c r="D30" s="10">
        <v>9517.497000000003</v>
      </c>
      <c r="E30" s="11">
        <v>9160.1679999999906</v>
      </c>
      <c r="F30" s="10">
        <v>0</v>
      </c>
      <c r="G30" s="11">
        <v>0</v>
      </c>
      <c r="H30" s="8">
        <v>0</v>
      </c>
      <c r="I30" s="11">
        <v>0</v>
      </c>
    </row>
    <row r="31" spans="2:9" x14ac:dyDescent="0.3">
      <c r="B31" s="3" t="s">
        <v>43</v>
      </c>
      <c r="C31" s="19" t="s">
        <v>83</v>
      </c>
      <c r="D31" s="10">
        <v>17644.294000000009</v>
      </c>
      <c r="E31" s="11">
        <v>15266.100999999995</v>
      </c>
      <c r="F31" s="10">
        <v>0</v>
      </c>
      <c r="G31" s="11">
        <v>0</v>
      </c>
      <c r="H31" s="8">
        <v>0</v>
      </c>
      <c r="I31" s="11">
        <v>0</v>
      </c>
    </row>
    <row r="32" spans="2:9" x14ac:dyDescent="0.3">
      <c r="B32" s="3" t="s">
        <v>44</v>
      </c>
      <c r="C32" s="19" t="s">
        <v>84</v>
      </c>
      <c r="D32" s="10">
        <v>30372.060000000019</v>
      </c>
      <c r="E32" s="11">
        <v>28808.988000000008</v>
      </c>
      <c r="F32" s="10">
        <v>0</v>
      </c>
      <c r="G32" s="11">
        <v>0</v>
      </c>
      <c r="H32" s="8">
        <v>0</v>
      </c>
      <c r="I32" s="11">
        <v>1624.2270000000001</v>
      </c>
    </row>
    <row r="33" spans="2:9" x14ac:dyDescent="0.3">
      <c r="B33" s="3" t="s">
        <v>153</v>
      </c>
      <c r="C33" s="19" t="s">
        <v>154</v>
      </c>
      <c r="D33" s="10">
        <v>6291.5760000000009</v>
      </c>
      <c r="E33" s="11">
        <v>5281.1109999999999</v>
      </c>
      <c r="F33" s="10">
        <v>0</v>
      </c>
      <c r="G33" s="11">
        <v>0</v>
      </c>
      <c r="H33" s="8">
        <v>0</v>
      </c>
      <c r="I33" s="11">
        <v>0</v>
      </c>
    </row>
    <row r="34" spans="2:9" x14ac:dyDescent="0.3">
      <c r="B34" s="3" t="s">
        <v>45</v>
      </c>
      <c r="C34" s="19" t="s">
        <v>85</v>
      </c>
      <c r="D34" s="10">
        <v>14813.561000000007</v>
      </c>
      <c r="E34" s="11">
        <v>8951.716000000004</v>
      </c>
      <c r="F34" s="10">
        <v>0</v>
      </c>
      <c r="G34" s="11">
        <v>0</v>
      </c>
      <c r="H34" s="8">
        <v>0</v>
      </c>
      <c r="I34" s="11">
        <v>0</v>
      </c>
    </row>
    <row r="35" spans="2:9" x14ac:dyDescent="0.3">
      <c r="B35" s="3" t="s">
        <v>46</v>
      </c>
      <c r="C35" s="19" t="s">
        <v>86</v>
      </c>
      <c r="D35" s="10">
        <v>9793.2989999999954</v>
      </c>
      <c r="E35" s="11">
        <v>8614.4709999999995</v>
      </c>
      <c r="F35" s="10">
        <v>0</v>
      </c>
      <c r="G35" s="11">
        <v>0</v>
      </c>
      <c r="H35" s="8">
        <v>0</v>
      </c>
      <c r="I35" s="11">
        <v>0</v>
      </c>
    </row>
    <row r="36" spans="2:9" x14ac:dyDescent="0.3">
      <c r="B36" s="3" t="s">
        <v>47</v>
      </c>
      <c r="C36" s="19" t="s">
        <v>87</v>
      </c>
      <c r="D36" s="10">
        <v>17020.258999999991</v>
      </c>
      <c r="E36" s="11">
        <v>15071.982000000002</v>
      </c>
      <c r="F36" s="10">
        <v>0</v>
      </c>
      <c r="G36" s="11">
        <v>0</v>
      </c>
      <c r="H36" s="8">
        <v>0</v>
      </c>
      <c r="I36" s="11">
        <v>0</v>
      </c>
    </row>
    <row r="37" spans="2:9" x14ac:dyDescent="0.3">
      <c r="B37" s="3" t="s">
        <v>48</v>
      </c>
      <c r="C37" s="19" t="s">
        <v>88</v>
      </c>
      <c r="D37" s="10">
        <v>6309.2230000000018</v>
      </c>
      <c r="E37" s="11">
        <v>3891.7130000000002</v>
      </c>
      <c r="F37" s="10">
        <v>0</v>
      </c>
      <c r="G37" s="11">
        <v>0</v>
      </c>
      <c r="H37" s="8">
        <v>0</v>
      </c>
      <c r="I37" s="11">
        <v>950.35699999999997</v>
      </c>
    </row>
    <row r="38" spans="2:9" x14ac:dyDescent="0.3">
      <c r="B38" s="3" t="s">
        <v>49</v>
      </c>
      <c r="C38" s="19" t="s">
        <v>89</v>
      </c>
      <c r="D38" s="10">
        <v>25460.551999999989</v>
      </c>
      <c r="E38" s="11">
        <v>22312.15500000001</v>
      </c>
      <c r="F38" s="10">
        <v>0</v>
      </c>
      <c r="G38" s="11">
        <v>0</v>
      </c>
      <c r="H38" s="12">
        <v>0</v>
      </c>
      <c r="I38" s="11">
        <v>0</v>
      </c>
    </row>
    <row r="39" spans="2:9" x14ac:dyDescent="0.3">
      <c r="B39" s="3" t="s">
        <v>50</v>
      </c>
      <c r="C39" s="19" t="s">
        <v>90</v>
      </c>
      <c r="D39" s="10">
        <v>26731.339000000011</v>
      </c>
      <c r="E39" s="11">
        <v>18140.758000000013</v>
      </c>
      <c r="F39" s="10">
        <v>0</v>
      </c>
      <c r="G39" s="11">
        <v>0</v>
      </c>
      <c r="H39" s="8">
        <v>0</v>
      </c>
      <c r="I39" s="11">
        <v>2823.0370000000007</v>
      </c>
    </row>
    <row r="40" spans="2:9" x14ac:dyDescent="0.3">
      <c r="B40" s="3" t="s">
        <v>51</v>
      </c>
      <c r="C40" s="19" t="s">
        <v>91</v>
      </c>
      <c r="D40" s="10">
        <v>24083.445</v>
      </c>
      <c r="E40" s="11">
        <v>22952.502000000011</v>
      </c>
      <c r="F40" s="10">
        <v>0</v>
      </c>
      <c r="G40" s="11">
        <v>0</v>
      </c>
      <c r="H40" s="8">
        <v>0</v>
      </c>
      <c r="I40" s="11">
        <v>0</v>
      </c>
    </row>
    <row r="41" spans="2:9" x14ac:dyDescent="0.3">
      <c r="B41" s="3" t="s">
        <v>52</v>
      </c>
      <c r="C41" s="19" t="s">
        <v>92</v>
      </c>
      <c r="D41" s="10">
        <v>10260.118000000006</v>
      </c>
      <c r="E41" s="11">
        <v>11139.266999999998</v>
      </c>
      <c r="F41" s="10">
        <v>0</v>
      </c>
      <c r="G41" s="11">
        <v>0</v>
      </c>
      <c r="H41" s="8">
        <v>0</v>
      </c>
      <c r="I41" s="11">
        <v>2915.2779999999993</v>
      </c>
    </row>
    <row r="42" spans="2:9" x14ac:dyDescent="0.3">
      <c r="B42" s="3" t="s">
        <v>53</v>
      </c>
      <c r="C42" s="19" t="s">
        <v>93</v>
      </c>
      <c r="D42" s="10">
        <v>21189.614000000009</v>
      </c>
      <c r="E42" s="11">
        <v>20016.382999999998</v>
      </c>
      <c r="F42" s="10">
        <v>0</v>
      </c>
      <c r="G42" s="11">
        <v>0</v>
      </c>
      <c r="H42" s="8">
        <v>0</v>
      </c>
      <c r="I42" s="11">
        <v>0</v>
      </c>
    </row>
    <row r="43" spans="2:9" x14ac:dyDescent="0.3">
      <c r="B43" s="3" t="s">
        <v>54</v>
      </c>
      <c r="C43" s="19" t="s">
        <v>94</v>
      </c>
      <c r="D43" s="10">
        <v>13591.568999999992</v>
      </c>
      <c r="E43" s="11">
        <v>11696.291999999998</v>
      </c>
      <c r="F43" s="10">
        <v>0</v>
      </c>
      <c r="G43" s="11">
        <v>0</v>
      </c>
      <c r="H43" s="8">
        <v>0</v>
      </c>
      <c r="I43" s="11">
        <v>0</v>
      </c>
    </row>
    <row r="44" spans="2:9" x14ac:dyDescent="0.3">
      <c r="B44" s="3" t="s">
        <v>55</v>
      </c>
      <c r="C44" s="19" t="s">
        <v>95</v>
      </c>
      <c r="D44" s="10">
        <v>31154.541999999994</v>
      </c>
      <c r="E44" s="11">
        <v>29467.721999999994</v>
      </c>
      <c r="F44" s="10">
        <v>0</v>
      </c>
      <c r="G44" s="11">
        <v>0</v>
      </c>
      <c r="H44" s="8">
        <v>0</v>
      </c>
      <c r="I44" s="11">
        <v>0</v>
      </c>
    </row>
    <row r="45" spans="2:9" x14ac:dyDescent="0.3">
      <c r="B45" s="3" t="s">
        <v>56</v>
      </c>
      <c r="C45" s="19" t="s">
        <v>96</v>
      </c>
      <c r="D45" s="10">
        <v>1084.335</v>
      </c>
      <c r="E45" s="11">
        <v>898.46700000000021</v>
      </c>
      <c r="F45" s="10">
        <v>0</v>
      </c>
      <c r="G45" s="11">
        <v>0</v>
      </c>
      <c r="H45" s="8">
        <v>0</v>
      </c>
      <c r="I45" s="11">
        <v>0</v>
      </c>
    </row>
    <row r="46" spans="2:9" x14ac:dyDescent="0.3">
      <c r="B46" s="3" t="s">
        <v>57</v>
      </c>
      <c r="C46" s="19" t="s">
        <v>97</v>
      </c>
      <c r="D46" s="10">
        <v>15316.004000000003</v>
      </c>
      <c r="E46" s="11">
        <v>13061.151000000005</v>
      </c>
      <c r="F46" s="10">
        <v>0</v>
      </c>
      <c r="G46" s="11">
        <v>0</v>
      </c>
      <c r="H46" s="8">
        <v>0</v>
      </c>
      <c r="I46" s="11">
        <v>899.25399999999991</v>
      </c>
    </row>
    <row r="47" spans="2:9" ht="14.4" thickBot="1" x14ac:dyDescent="0.35">
      <c r="B47" s="3" t="s">
        <v>58</v>
      </c>
      <c r="C47" s="19" t="s">
        <v>98</v>
      </c>
      <c r="D47" s="10">
        <v>5096.7409999999991</v>
      </c>
      <c r="E47" s="11">
        <v>4403.0720000000001</v>
      </c>
      <c r="F47" s="10">
        <v>0</v>
      </c>
      <c r="G47" s="11">
        <v>0</v>
      </c>
      <c r="H47" s="8">
        <v>0</v>
      </c>
      <c r="I47" s="11">
        <v>0</v>
      </c>
    </row>
    <row r="48" spans="2:9" ht="14.4" thickBot="1" x14ac:dyDescent="0.35">
      <c r="B48" s="16" t="s">
        <v>0</v>
      </c>
      <c r="C48" s="22" t="s">
        <v>16</v>
      </c>
      <c r="D48" s="15">
        <f>SUM(D5:D47)</f>
        <v>624655.13800000004</v>
      </c>
      <c r="E48" s="14">
        <f t="shared" ref="E48:I48" si="0">SUM(E5:E47)</f>
        <v>532091.98300000012</v>
      </c>
      <c r="F48" s="13">
        <f t="shared" si="0"/>
        <v>0</v>
      </c>
      <c r="G48" s="14">
        <f t="shared" si="0"/>
        <v>0</v>
      </c>
      <c r="H48" s="15">
        <f t="shared" si="0"/>
        <v>0</v>
      </c>
      <c r="I48" s="14">
        <f t="shared" si="0"/>
        <v>14488.636000000002</v>
      </c>
    </row>
  </sheetData>
  <mergeCells count="6">
    <mergeCell ref="B2:I2"/>
    <mergeCell ref="B3:B4"/>
    <mergeCell ref="C3:C4"/>
    <mergeCell ref="D3:E3"/>
    <mergeCell ref="F3:G3"/>
    <mergeCell ref="H3:I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9"/>
  <sheetViews>
    <sheetView zoomScale="85" zoomScaleNormal="85" workbookViewId="0">
      <pane xSplit="1" ySplit="4" topLeftCell="B5" activePane="bottomRight" state="frozen"/>
      <selection activeCell="B6" sqref="B6:R6"/>
      <selection pane="topRight" activeCell="B6" sqref="B6:R6"/>
      <selection pane="bottomLeft" activeCell="B6" sqref="B6:R6"/>
      <selection pane="bottomRight"/>
    </sheetView>
  </sheetViews>
  <sheetFormatPr defaultColWidth="9.109375" defaultRowHeight="13.8" x14ac:dyDescent="0.3"/>
  <cols>
    <col min="1" max="1" width="3" style="7" customWidth="1"/>
    <col min="2" max="2" width="20.88671875" style="7" bestFit="1" customWidth="1"/>
    <col min="3" max="3" width="17.44140625" style="17" bestFit="1" customWidth="1"/>
    <col min="4" max="4" width="14.44140625" style="7" bestFit="1" customWidth="1"/>
    <col min="5" max="16384" width="9.109375" style="7"/>
  </cols>
  <sheetData>
    <row r="1" spans="2:4" ht="14.4" thickBot="1" x14ac:dyDescent="0.35"/>
    <row r="2" spans="2:4" ht="14.4" thickBot="1" x14ac:dyDescent="0.35">
      <c r="B2" s="81" t="s">
        <v>161</v>
      </c>
      <c r="C2" s="82"/>
      <c r="D2" s="82"/>
    </row>
    <row r="3" spans="2:4" ht="14.4" thickBot="1" x14ac:dyDescent="0.35">
      <c r="B3" s="84" t="s">
        <v>17</v>
      </c>
      <c r="C3" s="86" t="s">
        <v>18</v>
      </c>
      <c r="D3" s="60" t="s">
        <v>11</v>
      </c>
    </row>
    <row r="4" spans="2:4" ht="14.4" thickBot="1" x14ac:dyDescent="0.35">
      <c r="B4" s="85"/>
      <c r="C4" s="87"/>
      <c r="D4" s="20" t="s">
        <v>162</v>
      </c>
    </row>
    <row r="5" spans="2:4" x14ac:dyDescent="0.3">
      <c r="B5" s="5" t="s">
        <v>19</v>
      </c>
      <c r="C5" s="18" t="s">
        <v>59</v>
      </c>
      <c r="D5" s="8">
        <v>1290.6509999999998</v>
      </c>
    </row>
    <row r="6" spans="2:4" x14ac:dyDescent="0.3">
      <c r="B6" s="3" t="s">
        <v>20</v>
      </c>
      <c r="C6" s="19" t="s">
        <v>60</v>
      </c>
      <c r="D6" s="10">
        <v>5297.1290000000008</v>
      </c>
    </row>
    <row r="7" spans="2:4" x14ac:dyDescent="0.3">
      <c r="B7" s="3" t="s">
        <v>156</v>
      </c>
      <c r="C7" s="19" t="s">
        <v>157</v>
      </c>
      <c r="D7" s="10">
        <v>89.7</v>
      </c>
    </row>
    <row r="8" spans="2:4" x14ac:dyDescent="0.3">
      <c r="B8" s="3" t="s">
        <v>21</v>
      </c>
      <c r="C8" s="19" t="s">
        <v>61</v>
      </c>
      <c r="D8" s="10">
        <v>0</v>
      </c>
    </row>
    <row r="9" spans="2:4" x14ac:dyDescent="0.3">
      <c r="B9" s="3" t="s">
        <v>22</v>
      </c>
      <c r="C9" s="19" t="s">
        <v>62</v>
      </c>
      <c r="D9" s="10">
        <v>4951.3010000000004</v>
      </c>
    </row>
    <row r="10" spans="2:4" x14ac:dyDescent="0.3">
      <c r="B10" s="3" t="s">
        <v>23</v>
      </c>
      <c r="C10" s="19" t="s">
        <v>63</v>
      </c>
      <c r="D10" s="10">
        <v>3962.4730000000004</v>
      </c>
    </row>
    <row r="11" spans="2:4" x14ac:dyDescent="0.3">
      <c r="B11" s="3" t="s">
        <v>24</v>
      </c>
      <c r="C11" s="19" t="s">
        <v>64</v>
      </c>
      <c r="D11" s="10">
        <v>0</v>
      </c>
    </row>
    <row r="12" spans="2:4" x14ac:dyDescent="0.3">
      <c r="B12" s="3" t="s">
        <v>25</v>
      </c>
      <c r="C12" s="19" t="s">
        <v>65</v>
      </c>
      <c r="D12" s="10">
        <v>0</v>
      </c>
    </row>
    <row r="13" spans="2:4" x14ac:dyDescent="0.3">
      <c r="B13" s="3" t="s">
        <v>26</v>
      </c>
      <c r="C13" s="19" t="s">
        <v>66</v>
      </c>
      <c r="D13" s="10">
        <v>2452.491</v>
      </c>
    </row>
    <row r="14" spans="2:4" x14ac:dyDescent="0.3">
      <c r="B14" s="3" t="s">
        <v>27</v>
      </c>
      <c r="C14" s="19" t="s">
        <v>67</v>
      </c>
      <c r="D14" s="10">
        <v>0</v>
      </c>
    </row>
    <row r="15" spans="2:4" x14ac:dyDescent="0.3">
      <c r="B15" s="3" t="s">
        <v>28</v>
      </c>
      <c r="C15" s="19" t="s">
        <v>68</v>
      </c>
      <c r="D15" s="10">
        <v>2617.2979999999998</v>
      </c>
    </row>
    <row r="16" spans="2:4" x14ac:dyDescent="0.3">
      <c r="B16" s="3" t="s">
        <v>29</v>
      </c>
      <c r="C16" s="19" t="s">
        <v>69</v>
      </c>
      <c r="D16" s="10">
        <v>0</v>
      </c>
    </row>
    <row r="17" spans="2:4" x14ac:dyDescent="0.3">
      <c r="B17" s="3" t="s">
        <v>30</v>
      </c>
      <c r="C17" s="19" t="s">
        <v>70</v>
      </c>
      <c r="D17" s="10">
        <v>5258.384</v>
      </c>
    </row>
    <row r="18" spans="2:4" x14ac:dyDescent="0.3">
      <c r="B18" s="3" t="s">
        <v>31</v>
      </c>
      <c r="C18" s="19" t="s">
        <v>71</v>
      </c>
      <c r="D18" s="10">
        <v>2838.2919999999999</v>
      </c>
    </row>
    <row r="19" spans="2:4" x14ac:dyDescent="0.3">
      <c r="B19" s="3" t="s">
        <v>32</v>
      </c>
      <c r="C19" s="19" t="s">
        <v>72</v>
      </c>
      <c r="D19" s="10">
        <v>0</v>
      </c>
    </row>
    <row r="20" spans="2:4" x14ac:dyDescent="0.3">
      <c r="B20" s="3" t="s">
        <v>33</v>
      </c>
      <c r="C20" s="19" t="s">
        <v>73</v>
      </c>
      <c r="D20" s="10">
        <v>0</v>
      </c>
    </row>
    <row r="21" spans="2:4" x14ac:dyDescent="0.3">
      <c r="B21" s="3" t="s">
        <v>34</v>
      </c>
      <c r="C21" s="19" t="s">
        <v>74</v>
      </c>
      <c r="D21" s="10">
        <v>0</v>
      </c>
    </row>
    <row r="22" spans="2:4" x14ac:dyDescent="0.3">
      <c r="B22" s="3" t="s">
        <v>35</v>
      </c>
      <c r="C22" s="19" t="s">
        <v>75</v>
      </c>
      <c r="D22" s="10">
        <v>1487.8799999999999</v>
      </c>
    </row>
    <row r="23" spans="2:4" x14ac:dyDescent="0.3">
      <c r="B23" s="3" t="s">
        <v>36</v>
      </c>
      <c r="C23" s="19" t="s">
        <v>76</v>
      </c>
      <c r="D23" s="10">
        <v>2445.8779999999997</v>
      </c>
    </row>
    <row r="24" spans="2:4" x14ac:dyDescent="0.3">
      <c r="B24" s="3" t="s">
        <v>37</v>
      </c>
      <c r="C24" s="19" t="s">
        <v>77</v>
      </c>
      <c r="D24" s="10">
        <v>974.28300000000002</v>
      </c>
    </row>
    <row r="25" spans="2:4" x14ac:dyDescent="0.3">
      <c r="B25" s="3" t="s">
        <v>38</v>
      </c>
      <c r="C25" s="19" t="s">
        <v>78</v>
      </c>
      <c r="D25" s="10">
        <v>6115.8589999999976</v>
      </c>
    </row>
    <row r="26" spans="2:4" x14ac:dyDescent="0.3">
      <c r="B26" s="3" t="s">
        <v>39</v>
      </c>
      <c r="C26" s="19" t="s">
        <v>79</v>
      </c>
      <c r="D26" s="10">
        <v>59.094000000000008</v>
      </c>
    </row>
    <row r="27" spans="2:4" x14ac:dyDescent="0.3">
      <c r="B27" s="3" t="s">
        <v>40</v>
      </c>
      <c r="C27" s="19" t="s">
        <v>80</v>
      </c>
      <c r="D27" s="10">
        <v>2399.4080000000004</v>
      </c>
    </row>
    <row r="28" spans="2:4" x14ac:dyDescent="0.3">
      <c r="B28" s="3" t="s">
        <v>159</v>
      </c>
      <c r="C28" s="19" t="s">
        <v>160</v>
      </c>
      <c r="D28" s="10">
        <v>888.30799999999999</v>
      </c>
    </row>
    <row r="29" spans="2:4" x14ac:dyDescent="0.3">
      <c r="B29" s="3" t="s">
        <v>41</v>
      </c>
      <c r="C29" s="19" t="s">
        <v>81</v>
      </c>
      <c r="D29" s="10">
        <v>286.06599999999997</v>
      </c>
    </row>
    <row r="30" spans="2:4" x14ac:dyDescent="0.3">
      <c r="B30" s="3" t="s">
        <v>42</v>
      </c>
      <c r="C30" s="19" t="s">
        <v>82</v>
      </c>
      <c r="D30" s="10">
        <v>4159.7609999999995</v>
      </c>
    </row>
    <row r="31" spans="2:4" x14ac:dyDescent="0.3">
      <c r="B31" s="3" t="s">
        <v>43</v>
      </c>
      <c r="C31" s="19" t="s">
        <v>83</v>
      </c>
      <c r="D31" s="10">
        <v>484.81699999999995</v>
      </c>
    </row>
    <row r="32" spans="2:4" x14ac:dyDescent="0.3">
      <c r="B32" s="3" t="s">
        <v>44</v>
      </c>
      <c r="C32" s="19" t="s">
        <v>84</v>
      </c>
      <c r="D32" s="10">
        <v>0</v>
      </c>
    </row>
    <row r="33" spans="2:4" x14ac:dyDescent="0.3">
      <c r="B33" s="3" t="s">
        <v>153</v>
      </c>
      <c r="C33" s="19" t="s">
        <v>154</v>
      </c>
      <c r="D33" s="10">
        <v>0</v>
      </c>
    </row>
    <row r="34" spans="2:4" x14ac:dyDescent="0.3">
      <c r="B34" s="3" t="s">
        <v>45</v>
      </c>
      <c r="C34" s="19" t="s">
        <v>85</v>
      </c>
      <c r="D34" s="10">
        <v>0</v>
      </c>
    </row>
    <row r="35" spans="2:4" x14ac:dyDescent="0.3">
      <c r="B35" s="3" t="s">
        <v>46</v>
      </c>
      <c r="C35" s="19" t="s">
        <v>86</v>
      </c>
      <c r="D35" s="10">
        <v>1044.3789999999999</v>
      </c>
    </row>
    <row r="36" spans="2:4" x14ac:dyDescent="0.3">
      <c r="B36" s="3" t="s">
        <v>47</v>
      </c>
      <c r="C36" s="19" t="s">
        <v>87</v>
      </c>
      <c r="D36" s="10">
        <v>2460.2930000000001</v>
      </c>
    </row>
    <row r="37" spans="2:4" x14ac:dyDescent="0.3">
      <c r="B37" s="3" t="s">
        <v>48</v>
      </c>
      <c r="C37" s="19" t="s">
        <v>88</v>
      </c>
      <c r="D37" s="10">
        <v>541.04600000000005</v>
      </c>
    </row>
    <row r="38" spans="2:4" x14ac:dyDescent="0.3">
      <c r="B38" s="3" t="s">
        <v>49</v>
      </c>
      <c r="C38" s="19" t="s">
        <v>89</v>
      </c>
      <c r="D38" s="10">
        <v>2898.6529999999993</v>
      </c>
    </row>
    <row r="39" spans="2:4" x14ac:dyDescent="0.3">
      <c r="B39" s="3" t="s">
        <v>50</v>
      </c>
      <c r="C39" s="19" t="s">
        <v>90</v>
      </c>
      <c r="D39" s="10">
        <v>8386.2989999999954</v>
      </c>
    </row>
    <row r="40" spans="2:4" x14ac:dyDescent="0.3">
      <c r="B40" s="3" t="s">
        <v>51</v>
      </c>
      <c r="C40" s="19" t="s">
        <v>91</v>
      </c>
      <c r="D40" s="10">
        <v>0</v>
      </c>
    </row>
    <row r="41" spans="2:4" x14ac:dyDescent="0.3">
      <c r="B41" s="3" t="s">
        <v>52</v>
      </c>
      <c r="C41" s="19" t="s">
        <v>92</v>
      </c>
      <c r="D41" s="10">
        <v>0</v>
      </c>
    </row>
    <row r="42" spans="2:4" x14ac:dyDescent="0.3">
      <c r="B42" s="3" t="s">
        <v>53</v>
      </c>
      <c r="C42" s="19" t="s">
        <v>93</v>
      </c>
      <c r="D42" s="10">
        <v>0</v>
      </c>
    </row>
    <row r="43" spans="2:4" x14ac:dyDescent="0.3">
      <c r="B43" s="3" t="s">
        <v>54</v>
      </c>
      <c r="C43" s="19" t="s">
        <v>94</v>
      </c>
      <c r="D43" s="10">
        <v>0</v>
      </c>
    </row>
    <row r="44" spans="2:4" x14ac:dyDescent="0.3">
      <c r="B44" s="3" t="s">
        <v>55</v>
      </c>
      <c r="C44" s="19" t="s">
        <v>95</v>
      </c>
      <c r="D44" s="10">
        <v>0</v>
      </c>
    </row>
    <row r="45" spans="2:4" x14ac:dyDescent="0.3">
      <c r="B45" s="3" t="s">
        <v>56</v>
      </c>
      <c r="C45" s="19" t="s">
        <v>96</v>
      </c>
      <c r="D45" s="10">
        <v>0</v>
      </c>
    </row>
    <row r="46" spans="2:4" x14ac:dyDescent="0.3">
      <c r="B46" s="3" t="s">
        <v>57</v>
      </c>
      <c r="C46" s="19" t="s">
        <v>97</v>
      </c>
      <c r="D46" s="10">
        <v>4823.8959999999997</v>
      </c>
    </row>
    <row r="47" spans="2:4" ht="14.4" thickBot="1" x14ac:dyDescent="0.35">
      <c r="B47" s="3" t="s">
        <v>58</v>
      </c>
      <c r="C47" s="19" t="s">
        <v>98</v>
      </c>
      <c r="D47" s="10">
        <v>0</v>
      </c>
    </row>
    <row r="48" spans="2:4" ht="14.4" thickBot="1" x14ac:dyDescent="0.35">
      <c r="B48" s="16" t="s">
        <v>0</v>
      </c>
      <c r="C48" s="22" t="s">
        <v>16</v>
      </c>
      <c r="D48" s="15">
        <f>SUM(D5:D47)</f>
        <v>68213.638999999996</v>
      </c>
    </row>
    <row r="49" spans="4:4" x14ac:dyDescent="0.3">
      <c r="D49" s="7">
        <v>0</v>
      </c>
    </row>
  </sheetData>
  <mergeCells count="3">
    <mergeCell ref="B2:D2"/>
    <mergeCell ref="B3:B4"/>
    <mergeCell ref="C3:C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7"/>
  <sheetViews>
    <sheetView zoomScale="85" zoomScaleNormal="85" workbookViewId="0">
      <pane xSplit="1" ySplit="4" topLeftCell="B5" activePane="bottomRight" state="frozen"/>
      <selection activeCell="B6" sqref="B6:R6"/>
      <selection pane="topRight" activeCell="B6" sqref="B6:R6"/>
      <selection pane="bottomLeft" activeCell="B6" sqref="B6:R6"/>
      <selection pane="bottomRight" activeCell="C14" sqref="C14"/>
    </sheetView>
  </sheetViews>
  <sheetFormatPr defaultColWidth="9.109375" defaultRowHeight="13.8" x14ac:dyDescent="0.3"/>
  <cols>
    <col min="1" max="1" width="3" style="7" customWidth="1"/>
    <col min="2" max="2" width="20.88671875" style="7" bestFit="1" customWidth="1"/>
    <col min="3" max="3" width="17.44140625" style="17" bestFit="1" customWidth="1"/>
    <col min="4" max="9" width="9.6640625" style="7" customWidth="1"/>
    <col min="10" max="16384" width="9.109375" style="7"/>
  </cols>
  <sheetData>
    <row r="1" spans="2:9" ht="14.4" thickBot="1" x14ac:dyDescent="0.35"/>
    <row r="2" spans="2:9" ht="14.4" thickBot="1" x14ac:dyDescent="0.35">
      <c r="B2" s="81" t="s">
        <v>158</v>
      </c>
      <c r="C2" s="82"/>
      <c r="D2" s="82"/>
      <c r="E2" s="82"/>
      <c r="F2" s="82"/>
      <c r="G2" s="82"/>
      <c r="H2" s="82"/>
      <c r="I2" s="83"/>
    </row>
    <row r="3" spans="2:9" ht="14.4" thickBot="1" x14ac:dyDescent="0.35">
      <c r="B3" s="84" t="s">
        <v>17</v>
      </c>
      <c r="C3" s="86" t="s">
        <v>18</v>
      </c>
      <c r="D3" s="88" t="s">
        <v>11</v>
      </c>
      <c r="E3" s="88"/>
      <c r="F3" s="88" t="s">
        <v>12</v>
      </c>
      <c r="G3" s="88"/>
      <c r="H3" s="88" t="s">
        <v>13</v>
      </c>
      <c r="I3" s="88"/>
    </row>
    <row r="4" spans="2:9" ht="14.4" thickBot="1" x14ac:dyDescent="0.35">
      <c r="B4" s="85"/>
      <c r="C4" s="87"/>
      <c r="D4" s="20" t="s">
        <v>6</v>
      </c>
      <c r="E4" s="21" t="s">
        <v>5</v>
      </c>
      <c r="F4" s="20" t="s">
        <v>6</v>
      </c>
      <c r="G4" s="21" t="s">
        <v>5</v>
      </c>
      <c r="H4" s="20" t="s">
        <v>6</v>
      </c>
      <c r="I4" s="21" t="s">
        <v>5</v>
      </c>
    </row>
    <row r="5" spans="2:9" x14ac:dyDescent="0.3">
      <c r="B5" s="5" t="s">
        <v>19</v>
      </c>
      <c r="C5" s="18" t="s">
        <v>59</v>
      </c>
      <c r="D5" s="8">
        <v>10369.985000000001</v>
      </c>
      <c r="E5" s="9">
        <v>9110.3190000000031</v>
      </c>
      <c r="F5" s="8">
        <v>0</v>
      </c>
      <c r="G5" s="9">
        <v>0</v>
      </c>
      <c r="H5" s="8">
        <v>554.19000000000005</v>
      </c>
      <c r="I5" s="9">
        <v>1338.788</v>
      </c>
    </row>
    <row r="6" spans="2:9" x14ac:dyDescent="0.3">
      <c r="B6" s="3" t="s">
        <v>20</v>
      </c>
      <c r="C6" s="19" t="s">
        <v>60</v>
      </c>
      <c r="D6" s="10">
        <v>32164.742999999995</v>
      </c>
      <c r="E6" s="11">
        <v>20270.394000000011</v>
      </c>
      <c r="F6" s="8">
        <v>0</v>
      </c>
      <c r="G6" s="11">
        <v>0</v>
      </c>
      <c r="H6" s="8">
        <v>0</v>
      </c>
      <c r="I6" s="11">
        <v>0</v>
      </c>
    </row>
    <row r="7" spans="2:9" x14ac:dyDescent="0.3">
      <c r="B7" s="3" t="s">
        <v>156</v>
      </c>
      <c r="C7" s="19" t="s">
        <v>157</v>
      </c>
      <c r="D7" s="10">
        <v>118.75</v>
      </c>
      <c r="E7" s="11">
        <v>73.959999999999994</v>
      </c>
      <c r="F7" s="8">
        <v>0</v>
      </c>
      <c r="G7" s="11">
        <v>0</v>
      </c>
      <c r="H7" s="8">
        <v>0</v>
      </c>
      <c r="I7" s="11">
        <v>0</v>
      </c>
    </row>
    <row r="8" spans="2:9" x14ac:dyDescent="0.3">
      <c r="B8" s="3" t="s">
        <v>22</v>
      </c>
      <c r="C8" s="19" t="s">
        <v>62</v>
      </c>
      <c r="D8" s="10">
        <v>30011.706000000006</v>
      </c>
      <c r="E8" s="11">
        <v>26310.50499999999</v>
      </c>
      <c r="F8" s="8">
        <v>0</v>
      </c>
      <c r="G8" s="11">
        <v>0</v>
      </c>
      <c r="H8" s="12">
        <v>1943.6010000000001</v>
      </c>
      <c r="I8" s="11">
        <v>2428.6300000000006</v>
      </c>
    </row>
    <row r="9" spans="2:9" x14ac:dyDescent="0.3">
      <c r="B9" s="3" t="s">
        <v>23</v>
      </c>
      <c r="C9" s="19" t="s">
        <v>63</v>
      </c>
      <c r="D9" s="10">
        <v>12973.930999999995</v>
      </c>
      <c r="E9" s="11">
        <v>9695.0540000000001</v>
      </c>
      <c r="F9" s="8">
        <v>0</v>
      </c>
      <c r="G9" s="11">
        <v>0</v>
      </c>
      <c r="H9" s="8">
        <v>0</v>
      </c>
      <c r="I9" s="11">
        <v>0</v>
      </c>
    </row>
    <row r="10" spans="2:9" x14ac:dyDescent="0.3">
      <c r="B10" s="3" t="s">
        <v>24</v>
      </c>
      <c r="C10" s="19" t="s">
        <v>64</v>
      </c>
      <c r="D10" s="10">
        <v>1259.7120000000002</v>
      </c>
      <c r="E10" s="11">
        <v>1208.857</v>
      </c>
      <c r="F10" s="8">
        <v>0</v>
      </c>
      <c r="G10" s="11">
        <v>0</v>
      </c>
      <c r="H10" s="8">
        <v>56.52</v>
      </c>
      <c r="I10" s="11">
        <v>440.32000000000005</v>
      </c>
    </row>
    <row r="11" spans="2:9" x14ac:dyDescent="0.3">
      <c r="B11" s="3" t="s">
        <v>25</v>
      </c>
      <c r="C11" s="19" t="s">
        <v>65</v>
      </c>
      <c r="D11" s="10">
        <v>2465.7560000000003</v>
      </c>
      <c r="E11" s="11">
        <v>1868.8370000000002</v>
      </c>
      <c r="F11" s="8">
        <v>0</v>
      </c>
      <c r="G11" s="11">
        <v>0</v>
      </c>
      <c r="H11" s="8">
        <v>0</v>
      </c>
      <c r="I11" s="11">
        <v>0</v>
      </c>
    </row>
    <row r="12" spans="2:9" x14ac:dyDescent="0.3">
      <c r="B12" s="3" t="s">
        <v>26</v>
      </c>
      <c r="C12" s="19" t="s">
        <v>66</v>
      </c>
      <c r="D12" s="10">
        <v>10608.589000000004</v>
      </c>
      <c r="E12" s="11">
        <v>8649.7899999999991</v>
      </c>
      <c r="F12" s="8">
        <v>0</v>
      </c>
      <c r="G12" s="11">
        <v>0</v>
      </c>
      <c r="H12" s="8">
        <v>0</v>
      </c>
      <c r="I12" s="11">
        <v>0</v>
      </c>
    </row>
    <row r="13" spans="2:9" x14ac:dyDescent="0.3">
      <c r="B13" s="3" t="s">
        <v>27</v>
      </c>
      <c r="C13" s="19" t="s">
        <v>67</v>
      </c>
      <c r="D13" s="10">
        <v>3736.509</v>
      </c>
      <c r="E13" s="11">
        <v>2709.5370000000003</v>
      </c>
      <c r="F13" s="8">
        <v>0</v>
      </c>
      <c r="G13" s="11">
        <v>0</v>
      </c>
      <c r="H13" s="8">
        <v>0</v>
      </c>
      <c r="I13" s="11">
        <v>0</v>
      </c>
    </row>
    <row r="14" spans="2:9" x14ac:dyDescent="0.3">
      <c r="B14" s="3" t="s">
        <v>28</v>
      </c>
      <c r="C14" s="19" t="s">
        <v>68</v>
      </c>
      <c r="D14" s="10">
        <v>5832.8099999999968</v>
      </c>
      <c r="E14" s="11">
        <v>5475.0330000000013</v>
      </c>
      <c r="F14" s="8">
        <v>0</v>
      </c>
      <c r="G14" s="11">
        <v>0</v>
      </c>
      <c r="H14" s="8">
        <v>0</v>
      </c>
      <c r="I14" s="11">
        <v>0</v>
      </c>
    </row>
    <row r="15" spans="2:9" x14ac:dyDescent="0.3">
      <c r="B15" s="3" t="s">
        <v>29</v>
      </c>
      <c r="C15" s="19" t="s">
        <v>69</v>
      </c>
      <c r="D15" s="10">
        <v>1119.953</v>
      </c>
      <c r="E15" s="11">
        <v>1277.8739999999998</v>
      </c>
      <c r="F15" s="8">
        <v>0</v>
      </c>
      <c r="G15" s="11">
        <v>0</v>
      </c>
      <c r="H15" s="8">
        <v>912.64800000000002</v>
      </c>
      <c r="I15" s="11">
        <v>2930.1120000000001</v>
      </c>
    </row>
    <row r="16" spans="2:9" x14ac:dyDescent="0.3">
      <c r="B16" s="3" t="s">
        <v>30</v>
      </c>
      <c r="C16" s="19" t="s">
        <v>70</v>
      </c>
      <c r="D16" s="10">
        <v>36959.645999999993</v>
      </c>
      <c r="E16" s="11">
        <v>22995.470000000005</v>
      </c>
      <c r="F16" s="8">
        <v>0</v>
      </c>
      <c r="G16" s="11">
        <v>0</v>
      </c>
      <c r="H16" s="8">
        <v>0</v>
      </c>
      <c r="I16" s="11">
        <v>0</v>
      </c>
    </row>
    <row r="17" spans="2:9" x14ac:dyDescent="0.3">
      <c r="B17" s="3" t="s">
        <v>31</v>
      </c>
      <c r="C17" s="19" t="s">
        <v>71</v>
      </c>
      <c r="D17" s="10">
        <v>34302.366999999984</v>
      </c>
      <c r="E17" s="11">
        <v>26603.015999999996</v>
      </c>
      <c r="F17" s="8">
        <v>0</v>
      </c>
      <c r="G17" s="11">
        <v>0</v>
      </c>
      <c r="H17" s="8">
        <v>0</v>
      </c>
      <c r="I17" s="11">
        <v>0</v>
      </c>
    </row>
    <row r="18" spans="2:9" x14ac:dyDescent="0.3">
      <c r="B18" s="3" t="s">
        <v>32</v>
      </c>
      <c r="C18" s="19" t="s">
        <v>72</v>
      </c>
      <c r="D18" s="10">
        <v>14340.939999999995</v>
      </c>
      <c r="E18" s="11">
        <v>9627.48</v>
      </c>
      <c r="F18" s="8">
        <v>0</v>
      </c>
      <c r="G18" s="11">
        <v>0</v>
      </c>
      <c r="H18" s="8">
        <v>0</v>
      </c>
      <c r="I18" s="11">
        <v>0</v>
      </c>
    </row>
    <row r="19" spans="2:9" x14ac:dyDescent="0.3">
      <c r="B19" s="3" t="s">
        <v>33</v>
      </c>
      <c r="C19" s="19" t="s">
        <v>73</v>
      </c>
      <c r="D19" s="10">
        <v>0</v>
      </c>
      <c r="E19" s="11">
        <v>0</v>
      </c>
      <c r="F19" s="8">
        <v>0</v>
      </c>
      <c r="G19" s="11">
        <v>0</v>
      </c>
      <c r="H19" s="8">
        <v>0</v>
      </c>
      <c r="I19" s="11">
        <v>0</v>
      </c>
    </row>
    <row r="20" spans="2:9" x14ac:dyDescent="0.3">
      <c r="B20" s="3" t="s">
        <v>34</v>
      </c>
      <c r="C20" s="19" t="s">
        <v>74</v>
      </c>
      <c r="D20" s="10">
        <v>11095.798999999997</v>
      </c>
      <c r="E20" s="11">
        <v>15157.802000000003</v>
      </c>
      <c r="F20" s="8">
        <v>0</v>
      </c>
      <c r="G20" s="11">
        <v>0</v>
      </c>
      <c r="H20" s="8">
        <v>0</v>
      </c>
      <c r="I20" s="11">
        <v>0</v>
      </c>
    </row>
    <row r="21" spans="2:9" x14ac:dyDescent="0.3">
      <c r="B21" s="3" t="s">
        <v>35</v>
      </c>
      <c r="C21" s="19" t="s">
        <v>75</v>
      </c>
      <c r="D21" s="10">
        <v>14218.296999999986</v>
      </c>
      <c r="E21" s="11">
        <v>11938.726999999997</v>
      </c>
      <c r="F21" s="8">
        <v>0</v>
      </c>
      <c r="G21" s="11">
        <v>0</v>
      </c>
      <c r="H21" s="8">
        <v>0</v>
      </c>
      <c r="I21" s="11">
        <v>0</v>
      </c>
    </row>
    <row r="22" spans="2:9" x14ac:dyDescent="0.3">
      <c r="B22" s="3" t="s">
        <v>36</v>
      </c>
      <c r="C22" s="19" t="s">
        <v>76</v>
      </c>
      <c r="D22" s="10">
        <v>14439.218000000004</v>
      </c>
      <c r="E22" s="11">
        <v>10885.478999999988</v>
      </c>
      <c r="F22" s="8">
        <v>0</v>
      </c>
      <c r="G22" s="11">
        <v>0</v>
      </c>
      <c r="H22" s="8">
        <v>0</v>
      </c>
      <c r="I22" s="11">
        <v>0</v>
      </c>
    </row>
    <row r="23" spans="2:9" x14ac:dyDescent="0.3">
      <c r="B23" s="3" t="s">
        <v>37</v>
      </c>
      <c r="C23" s="19" t="s">
        <v>77</v>
      </c>
      <c r="D23" s="10">
        <v>7982.2239999999983</v>
      </c>
      <c r="E23" s="11">
        <v>6244.5290000000014</v>
      </c>
      <c r="F23" s="8">
        <v>0</v>
      </c>
      <c r="G23" s="11">
        <v>0</v>
      </c>
      <c r="H23" s="8">
        <v>0</v>
      </c>
      <c r="I23" s="11">
        <v>0</v>
      </c>
    </row>
    <row r="24" spans="2:9" x14ac:dyDescent="0.3">
      <c r="B24" s="3" t="s">
        <v>38</v>
      </c>
      <c r="C24" s="19" t="s">
        <v>78</v>
      </c>
      <c r="D24" s="10">
        <v>6897.6010000000006</v>
      </c>
      <c r="E24" s="11">
        <v>7848.7719999999999</v>
      </c>
      <c r="F24" s="8">
        <v>0</v>
      </c>
      <c r="G24" s="11">
        <v>0</v>
      </c>
      <c r="H24" s="8">
        <v>0</v>
      </c>
      <c r="I24" s="11">
        <v>0</v>
      </c>
    </row>
    <row r="25" spans="2:9" x14ac:dyDescent="0.3">
      <c r="B25" s="3" t="s">
        <v>39</v>
      </c>
      <c r="C25" s="19" t="s">
        <v>79</v>
      </c>
      <c r="D25" s="10">
        <v>3340.2919999999995</v>
      </c>
      <c r="E25" s="11">
        <v>2041.7850000000005</v>
      </c>
      <c r="F25" s="10">
        <v>174.37</v>
      </c>
      <c r="G25" s="11">
        <v>44.694000000000003</v>
      </c>
      <c r="H25" s="8">
        <v>40.445999999999998</v>
      </c>
      <c r="I25" s="11">
        <v>460.32000000000005</v>
      </c>
    </row>
    <row r="26" spans="2:9" x14ac:dyDescent="0.3">
      <c r="B26" s="3" t="s">
        <v>40</v>
      </c>
      <c r="C26" s="19" t="s">
        <v>80</v>
      </c>
      <c r="D26" s="10">
        <v>21764.697</v>
      </c>
      <c r="E26" s="11">
        <v>18778.759000000005</v>
      </c>
      <c r="F26" s="10">
        <v>0</v>
      </c>
      <c r="G26" s="11">
        <v>0</v>
      </c>
      <c r="H26" s="8">
        <v>2812.0899999999997</v>
      </c>
      <c r="I26" s="11">
        <v>2609.5550000000003</v>
      </c>
    </row>
    <row r="27" spans="2:9" x14ac:dyDescent="0.3">
      <c r="B27" s="3" t="s">
        <v>159</v>
      </c>
      <c r="C27" s="19" t="s">
        <v>160</v>
      </c>
      <c r="D27" s="10">
        <v>0</v>
      </c>
      <c r="E27" s="11">
        <v>0</v>
      </c>
      <c r="F27" s="10">
        <v>0</v>
      </c>
      <c r="G27" s="11">
        <v>0</v>
      </c>
      <c r="H27" s="8">
        <v>0</v>
      </c>
      <c r="I27" s="11">
        <v>0</v>
      </c>
    </row>
    <row r="28" spans="2:9" x14ac:dyDescent="0.3">
      <c r="B28" s="3" t="s">
        <v>41</v>
      </c>
      <c r="C28" s="19" t="s">
        <v>81</v>
      </c>
      <c r="D28" s="10">
        <v>15719.649000000003</v>
      </c>
      <c r="E28" s="11">
        <v>12471.647000000003</v>
      </c>
      <c r="F28" s="10">
        <v>0</v>
      </c>
      <c r="G28" s="11">
        <v>0</v>
      </c>
      <c r="H28" s="8">
        <v>0</v>
      </c>
      <c r="I28" s="11">
        <v>0</v>
      </c>
    </row>
    <row r="29" spans="2:9" x14ac:dyDescent="0.3">
      <c r="B29" s="3" t="s">
        <v>42</v>
      </c>
      <c r="C29" s="19" t="s">
        <v>82</v>
      </c>
      <c r="D29" s="10">
        <v>0</v>
      </c>
      <c r="E29" s="11">
        <v>0</v>
      </c>
      <c r="F29" s="10">
        <v>0</v>
      </c>
      <c r="G29" s="11">
        <v>0</v>
      </c>
      <c r="H29" s="8">
        <v>0</v>
      </c>
      <c r="I29" s="11">
        <v>0</v>
      </c>
    </row>
    <row r="30" spans="2:9" x14ac:dyDescent="0.3">
      <c r="B30" s="3" t="s">
        <v>43</v>
      </c>
      <c r="C30" s="19" t="s">
        <v>83</v>
      </c>
      <c r="D30" s="10">
        <v>10214.377000000002</v>
      </c>
      <c r="E30" s="11">
        <v>11442.086000000001</v>
      </c>
      <c r="F30" s="10">
        <v>0</v>
      </c>
      <c r="G30" s="11">
        <v>0</v>
      </c>
      <c r="H30" s="8">
        <v>0</v>
      </c>
      <c r="I30" s="11">
        <v>0</v>
      </c>
    </row>
    <row r="31" spans="2:9" x14ac:dyDescent="0.3">
      <c r="B31" s="3" t="s">
        <v>44</v>
      </c>
      <c r="C31" s="19" t="s">
        <v>84</v>
      </c>
      <c r="D31" s="10">
        <v>32296.645999999982</v>
      </c>
      <c r="E31" s="11">
        <v>30458.289000000012</v>
      </c>
      <c r="F31" s="10">
        <v>0</v>
      </c>
      <c r="G31" s="11">
        <v>0</v>
      </c>
      <c r="H31" s="8">
        <v>2273.5649999999996</v>
      </c>
      <c r="I31" s="11">
        <v>3853.7789999999986</v>
      </c>
    </row>
    <row r="32" spans="2:9" x14ac:dyDescent="0.3">
      <c r="B32" s="3" t="s">
        <v>153</v>
      </c>
      <c r="C32" s="19" t="s">
        <v>154</v>
      </c>
      <c r="D32" s="10">
        <v>0</v>
      </c>
      <c r="E32" s="11">
        <v>0</v>
      </c>
      <c r="F32" s="10">
        <v>0</v>
      </c>
      <c r="G32" s="11">
        <v>0</v>
      </c>
      <c r="H32" s="8">
        <v>350.24399999999997</v>
      </c>
      <c r="I32" s="11">
        <v>2856.3869999999993</v>
      </c>
    </row>
    <row r="33" spans="2:9" x14ac:dyDescent="0.3">
      <c r="B33" s="3" t="s">
        <v>45</v>
      </c>
      <c r="C33" s="19" t="s">
        <v>85</v>
      </c>
      <c r="D33" s="10">
        <v>15775.794000000014</v>
      </c>
      <c r="E33" s="11">
        <v>15180.911000000006</v>
      </c>
      <c r="F33" s="10">
        <v>0</v>
      </c>
      <c r="G33" s="11">
        <v>0</v>
      </c>
      <c r="H33" s="8">
        <v>495.00399999999996</v>
      </c>
      <c r="I33" s="11">
        <v>2699.0650000000001</v>
      </c>
    </row>
    <row r="34" spans="2:9" x14ac:dyDescent="0.3">
      <c r="B34" s="3" t="s">
        <v>46</v>
      </c>
      <c r="C34" s="19" t="s">
        <v>86</v>
      </c>
      <c r="D34" s="10">
        <v>0</v>
      </c>
      <c r="E34" s="11">
        <v>0</v>
      </c>
      <c r="F34" s="10">
        <v>0</v>
      </c>
      <c r="G34" s="11">
        <v>0</v>
      </c>
      <c r="H34" s="8">
        <v>0</v>
      </c>
      <c r="I34" s="11">
        <v>0</v>
      </c>
    </row>
    <row r="35" spans="2:9" x14ac:dyDescent="0.3">
      <c r="B35" s="3" t="s">
        <v>47</v>
      </c>
      <c r="C35" s="19" t="s">
        <v>87</v>
      </c>
      <c r="D35" s="10">
        <v>7079.2509999999993</v>
      </c>
      <c r="E35" s="11">
        <v>7190.3509999999978</v>
      </c>
      <c r="F35" s="10">
        <v>0</v>
      </c>
      <c r="G35" s="11">
        <v>0</v>
      </c>
      <c r="H35" s="8">
        <v>0</v>
      </c>
      <c r="I35" s="11">
        <v>0</v>
      </c>
    </row>
    <row r="36" spans="2:9" x14ac:dyDescent="0.3">
      <c r="B36" s="3" t="s">
        <v>48</v>
      </c>
      <c r="C36" s="19" t="s">
        <v>88</v>
      </c>
      <c r="D36" s="10">
        <v>3639.8849999999993</v>
      </c>
      <c r="E36" s="11">
        <v>4332.862000000001</v>
      </c>
      <c r="F36" s="10">
        <v>0</v>
      </c>
      <c r="G36" s="11">
        <v>0</v>
      </c>
      <c r="H36" s="8">
        <v>315.13399999999996</v>
      </c>
      <c r="I36" s="11">
        <v>641.60199999999998</v>
      </c>
    </row>
    <row r="37" spans="2:9" x14ac:dyDescent="0.3">
      <c r="B37" s="3" t="s">
        <v>49</v>
      </c>
      <c r="C37" s="19" t="s">
        <v>89</v>
      </c>
      <c r="D37" s="10">
        <v>19873.046999999999</v>
      </c>
      <c r="E37" s="11">
        <v>20777.094000000008</v>
      </c>
      <c r="F37" s="10">
        <v>0</v>
      </c>
      <c r="G37" s="11">
        <v>0</v>
      </c>
      <c r="H37" s="12">
        <v>332.26900000000001</v>
      </c>
      <c r="I37" s="11">
        <v>2575.4550000000004</v>
      </c>
    </row>
    <row r="38" spans="2:9" x14ac:dyDescent="0.3">
      <c r="B38" s="3" t="s">
        <v>50</v>
      </c>
      <c r="C38" s="19" t="s">
        <v>90</v>
      </c>
      <c r="D38" s="10">
        <v>18640.389000000017</v>
      </c>
      <c r="E38" s="11">
        <v>16582.730999999992</v>
      </c>
      <c r="F38" s="10">
        <v>0</v>
      </c>
      <c r="G38" s="11">
        <v>0</v>
      </c>
      <c r="H38" s="8">
        <v>0</v>
      </c>
      <c r="I38" s="11">
        <v>0</v>
      </c>
    </row>
    <row r="39" spans="2:9" x14ac:dyDescent="0.3">
      <c r="B39" s="3" t="s">
        <v>51</v>
      </c>
      <c r="C39" s="19" t="s">
        <v>91</v>
      </c>
      <c r="D39" s="10">
        <v>15122.621000000003</v>
      </c>
      <c r="E39" s="11">
        <v>16845.758000000005</v>
      </c>
      <c r="F39" s="10">
        <v>0</v>
      </c>
      <c r="G39" s="11">
        <v>0</v>
      </c>
      <c r="H39" s="8">
        <v>0</v>
      </c>
      <c r="I39" s="11">
        <v>0</v>
      </c>
    </row>
    <row r="40" spans="2:9" x14ac:dyDescent="0.3">
      <c r="B40" s="3" t="s">
        <v>52</v>
      </c>
      <c r="C40" s="19" t="s">
        <v>92</v>
      </c>
      <c r="D40" s="10">
        <v>5561.2669999999971</v>
      </c>
      <c r="E40" s="11">
        <v>4628.0479999999998</v>
      </c>
      <c r="F40" s="10">
        <v>0</v>
      </c>
      <c r="G40" s="11">
        <v>0</v>
      </c>
      <c r="H40" s="8">
        <v>455.70099999999996</v>
      </c>
      <c r="I40" s="11">
        <v>7401.2970000000023</v>
      </c>
    </row>
    <row r="41" spans="2:9" x14ac:dyDescent="0.3">
      <c r="B41" s="3" t="s">
        <v>53</v>
      </c>
      <c r="C41" s="19" t="s">
        <v>93</v>
      </c>
      <c r="D41" s="10">
        <v>8746.0649999999987</v>
      </c>
      <c r="E41" s="11">
        <v>9114.6440000000002</v>
      </c>
      <c r="F41" s="10">
        <v>0</v>
      </c>
      <c r="G41" s="11">
        <v>0</v>
      </c>
      <c r="H41" s="8">
        <v>0</v>
      </c>
      <c r="I41" s="11">
        <v>0</v>
      </c>
    </row>
    <row r="42" spans="2:9" x14ac:dyDescent="0.3">
      <c r="B42" s="3" t="s">
        <v>54</v>
      </c>
      <c r="C42" s="19" t="s">
        <v>94</v>
      </c>
      <c r="D42" s="10">
        <v>8164.0609999999997</v>
      </c>
      <c r="E42" s="11">
        <v>6789.0209999999979</v>
      </c>
      <c r="F42" s="10">
        <v>0</v>
      </c>
      <c r="G42" s="11">
        <v>0</v>
      </c>
      <c r="H42" s="8">
        <v>825.46199999999988</v>
      </c>
      <c r="I42" s="11">
        <v>4969.8909999999987</v>
      </c>
    </row>
    <row r="43" spans="2:9" x14ac:dyDescent="0.3">
      <c r="B43" s="3" t="s">
        <v>55</v>
      </c>
      <c r="C43" s="19" t="s">
        <v>95</v>
      </c>
      <c r="D43" s="10">
        <v>33798.983000000022</v>
      </c>
      <c r="E43" s="11">
        <v>26445.082000000002</v>
      </c>
      <c r="F43" s="10">
        <v>0</v>
      </c>
      <c r="G43" s="11">
        <v>0</v>
      </c>
      <c r="H43" s="8">
        <v>0</v>
      </c>
      <c r="I43" s="11">
        <v>1127.1109999999999</v>
      </c>
    </row>
    <row r="44" spans="2:9" x14ac:dyDescent="0.3">
      <c r="B44" s="3" t="s">
        <v>56</v>
      </c>
      <c r="C44" s="19" t="s">
        <v>96</v>
      </c>
      <c r="D44" s="10">
        <v>748.45000000000016</v>
      </c>
      <c r="E44" s="11">
        <v>1435.3549999999998</v>
      </c>
      <c r="F44" s="10">
        <v>0</v>
      </c>
      <c r="G44" s="11">
        <v>0</v>
      </c>
      <c r="H44" s="8">
        <v>0</v>
      </c>
      <c r="I44" s="11">
        <v>0</v>
      </c>
    </row>
    <row r="45" spans="2:9" x14ac:dyDescent="0.3">
      <c r="B45" s="3" t="s">
        <v>57</v>
      </c>
      <c r="C45" s="19" t="s">
        <v>97</v>
      </c>
      <c r="D45" s="10">
        <v>13411.621000000008</v>
      </c>
      <c r="E45" s="11">
        <v>10710.477999999997</v>
      </c>
      <c r="F45" s="10">
        <v>0</v>
      </c>
      <c r="G45" s="11">
        <v>0</v>
      </c>
      <c r="H45" s="8">
        <v>1859.52</v>
      </c>
      <c r="I45" s="11">
        <v>1048.462</v>
      </c>
    </row>
    <row r="46" spans="2:9" ht="14.4" thickBot="1" x14ac:dyDescent="0.35">
      <c r="B46" s="3" t="s">
        <v>58</v>
      </c>
      <c r="C46" s="19" t="s">
        <v>98</v>
      </c>
      <c r="D46" s="10">
        <v>1070.075</v>
      </c>
      <c r="E46" s="11">
        <v>732.56000000000017</v>
      </c>
      <c r="F46" s="10">
        <v>0</v>
      </c>
      <c r="G46" s="11">
        <v>0</v>
      </c>
      <c r="H46" s="8">
        <v>145.24</v>
      </c>
      <c r="I46" s="11">
        <v>1444.1109999999999</v>
      </c>
    </row>
    <row r="47" spans="2:9" ht="14.4" thickBot="1" x14ac:dyDescent="0.35">
      <c r="B47" s="16" t="s">
        <v>0</v>
      </c>
      <c r="C47" s="22" t="s">
        <v>16</v>
      </c>
      <c r="D47" s="15">
        <f>SUM(D5:D46)</f>
        <v>485865.70599999995</v>
      </c>
      <c r="E47" s="14">
        <f t="shared" ref="E47:I47" si="0">SUM(E5:E46)</f>
        <v>413908.89600000001</v>
      </c>
      <c r="F47" s="13">
        <f t="shared" si="0"/>
        <v>174.37</v>
      </c>
      <c r="G47" s="14">
        <f t="shared" si="0"/>
        <v>44.694000000000003</v>
      </c>
      <c r="H47" s="15">
        <f t="shared" si="0"/>
        <v>13371.634</v>
      </c>
      <c r="I47" s="14">
        <f t="shared" si="0"/>
        <v>38824.884999999995</v>
      </c>
    </row>
  </sheetData>
  <mergeCells count="6">
    <mergeCell ref="B2:I2"/>
    <mergeCell ref="B3:B4"/>
    <mergeCell ref="C3:C4"/>
    <mergeCell ref="D3:E3"/>
    <mergeCell ref="F3:G3"/>
    <mergeCell ref="H3:I3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6"/>
  <sheetViews>
    <sheetView zoomScale="85" zoomScaleNormal="85" workbookViewId="0">
      <pane xSplit="1" ySplit="4" topLeftCell="B5" activePane="bottomRight" state="frozen"/>
      <selection activeCell="B6" sqref="B6:R6"/>
      <selection pane="topRight" activeCell="B6" sqref="B6:R6"/>
      <selection pane="bottomLeft" activeCell="B6" sqref="B6:R6"/>
      <selection pane="bottomRight"/>
    </sheetView>
  </sheetViews>
  <sheetFormatPr defaultColWidth="9.109375" defaultRowHeight="13.8" x14ac:dyDescent="0.3"/>
  <cols>
    <col min="1" max="1" width="3" style="7" customWidth="1"/>
    <col min="2" max="2" width="19.6640625" style="7" bestFit="1" customWidth="1"/>
    <col min="3" max="3" width="17.44140625" style="17" bestFit="1" customWidth="1"/>
    <col min="4" max="9" width="9.6640625" style="7" customWidth="1"/>
    <col min="10" max="16384" width="9.109375" style="7"/>
  </cols>
  <sheetData>
    <row r="1" spans="2:9" ht="14.4" thickBot="1" x14ac:dyDescent="0.35"/>
    <row r="2" spans="2:9" ht="14.4" thickBot="1" x14ac:dyDescent="0.35">
      <c r="B2" s="81" t="s">
        <v>152</v>
      </c>
      <c r="C2" s="82"/>
      <c r="D2" s="82"/>
      <c r="E2" s="82"/>
      <c r="F2" s="82"/>
      <c r="G2" s="82"/>
      <c r="H2" s="82"/>
      <c r="I2" s="83"/>
    </row>
    <row r="3" spans="2:9" ht="14.4" thickBot="1" x14ac:dyDescent="0.35">
      <c r="B3" s="84" t="s">
        <v>17</v>
      </c>
      <c r="C3" s="86" t="s">
        <v>18</v>
      </c>
      <c r="D3" s="88" t="s">
        <v>11</v>
      </c>
      <c r="E3" s="88"/>
      <c r="F3" s="88" t="s">
        <v>12</v>
      </c>
      <c r="G3" s="88"/>
      <c r="H3" s="88" t="s">
        <v>13</v>
      </c>
      <c r="I3" s="88"/>
    </row>
    <row r="4" spans="2:9" ht="14.4" thickBot="1" x14ac:dyDescent="0.35">
      <c r="B4" s="85"/>
      <c r="C4" s="87"/>
      <c r="D4" s="20" t="s">
        <v>3</v>
      </c>
      <c r="E4" s="21" t="s">
        <v>4</v>
      </c>
      <c r="F4" s="20" t="s">
        <v>3</v>
      </c>
      <c r="G4" s="21" t="s">
        <v>4</v>
      </c>
      <c r="H4" s="20" t="s">
        <v>3</v>
      </c>
      <c r="I4" s="21" t="s">
        <v>4</v>
      </c>
    </row>
    <row r="5" spans="2:9" x14ac:dyDescent="0.3">
      <c r="B5" s="5" t="s">
        <v>19</v>
      </c>
      <c r="C5" s="18" t="s">
        <v>59</v>
      </c>
      <c r="D5" s="8">
        <v>12173.879999999997</v>
      </c>
      <c r="E5" s="9">
        <v>11393.147999999997</v>
      </c>
      <c r="F5" s="8">
        <v>0</v>
      </c>
      <c r="G5" s="9">
        <v>0</v>
      </c>
      <c r="H5" s="8">
        <v>0</v>
      </c>
      <c r="I5" s="9">
        <v>0</v>
      </c>
    </row>
    <row r="6" spans="2:9" x14ac:dyDescent="0.3">
      <c r="B6" s="3" t="s">
        <v>20</v>
      </c>
      <c r="C6" s="19" t="s">
        <v>60</v>
      </c>
      <c r="D6" s="10">
        <v>33343.628999999994</v>
      </c>
      <c r="E6" s="11">
        <v>27693.386000000013</v>
      </c>
      <c r="F6" s="8">
        <v>0</v>
      </c>
      <c r="G6" s="11">
        <v>0</v>
      </c>
      <c r="H6" s="8">
        <v>560.62900000000002</v>
      </c>
      <c r="I6" s="11">
        <v>513.12200000000007</v>
      </c>
    </row>
    <row r="7" spans="2:9" x14ac:dyDescent="0.3">
      <c r="B7" s="3" t="s">
        <v>156</v>
      </c>
      <c r="C7" s="19" t="s">
        <v>157</v>
      </c>
      <c r="D7" s="10">
        <v>0</v>
      </c>
      <c r="E7" s="11">
        <v>29.98</v>
      </c>
      <c r="F7" s="8">
        <v>0</v>
      </c>
      <c r="G7" s="11">
        <v>0</v>
      </c>
      <c r="H7" s="8">
        <v>0</v>
      </c>
      <c r="I7" s="11">
        <v>0</v>
      </c>
    </row>
    <row r="8" spans="2:9" x14ac:dyDescent="0.3">
      <c r="B8" s="3" t="s">
        <v>21</v>
      </c>
      <c r="C8" s="19" t="s">
        <v>61</v>
      </c>
      <c r="D8" s="10">
        <v>459.39299999999997</v>
      </c>
      <c r="E8" s="11">
        <v>412.60399999999998</v>
      </c>
      <c r="F8" s="8">
        <v>0</v>
      </c>
      <c r="G8" s="11">
        <v>0</v>
      </c>
      <c r="H8" s="8">
        <v>0</v>
      </c>
      <c r="I8" s="11">
        <v>0</v>
      </c>
    </row>
    <row r="9" spans="2:9" x14ac:dyDescent="0.3">
      <c r="B9" s="3" t="s">
        <v>22</v>
      </c>
      <c r="C9" s="19" t="s">
        <v>62</v>
      </c>
      <c r="D9" s="10">
        <v>23961.384000000016</v>
      </c>
      <c r="E9" s="11">
        <v>17375.954999999984</v>
      </c>
      <c r="F9" s="8">
        <v>0</v>
      </c>
      <c r="G9" s="11">
        <v>0</v>
      </c>
      <c r="H9" s="12">
        <v>1224.7760000000001</v>
      </c>
      <c r="I9" s="11">
        <v>175.773</v>
      </c>
    </row>
    <row r="10" spans="2:9" x14ac:dyDescent="0.3">
      <c r="B10" s="3" t="s">
        <v>23</v>
      </c>
      <c r="C10" s="19" t="s">
        <v>63</v>
      </c>
      <c r="D10" s="10">
        <v>12533.811000000012</v>
      </c>
      <c r="E10" s="11">
        <v>12056.350000000002</v>
      </c>
      <c r="F10" s="8">
        <v>0</v>
      </c>
      <c r="G10" s="11">
        <v>0</v>
      </c>
      <c r="H10" s="8">
        <v>0</v>
      </c>
      <c r="I10" s="11">
        <v>0</v>
      </c>
    </row>
    <row r="11" spans="2:9" x14ac:dyDescent="0.3">
      <c r="B11" s="3" t="s">
        <v>25</v>
      </c>
      <c r="C11" s="19" t="s">
        <v>65</v>
      </c>
      <c r="D11" s="10">
        <v>1650.8929999999998</v>
      </c>
      <c r="E11" s="11">
        <v>1698.1340000000002</v>
      </c>
      <c r="F11" s="8">
        <v>0</v>
      </c>
      <c r="G11" s="11">
        <v>0</v>
      </c>
      <c r="H11" s="8">
        <v>0</v>
      </c>
      <c r="I11" s="11">
        <v>0</v>
      </c>
    </row>
    <row r="12" spans="2:9" x14ac:dyDescent="0.3">
      <c r="B12" s="3" t="s">
        <v>26</v>
      </c>
      <c r="C12" s="19" t="s">
        <v>66</v>
      </c>
      <c r="D12" s="10">
        <v>11326.705000000007</v>
      </c>
      <c r="E12" s="11">
        <v>8721.2280000000028</v>
      </c>
      <c r="F12" s="8">
        <v>0</v>
      </c>
      <c r="G12" s="11">
        <v>0</v>
      </c>
      <c r="H12" s="8">
        <v>0</v>
      </c>
      <c r="I12" s="11">
        <v>0</v>
      </c>
    </row>
    <row r="13" spans="2:9" x14ac:dyDescent="0.3">
      <c r="B13" s="3" t="s">
        <v>27</v>
      </c>
      <c r="C13" s="19" t="s">
        <v>67</v>
      </c>
      <c r="D13" s="10">
        <v>2991.4949999999994</v>
      </c>
      <c r="E13" s="11">
        <v>2681.011</v>
      </c>
      <c r="F13" s="8">
        <v>0</v>
      </c>
      <c r="G13" s="11">
        <v>0</v>
      </c>
      <c r="H13" s="8">
        <v>0</v>
      </c>
      <c r="I13" s="11">
        <v>0</v>
      </c>
    </row>
    <row r="14" spans="2:9" x14ac:dyDescent="0.3">
      <c r="B14" s="3" t="s">
        <v>28</v>
      </c>
      <c r="C14" s="19" t="s">
        <v>68</v>
      </c>
      <c r="D14" s="10">
        <v>2589.0770000000002</v>
      </c>
      <c r="E14" s="11">
        <v>3227.9209999999998</v>
      </c>
      <c r="F14" s="8">
        <v>0</v>
      </c>
      <c r="G14" s="11">
        <v>0</v>
      </c>
      <c r="H14" s="8">
        <v>0</v>
      </c>
      <c r="I14" s="11">
        <v>0</v>
      </c>
    </row>
    <row r="15" spans="2:9" x14ac:dyDescent="0.3">
      <c r="B15" s="3" t="s">
        <v>29</v>
      </c>
      <c r="C15" s="19" t="s">
        <v>69</v>
      </c>
      <c r="D15" s="10">
        <v>8968.0269999999982</v>
      </c>
      <c r="E15" s="11">
        <v>6195.8159999999989</v>
      </c>
      <c r="F15" s="8">
        <v>0</v>
      </c>
      <c r="G15" s="11">
        <v>0</v>
      </c>
      <c r="H15" s="8">
        <v>29.754000000000001</v>
      </c>
      <c r="I15" s="11">
        <v>116.54199999999999</v>
      </c>
    </row>
    <row r="16" spans="2:9" x14ac:dyDescent="0.3">
      <c r="B16" s="3" t="s">
        <v>30</v>
      </c>
      <c r="C16" s="19" t="s">
        <v>70</v>
      </c>
      <c r="D16" s="10">
        <v>33436.805000000037</v>
      </c>
      <c r="E16" s="11">
        <v>32892.362999999976</v>
      </c>
      <c r="F16" s="8">
        <v>0</v>
      </c>
      <c r="G16" s="11">
        <v>0</v>
      </c>
      <c r="H16" s="8">
        <v>0</v>
      </c>
      <c r="I16" s="11">
        <v>0</v>
      </c>
    </row>
    <row r="17" spans="2:9" x14ac:dyDescent="0.3">
      <c r="B17" s="3" t="s">
        <v>31</v>
      </c>
      <c r="C17" s="19" t="s">
        <v>71</v>
      </c>
      <c r="D17" s="10">
        <v>16960.986999999994</v>
      </c>
      <c r="E17" s="11">
        <v>23835.177999999985</v>
      </c>
      <c r="F17" s="8">
        <v>0</v>
      </c>
      <c r="G17" s="11">
        <v>0</v>
      </c>
      <c r="H17" s="8">
        <v>0</v>
      </c>
      <c r="I17" s="11">
        <v>0</v>
      </c>
    </row>
    <row r="18" spans="2:9" x14ac:dyDescent="0.3">
      <c r="B18" s="3" t="s">
        <v>32</v>
      </c>
      <c r="C18" s="19" t="s">
        <v>72</v>
      </c>
      <c r="D18" s="10">
        <v>13591.160000000002</v>
      </c>
      <c r="E18" s="11">
        <v>12523.863999999996</v>
      </c>
      <c r="F18" s="8">
        <v>0</v>
      </c>
      <c r="G18" s="11">
        <v>0</v>
      </c>
      <c r="H18" s="8">
        <v>0</v>
      </c>
      <c r="I18" s="11">
        <v>0</v>
      </c>
    </row>
    <row r="19" spans="2:9" x14ac:dyDescent="0.3">
      <c r="B19" s="3" t="s">
        <v>33</v>
      </c>
      <c r="C19" s="19" t="s">
        <v>73</v>
      </c>
      <c r="D19" s="10">
        <v>3038.3859999999995</v>
      </c>
      <c r="E19" s="11">
        <v>2387.6209999999992</v>
      </c>
      <c r="F19" s="8">
        <v>0</v>
      </c>
      <c r="G19" s="11">
        <v>0</v>
      </c>
      <c r="H19" s="8">
        <v>0</v>
      </c>
      <c r="I19" s="11">
        <v>0</v>
      </c>
    </row>
    <row r="20" spans="2:9" x14ac:dyDescent="0.3">
      <c r="B20" s="3" t="s">
        <v>34</v>
      </c>
      <c r="C20" s="19" t="s">
        <v>74</v>
      </c>
      <c r="D20" s="10">
        <v>15253.000999999993</v>
      </c>
      <c r="E20" s="11">
        <v>15081.979999999998</v>
      </c>
      <c r="F20" s="8">
        <v>0</v>
      </c>
      <c r="G20" s="11">
        <v>0</v>
      </c>
      <c r="H20" s="8">
        <v>0</v>
      </c>
      <c r="I20" s="11">
        <v>0</v>
      </c>
    </row>
    <row r="21" spans="2:9" x14ac:dyDescent="0.3">
      <c r="B21" s="3" t="s">
        <v>35</v>
      </c>
      <c r="C21" s="19" t="s">
        <v>75</v>
      </c>
      <c r="D21" s="10">
        <v>15755.117999999993</v>
      </c>
      <c r="E21" s="11">
        <v>15896.468000000006</v>
      </c>
      <c r="F21" s="8">
        <v>0</v>
      </c>
      <c r="G21" s="11">
        <v>0</v>
      </c>
      <c r="H21" s="8">
        <v>0</v>
      </c>
      <c r="I21" s="11">
        <v>0</v>
      </c>
    </row>
    <row r="22" spans="2:9" x14ac:dyDescent="0.3">
      <c r="B22" s="3" t="s">
        <v>36</v>
      </c>
      <c r="C22" s="19" t="s">
        <v>76</v>
      </c>
      <c r="D22" s="10">
        <v>16220.238000000001</v>
      </c>
      <c r="E22" s="11">
        <v>14532.961999999994</v>
      </c>
      <c r="F22" s="8">
        <v>0</v>
      </c>
      <c r="G22" s="11">
        <v>0</v>
      </c>
      <c r="H22" s="8">
        <v>0</v>
      </c>
      <c r="I22" s="11">
        <v>0</v>
      </c>
    </row>
    <row r="23" spans="2:9" x14ac:dyDescent="0.3">
      <c r="B23" s="3" t="s">
        <v>37</v>
      </c>
      <c r="C23" s="19" t="s">
        <v>77</v>
      </c>
      <c r="D23" s="10">
        <v>7390.4469999999974</v>
      </c>
      <c r="E23" s="11">
        <v>8257.8600000000042</v>
      </c>
      <c r="F23" s="8">
        <v>0</v>
      </c>
      <c r="G23" s="11">
        <v>0</v>
      </c>
      <c r="H23" s="8">
        <v>0</v>
      </c>
      <c r="I23" s="11">
        <v>0</v>
      </c>
    </row>
    <row r="24" spans="2:9" x14ac:dyDescent="0.3">
      <c r="B24" s="3" t="s">
        <v>38</v>
      </c>
      <c r="C24" s="19" t="s">
        <v>78</v>
      </c>
      <c r="D24" s="10">
        <v>20535.441999999992</v>
      </c>
      <c r="E24" s="11">
        <v>17915.514000000014</v>
      </c>
      <c r="F24" s="8">
        <v>0</v>
      </c>
      <c r="G24" s="11">
        <v>0</v>
      </c>
      <c r="H24" s="8">
        <v>559.73299999999995</v>
      </c>
      <c r="I24" s="11">
        <v>0</v>
      </c>
    </row>
    <row r="25" spans="2:9" x14ac:dyDescent="0.3">
      <c r="B25" s="3" t="s">
        <v>39</v>
      </c>
      <c r="C25" s="19" t="s">
        <v>79</v>
      </c>
      <c r="D25" s="10">
        <v>3776.1589999999997</v>
      </c>
      <c r="E25" s="11">
        <v>3333.7400000000007</v>
      </c>
      <c r="F25" s="10">
        <v>0</v>
      </c>
      <c r="G25" s="11">
        <v>0</v>
      </c>
      <c r="H25" s="8">
        <v>0</v>
      </c>
      <c r="I25" s="11">
        <v>0</v>
      </c>
    </row>
    <row r="26" spans="2:9" x14ac:dyDescent="0.3">
      <c r="B26" s="3" t="s">
        <v>40</v>
      </c>
      <c r="C26" s="19" t="s">
        <v>80</v>
      </c>
      <c r="D26" s="10">
        <v>27281.420000000009</v>
      </c>
      <c r="E26" s="11">
        <v>19790.458000000013</v>
      </c>
      <c r="F26" s="10">
        <v>0</v>
      </c>
      <c r="G26" s="11">
        <v>0</v>
      </c>
      <c r="H26" s="8">
        <v>0</v>
      </c>
      <c r="I26" s="11">
        <v>0</v>
      </c>
    </row>
    <row r="27" spans="2:9" x14ac:dyDescent="0.3">
      <c r="B27" s="3" t="s">
        <v>41</v>
      </c>
      <c r="C27" s="19" t="s">
        <v>81</v>
      </c>
      <c r="D27" s="10">
        <v>14089.604000000001</v>
      </c>
      <c r="E27" s="11">
        <v>9742.3870000000006</v>
      </c>
      <c r="F27" s="10">
        <v>0</v>
      </c>
      <c r="G27" s="11">
        <v>0</v>
      </c>
      <c r="H27" s="8">
        <v>0</v>
      </c>
      <c r="I27" s="11">
        <v>0</v>
      </c>
    </row>
    <row r="28" spans="2:9" x14ac:dyDescent="0.3">
      <c r="B28" s="3" t="s">
        <v>42</v>
      </c>
      <c r="C28" s="19" t="s">
        <v>82</v>
      </c>
      <c r="D28" s="10">
        <v>10174.401</v>
      </c>
      <c r="E28" s="11">
        <v>9472.5199999999986</v>
      </c>
      <c r="F28" s="10">
        <v>0</v>
      </c>
      <c r="G28" s="11">
        <v>0</v>
      </c>
      <c r="H28" s="8">
        <v>0</v>
      </c>
      <c r="I28" s="11">
        <v>0</v>
      </c>
    </row>
    <row r="29" spans="2:9" x14ac:dyDescent="0.3">
      <c r="B29" s="3" t="s">
        <v>43</v>
      </c>
      <c r="C29" s="19" t="s">
        <v>83</v>
      </c>
      <c r="D29" s="10">
        <v>9518.2929999999997</v>
      </c>
      <c r="E29" s="11">
        <v>5479.9809999999998</v>
      </c>
      <c r="F29" s="10">
        <v>0</v>
      </c>
      <c r="G29" s="11">
        <v>0</v>
      </c>
      <c r="H29" s="8">
        <v>0</v>
      </c>
      <c r="I29" s="11">
        <v>0</v>
      </c>
    </row>
    <row r="30" spans="2:9" x14ac:dyDescent="0.3">
      <c r="B30" s="3" t="s">
        <v>44</v>
      </c>
      <c r="C30" s="19" t="s">
        <v>84</v>
      </c>
      <c r="D30" s="10">
        <v>26799.887999999984</v>
      </c>
      <c r="E30" s="11">
        <v>22815.062000000034</v>
      </c>
      <c r="F30" s="10">
        <v>0</v>
      </c>
      <c r="G30" s="11">
        <v>0</v>
      </c>
      <c r="H30" s="8">
        <v>843.327</v>
      </c>
      <c r="I30" s="11">
        <v>87.533000000000001</v>
      </c>
    </row>
    <row r="31" spans="2:9" x14ac:dyDescent="0.3">
      <c r="B31" s="3" t="s">
        <v>153</v>
      </c>
      <c r="C31" s="19" t="s">
        <v>154</v>
      </c>
      <c r="D31" s="10">
        <v>2002.3679999999999</v>
      </c>
      <c r="E31" s="11">
        <v>1900.02</v>
      </c>
      <c r="F31" s="10">
        <v>0</v>
      </c>
      <c r="G31" s="11">
        <v>0</v>
      </c>
      <c r="H31" s="8">
        <v>1109.4779999999998</v>
      </c>
      <c r="I31" s="11">
        <v>0</v>
      </c>
    </row>
    <row r="32" spans="2:9" x14ac:dyDescent="0.3">
      <c r="B32" s="3" t="s">
        <v>45</v>
      </c>
      <c r="C32" s="19" t="s">
        <v>85</v>
      </c>
      <c r="D32" s="10">
        <v>8051.3770000000013</v>
      </c>
      <c r="E32" s="11">
        <v>7196.0530000000017</v>
      </c>
      <c r="F32" s="10">
        <v>0</v>
      </c>
      <c r="G32" s="11">
        <v>0</v>
      </c>
      <c r="H32" s="8">
        <v>0</v>
      </c>
      <c r="I32" s="11">
        <v>0</v>
      </c>
    </row>
    <row r="33" spans="2:9" x14ac:dyDescent="0.3">
      <c r="B33" s="3" t="s">
        <v>46</v>
      </c>
      <c r="C33" s="19" t="s">
        <v>86</v>
      </c>
      <c r="D33" s="10">
        <v>9314.9470000000001</v>
      </c>
      <c r="E33" s="11">
        <v>6990.4539999999988</v>
      </c>
      <c r="F33" s="10">
        <v>0</v>
      </c>
      <c r="G33" s="11">
        <v>0</v>
      </c>
      <c r="H33" s="8">
        <v>0</v>
      </c>
      <c r="I33" s="11">
        <v>0</v>
      </c>
    </row>
    <row r="34" spans="2:9" x14ac:dyDescent="0.3">
      <c r="B34" s="3" t="s">
        <v>47</v>
      </c>
      <c r="C34" s="19" t="s">
        <v>87</v>
      </c>
      <c r="D34" s="10">
        <v>12327.493999999997</v>
      </c>
      <c r="E34" s="11">
        <v>11957.440999999993</v>
      </c>
      <c r="F34" s="10">
        <v>0</v>
      </c>
      <c r="G34" s="11">
        <v>0</v>
      </c>
      <c r="H34" s="8">
        <v>0</v>
      </c>
      <c r="I34" s="11">
        <v>0</v>
      </c>
    </row>
    <row r="35" spans="2:9" x14ac:dyDescent="0.3">
      <c r="B35" s="3" t="s">
        <v>48</v>
      </c>
      <c r="C35" s="19" t="s">
        <v>88</v>
      </c>
      <c r="D35" s="10">
        <v>4569.3030000000017</v>
      </c>
      <c r="E35" s="11">
        <v>4483.8449999999993</v>
      </c>
      <c r="F35" s="10">
        <v>0</v>
      </c>
      <c r="G35" s="11">
        <v>0</v>
      </c>
      <c r="H35" s="8">
        <v>0</v>
      </c>
      <c r="I35" s="11">
        <v>0</v>
      </c>
    </row>
    <row r="36" spans="2:9" x14ac:dyDescent="0.3">
      <c r="B36" s="3" t="s">
        <v>49</v>
      </c>
      <c r="C36" s="19" t="s">
        <v>89</v>
      </c>
      <c r="D36" s="10">
        <v>19500.701000000001</v>
      </c>
      <c r="E36" s="11">
        <v>17337.133000000005</v>
      </c>
      <c r="F36" s="10">
        <v>0</v>
      </c>
      <c r="G36" s="11">
        <v>0</v>
      </c>
      <c r="H36" s="12">
        <v>0</v>
      </c>
      <c r="I36" s="11">
        <v>0</v>
      </c>
    </row>
    <row r="37" spans="2:9" x14ac:dyDescent="0.3">
      <c r="B37" s="3" t="s">
        <v>50</v>
      </c>
      <c r="C37" s="19" t="s">
        <v>90</v>
      </c>
      <c r="D37" s="10">
        <v>27423.746000000006</v>
      </c>
      <c r="E37" s="11">
        <v>26175.954000000012</v>
      </c>
      <c r="F37" s="10">
        <v>0</v>
      </c>
      <c r="G37" s="11">
        <v>0</v>
      </c>
      <c r="H37" s="8">
        <v>0</v>
      </c>
      <c r="I37" s="11">
        <v>0</v>
      </c>
    </row>
    <row r="38" spans="2:9" x14ac:dyDescent="0.3">
      <c r="B38" s="3" t="s">
        <v>51</v>
      </c>
      <c r="C38" s="19" t="s">
        <v>91</v>
      </c>
      <c r="D38" s="10">
        <v>13379.056999999993</v>
      </c>
      <c r="E38" s="11">
        <v>13793.544999999998</v>
      </c>
      <c r="F38" s="10">
        <v>0</v>
      </c>
      <c r="G38" s="11">
        <v>0</v>
      </c>
      <c r="H38" s="8">
        <v>170</v>
      </c>
      <c r="I38" s="11">
        <v>0</v>
      </c>
    </row>
    <row r="39" spans="2:9" x14ac:dyDescent="0.3">
      <c r="B39" s="3" t="s">
        <v>52</v>
      </c>
      <c r="C39" s="19" t="s">
        <v>92</v>
      </c>
      <c r="D39" s="10">
        <v>9573.1959999999999</v>
      </c>
      <c r="E39" s="11">
        <v>7470.9119999999984</v>
      </c>
      <c r="F39" s="10">
        <v>200.995</v>
      </c>
      <c r="G39" s="11">
        <v>180.488</v>
      </c>
      <c r="H39" s="8">
        <v>0</v>
      </c>
      <c r="I39" s="11">
        <v>119.09399999999999</v>
      </c>
    </row>
    <row r="40" spans="2:9" x14ac:dyDescent="0.3">
      <c r="B40" s="3" t="s">
        <v>53</v>
      </c>
      <c r="C40" s="19" t="s">
        <v>93</v>
      </c>
      <c r="D40" s="10">
        <v>11650.600999999997</v>
      </c>
      <c r="E40" s="11">
        <v>13570.391</v>
      </c>
      <c r="F40" s="10">
        <v>0</v>
      </c>
      <c r="G40" s="11">
        <v>0</v>
      </c>
      <c r="H40" s="8">
        <v>144.07499999999999</v>
      </c>
      <c r="I40" s="11">
        <v>44.743000000000002</v>
      </c>
    </row>
    <row r="41" spans="2:9" x14ac:dyDescent="0.3">
      <c r="B41" s="3" t="s">
        <v>54</v>
      </c>
      <c r="C41" s="19" t="s">
        <v>94</v>
      </c>
      <c r="D41" s="10">
        <v>11155.163000000002</v>
      </c>
      <c r="E41" s="11">
        <v>10377.454000000002</v>
      </c>
      <c r="F41" s="10">
        <v>0</v>
      </c>
      <c r="G41" s="11">
        <v>0</v>
      </c>
      <c r="H41" s="8">
        <v>0</v>
      </c>
      <c r="I41" s="11">
        <v>0</v>
      </c>
    </row>
    <row r="42" spans="2:9" x14ac:dyDescent="0.3">
      <c r="B42" s="3" t="s">
        <v>55</v>
      </c>
      <c r="C42" s="19" t="s">
        <v>95</v>
      </c>
      <c r="D42" s="10">
        <v>26710.311000000031</v>
      </c>
      <c r="E42" s="11">
        <v>24161.98000000001</v>
      </c>
      <c r="F42" s="10">
        <v>0</v>
      </c>
      <c r="G42" s="11">
        <v>0</v>
      </c>
      <c r="H42" s="8">
        <v>0</v>
      </c>
      <c r="I42" s="11">
        <v>0</v>
      </c>
    </row>
    <row r="43" spans="2:9" x14ac:dyDescent="0.3">
      <c r="B43" s="3" t="s">
        <v>56</v>
      </c>
      <c r="C43" s="19" t="s">
        <v>96</v>
      </c>
      <c r="D43" s="10">
        <v>1071.6420000000001</v>
      </c>
      <c r="E43" s="11">
        <v>717.23200000000008</v>
      </c>
      <c r="F43" s="10">
        <v>0</v>
      </c>
      <c r="G43" s="11">
        <v>0</v>
      </c>
      <c r="H43" s="8">
        <v>0</v>
      </c>
      <c r="I43" s="11">
        <v>0</v>
      </c>
    </row>
    <row r="44" spans="2:9" x14ac:dyDescent="0.3">
      <c r="B44" s="3" t="s">
        <v>57</v>
      </c>
      <c r="C44" s="19" t="s">
        <v>97</v>
      </c>
      <c r="D44" s="10">
        <v>14925.985999999995</v>
      </c>
      <c r="E44" s="11">
        <v>13791.802000000003</v>
      </c>
      <c r="F44" s="10">
        <v>0</v>
      </c>
      <c r="G44" s="11">
        <v>0</v>
      </c>
      <c r="H44" s="8">
        <v>2452.7649999999999</v>
      </c>
      <c r="I44" s="11">
        <v>0</v>
      </c>
    </row>
    <row r="45" spans="2:9" ht="14.4" thickBot="1" x14ac:dyDescent="0.35">
      <c r="B45" s="3" t="s">
        <v>58</v>
      </c>
      <c r="C45" s="19" t="s">
        <v>98</v>
      </c>
      <c r="D45" s="10">
        <v>1205.002</v>
      </c>
      <c r="E45" s="11">
        <v>930.79100000000005</v>
      </c>
      <c r="F45" s="10">
        <v>0</v>
      </c>
      <c r="G45" s="11">
        <v>0</v>
      </c>
      <c r="H45" s="8">
        <v>0</v>
      </c>
      <c r="I45" s="11">
        <v>0</v>
      </c>
    </row>
    <row r="46" spans="2:9" ht="14.4" thickBot="1" x14ac:dyDescent="0.35">
      <c r="B46" s="16" t="s">
        <v>0</v>
      </c>
      <c r="C46" s="22" t="s">
        <v>16</v>
      </c>
      <c r="D46" s="15">
        <v>516680.53699999995</v>
      </c>
      <c r="E46" s="14">
        <v>466298.49800000037</v>
      </c>
      <c r="F46" s="13">
        <v>200.995</v>
      </c>
      <c r="G46" s="14">
        <v>180.488</v>
      </c>
      <c r="H46" s="15">
        <v>7094.5370000000003</v>
      </c>
      <c r="I46" s="14">
        <v>1056.807</v>
      </c>
    </row>
  </sheetData>
  <mergeCells count="6">
    <mergeCell ref="B2:I2"/>
    <mergeCell ref="B3:B4"/>
    <mergeCell ref="C3:C4"/>
    <mergeCell ref="D3:E3"/>
    <mergeCell ref="F3:G3"/>
    <mergeCell ref="H3:I3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67667E6CA77441981DA6B272B4D588" ma:contentTypeVersion="6" ma:contentTypeDescription="Crie um novo documento." ma:contentTypeScope="" ma:versionID="c53ebe8a3d24a9801bfdfe84f639dc00">
  <xsd:schema xmlns:xsd="http://www.w3.org/2001/XMLSchema" xmlns:xs="http://www.w3.org/2001/XMLSchema" xmlns:p="http://schemas.microsoft.com/office/2006/metadata/properties" xmlns:ns2="d7651031-56bf-4570-b752-0f288060916a" targetNamespace="http://schemas.microsoft.com/office/2006/metadata/properties" ma:root="true" ma:fieldsID="cefb3c74fc3e3985adb5c929d689c1f9" ns2:_="">
    <xsd:import namespace="d7651031-56bf-4570-b752-0f28806091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651031-56bf-4570-b752-0f28806091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7B7CB9-F23E-4356-B907-24CDEDEDC6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651031-56bf-4570-b752-0f28806091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1F6F9B-D7A4-4D34-A791-66D6E53D2195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d7651031-56bf-4570-b752-0f288060916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C8751FA-0F4C-4E7D-942B-18E63B1557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Acumulado 2020</vt:lpstr>
      <vt:lpstr>L76</vt:lpstr>
      <vt:lpstr>L75C</vt:lpstr>
      <vt:lpstr>L75</vt:lpstr>
      <vt:lpstr>L73C</vt:lpstr>
      <vt:lpstr>L73</vt:lpstr>
      <vt:lpstr>L74</vt:lpstr>
      <vt:lpstr>L72</vt:lpstr>
      <vt:lpstr>L71</vt:lpstr>
      <vt:lpstr>L70</vt:lpstr>
    </vt:vector>
  </TitlesOfParts>
  <Company>ANP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jsouza</dc:creator>
  <cp:lastModifiedBy>Ricardo</cp:lastModifiedBy>
  <cp:lastPrinted>2015-05-12T18:10:09Z</cp:lastPrinted>
  <dcterms:created xsi:type="dcterms:W3CDTF">2011-01-28T13:28:29Z</dcterms:created>
  <dcterms:modified xsi:type="dcterms:W3CDTF">2021-01-07T15:15:26Z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0x0101000E67667E6CA77441981DA6B272B4D588</vt:lpwstr>
  </property>
</Properties>
</file>