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ovimentações\Produtos\Solventes\12. Modelos de Planilhas\Solventes Adquiridos\"/>
    </mc:Choice>
  </mc:AlternateContent>
  <xr:revisionPtr revIDLastSave="0" documentId="13_ncr:1_{8C5FA941-93D2-413C-94A0-C5882E97C45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olventes Adquiridos" sheetId="1" r:id="rId1"/>
  </sheets>
  <definedNames>
    <definedName name="_xlnm.Print_Area" localSheetId="0">'Solventes Adquiridos'!$A$1:$H$55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" i="1" l="1"/>
  <c r="D26" i="1" l="1"/>
  <c r="D20" i="1"/>
  <c r="D22" i="1"/>
  <c r="D23" i="1"/>
  <c r="D24" i="1"/>
  <c r="D25" i="1"/>
  <c r="D27" i="1"/>
  <c r="D28" i="1"/>
  <c r="D29" i="1"/>
  <c r="D30" i="1"/>
  <c r="D31" i="1"/>
  <c r="D32" i="1"/>
  <c r="D33" i="1"/>
  <c r="D34" i="1"/>
  <c r="D19" i="1"/>
  <c r="D9" i="1"/>
  <c r="D10" i="1"/>
  <c r="D11" i="1"/>
  <c r="D12" i="1"/>
  <c r="D13" i="1"/>
  <c r="D8" i="1"/>
  <c r="B4" i="1"/>
  <c r="C55" i="1"/>
  <c r="C35" i="1"/>
  <c r="C14" i="1"/>
</calcChain>
</file>

<file path=xl/sharedStrings.xml><?xml version="1.0" encoding="utf-8"?>
<sst xmlns="http://schemas.openxmlformats.org/spreadsheetml/2006/main" count="264" uniqueCount="142">
  <si>
    <t>AGECOM PRODUTOS DE PETRÓLEO LTDA.</t>
  </si>
  <si>
    <t>ATLANTA QUÍMICA INDUSTRIAL LTDA.</t>
  </si>
  <si>
    <t>BANDEIRANTE QUÍMICA LTDA.</t>
  </si>
  <si>
    <t>BRASKEM S.A</t>
  </si>
  <si>
    <t>CARBONO QUÍMICA LTDA.</t>
  </si>
  <si>
    <t>COREMAL COMÉRCIO E REPRESENTAÇÕES MAIA LTDA.</t>
  </si>
  <si>
    <t>DOVAC INDÚSTRIA E COMÉRCIO LTDA.</t>
  </si>
  <si>
    <t>HOENKA COMERCIAL LTDA.</t>
  </si>
  <si>
    <t>PETRÓLEO BRASILEIRO S.A PETROBRAS</t>
  </si>
  <si>
    <t>UNIVEN PETROQUÍMICA LTDA</t>
  </si>
  <si>
    <t>P</t>
  </si>
  <si>
    <t>D</t>
  </si>
  <si>
    <t>FORNECEDOR</t>
  </si>
  <si>
    <t>VOLUME ADQUIRIDO (m³)</t>
  </si>
  <si>
    <t>MITSUBISHI CORPORATION DO BRASIL S.A.</t>
  </si>
  <si>
    <t>PRODUTOR</t>
  </si>
  <si>
    <t>Empresa:</t>
  </si>
  <si>
    <t>Solventes adquiridos no mês/ano:</t>
  </si>
  <si>
    <t>TOTAL</t>
  </si>
  <si>
    <t>DAX OIL REFINO S/A</t>
  </si>
  <si>
    <t>REFINARIA DE PETRÓLEO RIOGRANDENSE S.A.</t>
  </si>
  <si>
    <t>REFINARIA DE PETRÓLEOS DE MANGUINHOS S.A.</t>
  </si>
  <si>
    <t>Nº da Licença de Importação (LI)</t>
  </si>
  <si>
    <t>Volumes de Solventes Adquiridos de DISTRIBUIDORAS</t>
  </si>
  <si>
    <t>Volumes de Solventes Adquiridos de FONTES PRODUTORAS</t>
  </si>
  <si>
    <t>AKZO NOBEL LTDA</t>
  </si>
  <si>
    <t xml:space="preserve">AMAZONAS PRODUTOS PARA CALÇADOS LTDA </t>
  </si>
  <si>
    <t xml:space="preserve">ANJO QUÍMICA DO BRASIL LTDA </t>
  </si>
  <si>
    <t>AXALTA COATING SYSTEMS BRASIL LTDA</t>
  </si>
  <si>
    <t xml:space="preserve">BASF S.A </t>
  </si>
  <si>
    <t xml:space="preserve">BAYER S.A </t>
  </si>
  <si>
    <t xml:space="preserve">BRASILUX TINTAS TÉCNICAS LTDA. </t>
  </si>
  <si>
    <t xml:space="preserve">DETEN QUÍMICA S.A </t>
  </si>
  <si>
    <t>ELEKEIROZ S.A</t>
  </si>
  <si>
    <t>FARBEN S.A INDUSTRIA QUÍMICA</t>
  </si>
  <si>
    <t xml:space="preserve">HIDROTINTAS INDÚSTRIA E COMÉRCIO DE TINTAS LTDA </t>
  </si>
  <si>
    <t>INDÚSTRIA QUÍMICA UNA LTDA</t>
  </si>
  <si>
    <t>KILLING BAHIA TINTAS E ADESIVOS LTDA</t>
  </si>
  <si>
    <t>KILLING S.A. TINTAS E ADESIVOS</t>
  </si>
  <si>
    <t xml:space="preserve">MADEPAR LAMINADOS S/A </t>
  </si>
  <si>
    <t>NORCOLA INDÚSTRIAS LTDA</t>
  </si>
  <si>
    <t xml:space="preserve">NUFARM INDÚSTRIA QUÍMICA E FARMACÊUTICA S/A </t>
  </si>
  <si>
    <t xml:space="preserve">PETRÓLEO E LUBRIFICANTES DO NORDESTE S.A   PETROLUSA </t>
  </si>
  <si>
    <t>POTENZA COMÉRCIO ATACADISTA LTDA</t>
  </si>
  <si>
    <t xml:space="preserve">PPG IND DO BRASIL TINTAS E VERNIZES LTDA </t>
  </si>
  <si>
    <t xml:space="preserve">QUALISOL INDUSTRIA E COMERCIO DE PRODUTOS QUÍMICOS LTDA </t>
  </si>
  <si>
    <t xml:space="preserve">RENNER HERMANN S/A </t>
  </si>
  <si>
    <t xml:space="preserve">RENNER SAYERLACK S.A </t>
  </si>
  <si>
    <t xml:space="preserve">SHERWIN-WILLIAMS DO BRASIL IND. E COM </t>
  </si>
  <si>
    <t xml:space="preserve">TINTAS IQUINE LTDA </t>
  </si>
  <si>
    <t>CI</t>
  </si>
  <si>
    <t>SEGMENTO</t>
  </si>
  <si>
    <t>Atividade</t>
  </si>
  <si>
    <t>Distribuidora de solventes</t>
  </si>
  <si>
    <t>Consumidor Industrial de solventes</t>
  </si>
  <si>
    <t>Volumes de Solventes Provenientes de IMPORTAÇÕES</t>
  </si>
  <si>
    <t>Nº da Declaração de Importação (DI)</t>
  </si>
  <si>
    <t>Planilha de solventes adquiridos</t>
  </si>
  <si>
    <t>FCC - INDÚSTRIA E COMÉRCIO LTDA</t>
  </si>
  <si>
    <t>ALEHER QUÍMICA DO BRASIL</t>
  </si>
  <si>
    <t>AROMAT PRODUTOS QUÍMICOS LTDA</t>
  </si>
  <si>
    <t>BRENNTAG QUÍMICA BRASIL LTDA.</t>
  </si>
  <si>
    <t>EXXONMOBIL QUÌMICA LTDA.</t>
  </si>
  <si>
    <t>IMCD BRASIL COMÉRCIO E INDÚSTRIA DE PRODUTOS QUÍMICOS LTDA.</t>
  </si>
  <si>
    <t>PETROBRAS DISTRIBUIDORA S.A</t>
  </si>
  <si>
    <t xml:space="preserve">VERQUÍMICA INDÚSTRIA E COMÉRCIO DE EMBALAGENS E PRODUTOS QUÍMICOS </t>
  </si>
  <si>
    <t>GOLBRASIL INDÚSTRIA QUÍMICA LTDA</t>
  </si>
  <si>
    <t>SOLVEN SOLVENTES E QUÍMICA LTDA</t>
  </si>
  <si>
    <t>QUANTIQ DISTRIBUIDORA LTDA.</t>
  </si>
  <si>
    <t>TINTAS HIDRACOR S.A.</t>
  </si>
  <si>
    <t>ACRINOR ACRILONITRILA DO NORDESTE S.A.</t>
  </si>
  <si>
    <t>RAIZ CNPJ</t>
  </si>
  <si>
    <t>Raiz CNPJ do Informante</t>
  </si>
  <si>
    <t>Raiz CNPJ Fornecedor</t>
  </si>
  <si>
    <t>UNIVAR BRASIL LTDA</t>
  </si>
  <si>
    <t>RESICOLOR INDÚSTRIA DE PRODUTOS QUÍMICOS LTDA</t>
  </si>
  <si>
    <t>ARTECOLA QUÍMICA S.A.</t>
  </si>
  <si>
    <t>COIM BRASIL LTDA</t>
  </si>
  <si>
    <t>ASK PRODUTOS QUÍMICOS DO BRASIL LTDA</t>
  </si>
  <si>
    <t>STYROPEK EPS DO BRASIL LTDA</t>
  </si>
  <si>
    <t>VIDEOLAR-INNOVA S.A.</t>
  </si>
  <si>
    <t>DORF KETAL BRASIL LTDA</t>
  </si>
  <si>
    <t>SKYLACK TINTAS E VERNIZES LTDA</t>
  </si>
  <si>
    <t>ARLANXEO BRASIL S/A</t>
  </si>
  <si>
    <t>AVCO POLIMEROS DO BRASIL LTDA</t>
  </si>
  <si>
    <t>PETROM - PETROQUIMICA MOGI DAS CRUZES S/A</t>
  </si>
  <si>
    <t>LUZTOL INDUSTRIA QUIMICA LTDA</t>
  </si>
  <si>
    <t>ALLNEX QUÍMICA LTDA.</t>
  </si>
  <si>
    <t>VERBRAS INDUSTRIA E COMERCIO DE TINTAS LTDA</t>
  </si>
  <si>
    <t>IHARABRAS S/A INDUSTRIAS QUIMICAS</t>
  </si>
  <si>
    <t>COMIL COVER SAND INDÚSTRIA E COMÉRCIO LTDA</t>
  </si>
  <si>
    <t>MEKAL INDÚSTRIA DE TINTAS LTDA</t>
  </si>
  <si>
    <t>PAUMAR S.A - INDUSTRIA E COMERCIO</t>
  </si>
  <si>
    <t>GOLDEN INDÚSTRIA CATARINENSE DE TINTAS LTDA</t>
  </si>
  <si>
    <t>OXITENO S.A. INDÚSTRIA E COMÉRCIO</t>
  </si>
  <si>
    <t>ACEBRAS ACETATOS DO BRASIL LTDA</t>
  </si>
  <si>
    <t>UNIQUIMA COMÉRCIO E DISTRIBUIÇÃO DE PRODUTOS QUÍMICOS LTDA.</t>
  </si>
  <si>
    <t>GPC QUÍMICA S/A</t>
  </si>
  <si>
    <t>PERFORTEX INDÚSTRIA DE RECOBRIMENTO DE SUPERFÍCIE LTDA.</t>
  </si>
  <si>
    <t>OSWALDO CRUZ QUIMICA INDUSTRIA E COMERCIO LTDA.</t>
  </si>
  <si>
    <t>QUIMICOLLA IND QUÍMICA LTDA</t>
  </si>
  <si>
    <t>SUN ENERGY INDUSTRIA E COMERCIO, IMPORTADOR E EXPORTADOR DE LUBRIFICANTES E ADITIVOS EIRELI</t>
  </si>
  <si>
    <t>BEMA TINTAS LTDA</t>
  </si>
  <si>
    <t>JOTUN BRASIL IMPORTACAO, EXPORTACAO E INDUSTRIA DE TINTAS LTDA</t>
  </si>
  <si>
    <t>AGRÍCOLA PONTE ALTA LTDA.</t>
  </si>
  <si>
    <t>SAMPA INDÚSTRIA E COMÉRCIO DE TINTAS, VERNIZES E SOLVENTES LTDA.</t>
  </si>
  <si>
    <t>VELOFLEX INDÚSTRIA DE PRODUTOS QUÍMICOS E REP. LTDA</t>
  </si>
  <si>
    <t>FLEX QUIMICA COMÉRCIO DE PRODUTOS QUÍMICOS LTDA</t>
  </si>
  <si>
    <t>MENZOIL INDUSTRIA DE LUBRIFICANTES LTDA ME</t>
  </si>
  <si>
    <t>QUIMIGEL IND. COM E SERVICOS AEREOS ESPECIALIZADOS LTDA</t>
  </si>
  <si>
    <t>QUIMOPREN INDUSTRIA QUIMICA LTDA</t>
  </si>
  <si>
    <t>HOMY INDÚSTRIA E COMÉRCIO DE PRODUTOS QUÍMICOS LTDA</t>
  </si>
  <si>
    <t>SI GROUP CRIOS RESINAS S/A</t>
  </si>
  <si>
    <t>CLARIANT S.A</t>
  </si>
  <si>
    <t>MANNABIO IMPORTACAO E EXPORTACAO, PRODUCAO E COMERCIALIZACAO EIRELI</t>
  </si>
  <si>
    <t>JIMO QUIMICA INDUSTRIAL LTDA</t>
  </si>
  <si>
    <t>COPENOR - COMPANHIA PETROQUÍMICA DO NORDESTE</t>
  </si>
  <si>
    <t>MAXI RUBBER INDUSTRIAS QUIMICAS LTDA</t>
  </si>
  <si>
    <t>SOLVENTEX INDÚSTRIA QUÍMICA LTDA</t>
  </si>
  <si>
    <t>CBE - CIA BRASILEIRA DE ESTIRENO</t>
  </si>
  <si>
    <t>ITW CHEMICAL PRODUCTS LTDA</t>
  </si>
  <si>
    <t>CARANDÁ INDÚSTRIA PETROQUÍMICA E DISTRIBUIDORA LTDA</t>
  </si>
  <si>
    <t>CORIARTE TINTAS LTDA</t>
  </si>
  <si>
    <t>IGK-KOBER INDÚSTRIA DE TINTAS LTDA.</t>
  </si>
  <si>
    <t>SGS POLÍMEROS LTDA</t>
  </si>
  <si>
    <t>INDUTIL INDUSTRIA DE TINTAS LTDA</t>
  </si>
  <si>
    <t>GRAFFLIT INDUSTRIA DE TINTAS LTDA</t>
  </si>
  <si>
    <t>TINTAS LUX LTDA</t>
  </si>
  <si>
    <t>BUCKMAN LABORATORIOS LTDA</t>
  </si>
  <si>
    <t>CERVEJARIA PETROPOLIS S/A</t>
  </si>
  <si>
    <t>QUALYCRIL SOLUÇÕES PARA A CONSTRUÇÃO CIVIL LTDA</t>
  </si>
  <si>
    <t>SOLUT QUIMICA INDUSTRIAL LTDA</t>
  </si>
  <si>
    <t>ARARAS QUIMICA DO BRASIL EIRELI</t>
  </si>
  <si>
    <t>REICHHOLD DO BRASIL LTDA</t>
  </si>
  <si>
    <t>UNIPLASTIC INDUSTRIA E COMERCIO LTDA</t>
  </si>
  <si>
    <t>ENGENHO DE FERRO INDUSTRIA E COMERCIO DE TINTAS E METAIS LTDA</t>
  </si>
  <si>
    <t>CRIATIVA INDUSTRIA QUIMICA EIRELI</t>
  </si>
  <si>
    <t>FLEXICOAT INDUSTRIA E COMERCIO LTDA</t>
  </si>
  <si>
    <t>Versão 2021</t>
  </si>
  <si>
    <t>RESIQ - INDUSTRIA E COMERCIO DE RESINAS LTDA</t>
  </si>
  <si>
    <t>CHAMPION TECHNOLOGIES DO BRASIL SERVIÇOS E PRODUTOS QUÍMICOS LTDA</t>
  </si>
  <si>
    <t>JBL ECO RECICLAGENS EIRELI 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</si>
</sst>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[$-416]mmmm\-yy;@"/>
    <numFmt numFmtId="166" formatCode="00&quot;/&quot;0000000\-0"/>
    <numFmt numFmtId="167" formatCode="00&quot;.&quot;000&quot;.&quot;000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24">
    <xf numFmtId="0" fontId="0" fillId="0" borderId="0" xfId="0"/>
    <xf numFmtId="0" fontId="5" fillId="0" borderId="2" xfId="0" applyFont="1" applyBorder="1" applyAlignment="1" applyProtection="1">
      <alignment horizontal="center" vertical="center" wrapText="1"/>
    </xf>
    <xf numFmtId="164" fontId="6" fillId="0" borderId="3" xfId="2" applyNumberFormat="1" applyFont="1" applyBorder="1" applyProtection="1">
      <protection locked="0"/>
    </xf>
    <xf numFmtId="164" fontId="6" fillId="0" borderId="4" xfId="2" applyNumberFormat="1" applyFont="1" applyBorder="1" applyProtection="1">
      <protection locked="0"/>
    </xf>
    <xf numFmtId="164" fontId="7" fillId="0" borderId="2" xfId="2" applyNumberFormat="1" applyFont="1" applyBorder="1" applyProtection="1"/>
    <xf numFmtId="164" fontId="6" fillId="0" borderId="5" xfId="2" applyNumberFormat="1" applyFont="1" applyBorder="1" applyProtection="1">
      <protection locked="0"/>
    </xf>
    <xf numFmtId="0" fontId="8" fillId="2" borderId="1" xfId="0" applyFont="1" applyFill="1" applyBorder="1" applyAlignment="1">
      <alignment horizontal="left" vertical="center"/>
    </xf>
    <xf numFmtId="0" fontId="9" fillId="0" borderId="0" xfId="0" applyFont="1" applyProtection="1"/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/>
    </xf>
    <xf numFmtId="0" fontId="9" fillId="2" borderId="0" xfId="0" applyFont="1" applyFill="1" applyAlignment="1" applyProtection="1">
      <alignment horizontal="center"/>
    </xf>
    <xf numFmtId="0" fontId="6" fillId="2" borderId="0" xfId="0" applyFont="1" applyFill="1" applyAlignment="1" applyProtection="1">
      <alignment horizontal="centerContinuous"/>
    </xf>
    <xf numFmtId="0" fontId="9" fillId="2" borderId="0" xfId="0" applyFont="1" applyFill="1" applyProtection="1"/>
    <xf numFmtId="0" fontId="5" fillId="0" borderId="6" xfId="0" applyFont="1" applyBorder="1" applyAlignment="1" applyProtection="1">
      <alignment horizontal="center" vertical="center"/>
    </xf>
    <xf numFmtId="0" fontId="9" fillId="2" borderId="0" xfId="0" applyFont="1" applyFill="1" applyBorder="1" applyProtection="1"/>
    <xf numFmtId="0" fontId="5" fillId="0" borderId="7" xfId="0" applyFont="1" applyBorder="1" applyAlignment="1" applyProtection="1">
      <alignment horizontal="right"/>
    </xf>
    <xf numFmtId="0" fontId="5" fillId="0" borderId="8" xfId="0" applyFont="1" applyBorder="1" applyAlignment="1" applyProtection="1">
      <alignment horizontal="right" wrapText="1"/>
    </xf>
    <xf numFmtId="166" fontId="9" fillId="0" borderId="9" xfId="0" applyNumberFormat="1" applyFont="1" applyBorder="1" applyProtection="1">
      <protection locked="0"/>
    </xf>
    <xf numFmtId="166" fontId="9" fillId="0" borderId="10" xfId="0" applyNumberFormat="1" applyFont="1" applyBorder="1" applyProtection="1">
      <protection locked="0"/>
    </xf>
    <xf numFmtId="166" fontId="9" fillId="0" borderId="1" xfId="0" applyNumberFormat="1" applyFont="1" applyBorder="1" applyProtection="1">
      <protection locked="0"/>
    </xf>
    <xf numFmtId="166" fontId="9" fillId="0" borderId="11" xfId="0" applyNumberFormat="1" applyFont="1" applyBorder="1" applyProtection="1">
      <protection locked="0"/>
    </xf>
    <xf numFmtId="166" fontId="9" fillId="0" borderId="1" xfId="0" applyNumberFormat="1" applyFont="1" applyBorder="1" applyAlignment="1" applyProtection="1">
      <protection locked="0"/>
    </xf>
    <xf numFmtId="166" fontId="9" fillId="0" borderId="11" xfId="0" applyNumberFormat="1" applyFont="1" applyBorder="1" applyAlignment="1" applyProtection="1">
      <protection locked="0"/>
    </xf>
    <xf numFmtId="166" fontId="9" fillId="0" borderId="12" xfId="0" applyNumberFormat="1" applyFont="1" applyBorder="1" applyAlignment="1" applyProtection="1">
      <protection locked="0"/>
    </xf>
    <xf numFmtId="166" fontId="9" fillId="0" borderId="13" xfId="0" applyNumberFormat="1" applyFont="1" applyBorder="1" applyAlignment="1" applyProtection="1">
      <protection locked="0"/>
    </xf>
    <xf numFmtId="0" fontId="9" fillId="2" borderId="0" xfId="0" applyFont="1" applyFill="1" applyProtection="1"/>
    <xf numFmtId="0" fontId="9" fillId="2" borderId="0" xfId="0" applyFont="1" applyFill="1" applyProtection="1"/>
    <xf numFmtId="0" fontId="5" fillId="0" borderId="7" xfId="0" applyFont="1" applyBorder="1" applyAlignment="1" applyProtection="1">
      <alignment horizontal="right"/>
      <protection hidden="1"/>
    </xf>
    <xf numFmtId="167" fontId="3" fillId="2" borderId="1" xfId="0" applyNumberFormat="1" applyFont="1" applyFill="1" applyBorder="1" applyAlignment="1" applyProtection="1">
      <alignment horizontal="right" vertical="justify" wrapText="1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165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</xf>
    <xf numFmtId="164" fontId="6" fillId="0" borderId="18" xfId="2" applyNumberFormat="1" applyFont="1" applyBorder="1" applyProtection="1">
      <protection locked="0"/>
    </xf>
    <xf numFmtId="164" fontId="7" fillId="0" borderId="17" xfId="2" applyNumberFormat="1" applyFont="1" applyBorder="1" applyProtection="1"/>
    <xf numFmtId="167" fontId="3" fillId="2" borderId="3" xfId="0" applyNumberFormat="1" applyFont="1" applyFill="1" applyBorder="1" applyAlignment="1" applyProtection="1">
      <alignment horizontal="center" vertical="justify" wrapText="1"/>
    </xf>
    <xf numFmtId="0" fontId="11" fillId="0" borderId="19" xfId="0" applyFont="1" applyBorder="1" applyProtection="1"/>
    <xf numFmtId="0" fontId="11" fillId="0" borderId="20" xfId="0" applyFont="1" applyBorder="1" applyProtection="1"/>
    <xf numFmtId="0" fontId="5" fillId="0" borderId="0" xfId="0" applyFont="1" applyBorder="1" applyAlignment="1" applyProtection="1">
      <alignment horizontal="center" vertical="center" wrapText="1"/>
    </xf>
    <xf numFmtId="164" fontId="6" fillId="0" borderId="16" xfId="2" applyNumberFormat="1" applyFont="1" applyBorder="1" applyProtection="1">
      <protection locked="0"/>
    </xf>
    <xf numFmtId="164" fontId="7" fillId="0" borderId="0" xfId="2" applyNumberFormat="1" applyFont="1" applyBorder="1" applyProtection="1"/>
    <xf numFmtId="0" fontId="11" fillId="0" borderId="21" xfId="0" applyFont="1" applyBorder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0" borderId="0" xfId="0" applyFont="1" applyBorder="1" applyProtection="1"/>
    <xf numFmtId="0" fontId="9" fillId="2" borderId="0" xfId="0" applyFont="1" applyFill="1" applyProtection="1"/>
    <xf numFmtId="3" fontId="9" fillId="0" borderId="0" xfId="0" applyNumberFormat="1" applyFont="1" applyProtection="1"/>
    <xf numFmtId="0" fontId="9" fillId="2" borderId="0" xfId="0" applyFont="1" applyFill="1" applyProtection="1"/>
    <xf numFmtId="0" fontId="5" fillId="0" borderId="0" xfId="0" applyFont="1" applyBorder="1" applyAlignment="1" applyProtection="1">
      <alignment horizontal="center"/>
    </xf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6" fillId="2" borderId="1" xfId="1" applyFont="1" applyFill="1" applyBorder="1" applyAlignment="1" applyProtection="1">
      <alignment horizontal="left" wrapText="1"/>
    </xf>
    <xf numFmtId="0" fontId="2" fillId="2" borderId="18" xfId="0" applyFont="1" applyFill="1" applyBorder="1" applyAlignment="1" applyProtection="1">
      <alignment horizontal="center" vertical="justify" wrapText="1"/>
    </xf>
    <xf numFmtId="167" fontId="3" fillId="2" borderId="1" xfId="0" applyNumberFormat="1" applyFont="1" applyFill="1" applyBorder="1" applyAlignment="1" applyProtection="1">
      <alignment horizontal="center" vertical="justify" wrapText="1"/>
    </xf>
    <xf numFmtId="0" fontId="6" fillId="2" borderId="11" xfId="1" applyFont="1" applyFill="1" applyBorder="1" applyAlignment="1" applyProtection="1">
      <alignment horizontal="left" wrapText="1"/>
    </xf>
    <xf numFmtId="0" fontId="2" fillId="2" borderId="17" xfId="0" applyFont="1" applyFill="1" applyBorder="1" applyAlignment="1" applyProtection="1">
      <alignment horizontal="center" vertical="justify" wrapText="1"/>
    </xf>
    <xf numFmtId="0" fontId="2" fillId="2" borderId="18" xfId="0" applyFont="1" applyFill="1" applyBorder="1" applyAlignment="1" applyProtection="1">
      <alignment horizontal="center" wrapText="1"/>
    </xf>
    <xf numFmtId="0" fontId="9" fillId="2" borderId="0" xfId="0" applyFont="1" applyFill="1" applyProtection="1"/>
    <xf numFmtId="0" fontId="6" fillId="2" borderId="1" xfId="1" applyFont="1" applyFill="1" applyBorder="1" applyAlignment="1">
      <alignment horizontal="left" wrapText="1"/>
    </xf>
    <xf numFmtId="0" fontId="2" fillId="2" borderId="18" xfId="0" applyFont="1" applyFill="1" applyBorder="1" applyAlignment="1">
      <alignment horizontal="center" vertical="justify" wrapText="1"/>
    </xf>
    <xf numFmtId="167" fontId="3" fillId="2" borderId="1" xfId="0" applyNumberFormat="1" applyFont="1" applyFill="1" applyBorder="1" applyAlignment="1">
      <alignment horizontal="center" vertical="justify" wrapText="1"/>
    </xf>
    <xf numFmtId="0" fontId="9" fillId="2" borderId="0" xfId="0" applyFont="1" applyFill="1" applyProtection="1"/>
    <xf numFmtId="0" fontId="9" fillId="2" borderId="0" xfId="0" applyFont="1" applyFill="1" applyProtection="1"/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 vertical="center" wrapText="1"/>
    </xf>
    <xf numFmtId="0" fontId="9" fillId="2" borderId="0" xfId="0" applyFont="1" applyFill="1" applyProtection="1"/>
    <xf numFmtId="0" fontId="9" fillId="0" borderId="34" xfId="0" applyFont="1" applyBorder="1" applyAlignment="1" applyProtection="1"/>
    <xf numFmtId="0" fontId="9" fillId="2" borderId="8" xfId="0" applyFont="1" applyFill="1" applyBorder="1" applyProtection="1"/>
    <xf numFmtId="0" fontId="9" fillId="2" borderId="0" xfId="0" applyFont="1" applyFill="1" applyProtection="1"/>
    <xf numFmtId="0" fontId="9" fillId="2" borderId="0" xfId="0" applyFont="1" applyFill="1" applyProtection="1"/>
    <xf numFmtId="0" fontId="8" fillId="2" borderId="22" xfId="0" applyFont="1" applyFill="1" applyBorder="1" applyAlignment="1" applyProtection="1">
      <alignment horizontal="center" vertical="center"/>
      <protection locked="0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165" fontId="10" fillId="2" borderId="26" xfId="0" applyNumberFormat="1" applyFont="1" applyFill="1" applyBorder="1" applyAlignment="1" applyProtection="1">
      <alignment horizontal="center" vertical="center"/>
    </xf>
    <xf numFmtId="165" fontId="10" fillId="2" borderId="27" xfId="0" applyNumberFormat="1" applyFont="1" applyFill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/>
    </xf>
    <xf numFmtId="0" fontId="0" fillId="0" borderId="33" xfId="0" applyBorder="1" applyProtection="1"/>
    <xf numFmtId="0" fontId="9" fillId="2" borderId="0" xfId="0" applyFont="1" applyFill="1" applyProtection="1"/>
    <xf numFmtId="0" fontId="9" fillId="0" borderId="24" xfId="0" applyFont="1" applyBorder="1" applyAlignment="1" applyProtection="1">
      <alignment wrapText="1"/>
      <protection locked="0"/>
    </xf>
    <xf numFmtId="0" fontId="9" fillId="0" borderId="11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wrapText="1"/>
      <protection locked="0"/>
    </xf>
    <xf numFmtId="0" fontId="9" fillId="0" borderId="30" xfId="0" applyFont="1" applyBorder="1" applyAlignment="1" applyProtection="1">
      <alignment wrapText="1"/>
      <protection locked="0"/>
    </xf>
    <xf numFmtId="0" fontId="13" fillId="2" borderId="32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31" xfId="0" applyFont="1" applyFill="1" applyBorder="1" applyAlignment="1" applyProtection="1">
      <alignment horizontal="center" vertical="center"/>
    </xf>
    <xf numFmtId="0" fontId="13" fillId="2" borderId="33" xfId="0" applyFont="1" applyFill="1" applyBorder="1" applyAlignment="1" applyProtection="1">
      <alignment horizontal="center" vertical="center"/>
    </xf>
    <xf numFmtId="0" fontId="0" fillId="0" borderId="28" xfId="0" applyBorder="1" applyProtection="1"/>
    <xf numFmtId="0" fontId="5" fillId="0" borderId="6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center"/>
    </xf>
    <xf numFmtId="0" fontId="5" fillId="0" borderId="31" xfId="0" applyFont="1" applyBorder="1" applyAlignment="1" applyProtection="1">
      <alignment horizontal="center"/>
    </xf>
    <xf numFmtId="0" fontId="12" fillId="0" borderId="32" xfId="0" applyFont="1" applyBorder="1" applyAlignment="1" applyProtection="1">
      <alignment horizontal="center"/>
    </xf>
    <xf numFmtId="0" fontId="12" fillId="0" borderId="15" xfId="0" applyFont="1" applyBorder="1" applyAlignment="1" applyProtection="1">
      <alignment horizontal="center"/>
    </xf>
    <xf numFmtId="0" fontId="9" fillId="0" borderId="26" xfId="0" applyFont="1" applyBorder="1" applyAlignment="1" applyProtection="1">
      <alignment wrapText="1"/>
      <protection locked="0"/>
    </xf>
    <xf numFmtId="0" fontId="9" fillId="0" borderId="13" xfId="0" applyFont="1" applyBorder="1" applyAlignment="1" applyProtection="1">
      <alignment wrapText="1"/>
      <protection locked="0"/>
    </xf>
    <xf numFmtId="0" fontId="9" fillId="0" borderId="24" xfId="0" applyFont="1" applyBorder="1" applyAlignment="1" applyProtection="1">
      <alignment horizontal="center" wrapText="1"/>
      <protection locked="0"/>
    </xf>
    <xf numFmtId="0" fontId="9" fillId="0" borderId="11" xfId="0" applyFont="1" applyBorder="1" applyAlignment="1" applyProtection="1">
      <alignment horizontal="center" wrapText="1"/>
      <protection locked="0"/>
    </xf>
  </cellXfs>
  <cellStyles count="3">
    <cellStyle name="Normal" xfId="0" builtinId="0"/>
    <cellStyle name="Normal_Acess" xfId="1" xr:uid="{00000000-0005-0000-0000-000001000000}"/>
    <cellStyle name="Vírgula" xfId="2" builtinId="3"/>
  </cellStyles>
  <dxfs count="1">
    <dxf>
      <font>
        <b/>
        <i val="0"/>
        <color rgb="FFFF0000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J126"/>
  <sheetViews>
    <sheetView showGridLines="0" tabSelected="1" zoomScale="80" zoomScaleNormal="80" workbookViewId="0"/>
  </sheetViews>
  <sheetFormatPr defaultColWidth="0" defaultRowHeight="14.25" zeroHeight="1" x14ac:dyDescent="0.2"/>
  <cols>
    <col min="1" max="1" width="45.140625" style="7" customWidth="1"/>
    <col min="2" max="2" width="51.42578125" style="7" customWidth="1"/>
    <col min="3" max="3" width="35.85546875" style="7" customWidth="1"/>
    <col min="4" max="4" width="35.85546875" style="7" hidden="1"/>
    <col min="5" max="5" width="96.85546875" style="7" hidden="1"/>
    <col min="6" max="7" width="17" style="7" hidden="1"/>
    <col min="8" max="8" width="0.5703125" style="25" hidden="1"/>
    <col min="9" max="10" width="12.28515625" style="7" hidden="1"/>
    <col min="11" max="16384" width="9.140625" style="7" hidden="1"/>
  </cols>
  <sheetData>
    <row r="1" spans="1:8" ht="16.5" thickBot="1" x14ac:dyDescent="0.3">
      <c r="A1" s="15" t="s">
        <v>52</v>
      </c>
      <c r="B1" s="95"/>
      <c r="C1" s="96"/>
      <c r="D1" s="30"/>
      <c r="E1" s="27" t="s">
        <v>72</v>
      </c>
    </row>
    <row r="2" spans="1:8" ht="16.5" thickBot="1" x14ac:dyDescent="0.3">
      <c r="A2" s="15" t="s">
        <v>16</v>
      </c>
      <c r="B2" s="97"/>
      <c r="C2" s="98"/>
      <c r="D2" s="31"/>
      <c r="E2" s="28" t="e">
        <f>VLOOKUP(B2,$E$6:$G$132,3,0)</f>
        <v>#N/A</v>
      </c>
    </row>
    <row r="3" spans="1:8" ht="36" customHeight="1" thickBot="1" x14ac:dyDescent="0.3">
      <c r="A3" s="16" t="s">
        <v>17</v>
      </c>
      <c r="B3" s="99">
        <v>44228</v>
      </c>
      <c r="C3" s="100"/>
      <c r="D3" s="32"/>
    </row>
    <row r="4" spans="1:8" x14ac:dyDescent="0.2">
      <c r="A4" s="91" t="s">
        <v>57</v>
      </c>
      <c r="B4" s="110" t="str">
        <f>IF(AND(B1&lt;&gt;"",B2&lt;&gt;"",B3&lt;&gt;""),"","Favor preencher o cabeçalho completo")</f>
        <v>Favor preencher o cabeçalho completo</v>
      </c>
      <c r="C4" s="111"/>
      <c r="E4" s="6" t="s">
        <v>53</v>
      </c>
    </row>
    <row r="5" spans="1:8" ht="15" thickBot="1" x14ac:dyDescent="0.25">
      <c r="A5" s="92" t="s">
        <v>138</v>
      </c>
      <c r="B5" s="112"/>
      <c r="C5" s="113"/>
      <c r="D5" s="26"/>
      <c r="E5" s="29" t="s">
        <v>54</v>
      </c>
    </row>
    <row r="6" spans="1:8" s="55" customFormat="1" ht="18" customHeight="1" thickBot="1" x14ac:dyDescent="0.3">
      <c r="A6" s="101" t="s">
        <v>24</v>
      </c>
      <c r="B6" s="102"/>
      <c r="C6" s="10"/>
      <c r="D6" s="10"/>
      <c r="E6" s="37" t="s">
        <v>15</v>
      </c>
      <c r="F6" s="38" t="s">
        <v>51</v>
      </c>
      <c r="G6" s="42" t="s">
        <v>71</v>
      </c>
      <c r="H6" s="14"/>
    </row>
    <row r="7" spans="1:8" ht="18" customHeight="1" thickBot="1" x14ac:dyDescent="0.25">
      <c r="A7" s="106" t="s">
        <v>12</v>
      </c>
      <c r="B7" s="107"/>
      <c r="C7" s="1" t="s">
        <v>13</v>
      </c>
      <c r="D7" s="39" t="s">
        <v>73</v>
      </c>
      <c r="E7" s="77" t="s">
        <v>3</v>
      </c>
      <c r="F7" s="75" t="s">
        <v>10</v>
      </c>
      <c r="G7" s="76">
        <v>42150391</v>
      </c>
    </row>
    <row r="8" spans="1:8" ht="18" customHeight="1" x14ac:dyDescent="0.2">
      <c r="A8" s="108"/>
      <c r="B8" s="109"/>
      <c r="C8" s="5"/>
      <c r="D8" s="40" t="str">
        <f t="shared" ref="D8:D13" si="0">IFERROR(VLOOKUP(A8,$E$6:$G$111,3,0),"")</f>
        <v/>
      </c>
      <c r="E8" s="77" t="s">
        <v>19</v>
      </c>
      <c r="F8" s="75" t="s">
        <v>10</v>
      </c>
      <c r="G8" s="76">
        <v>4585532</v>
      </c>
    </row>
    <row r="9" spans="1:8" ht="18" customHeight="1" x14ac:dyDescent="0.2">
      <c r="A9" s="104"/>
      <c r="B9" s="105"/>
      <c r="C9" s="2"/>
      <c r="D9" s="40" t="str">
        <f t="shared" si="0"/>
        <v/>
      </c>
      <c r="E9" s="77" t="s">
        <v>8</v>
      </c>
      <c r="F9" s="75" t="s">
        <v>10</v>
      </c>
      <c r="G9" s="76">
        <v>33000167</v>
      </c>
    </row>
    <row r="10" spans="1:8" ht="18" customHeight="1" x14ac:dyDescent="0.2">
      <c r="A10" s="104"/>
      <c r="B10" s="105"/>
      <c r="C10" s="2"/>
      <c r="D10" s="40" t="str">
        <f t="shared" si="0"/>
        <v/>
      </c>
      <c r="E10" s="77" t="s">
        <v>21</v>
      </c>
      <c r="F10" s="75" t="s">
        <v>10</v>
      </c>
      <c r="G10" s="76">
        <v>33412081</v>
      </c>
    </row>
    <row r="11" spans="1:8" ht="18" customHeight="1" x14ac:dyDescent="0.2">
      <c r="A11" s="104"/>
      <c r="B11" s="105"/>
      <c r="C11" s="2"/>
      <c r="D11" s="40" t="str">
        <f t="shared" si="0"/>
        <v/>
      </c>
      <c r="E11" s="77" t="s">
        <v>20</v>
      </c>
      <c r="F11" s="78" t="s">
        <v>10</v>
      </c>
      <c r="G11" s="76">
        <v>94845674</v>
      </c>
    </row>
    <row r="12" spans="1:8" ht="18" customHeight="1" x14ac:dyDescent="0.2">
      <c r="A12" s="104"/>
      <c r="B12" s="105"/>
      <c r="C12" s="2"/>
      <c r="D12" s="40" t="str">
        <f t="shared" si="0"/>
        <v/>
      </c>
      <c r="E12" s="77" t="s">
        <v>9</v>
      </c>
      <c r="F12" s="75" t="s">
        <v>10</v>
      </c>
      <c r="G12" s="76">
        <v>67276923</v>
      </c>
    </row>
    <row r="13" spans="1:8" ht="18" customHeight="1" thickBot="1" x14ac:dyDescent="0.25">
      <c r="A13" s="104"/>
      <c r="B13" s="105"/>
      <c r="C13" s="2"/>
      <c r="D13" s="40" t="str">
        <f t="shared" si="0"/>
        <v/>
      </c>
      <c r="E13" s="77" t="s">
        <v>0</v>
      </c>
      <c r="F13" s="75" t="s">
        <v>11</v>
      </c>
      <c r="G13" s="76">
        <v>57941890</v>
      </c>
    </row>
    <row r="14" spans="1:8" ht="18" customHeight="1" thickBot="1" x14ac:dyDescent="0.3">
      <c r="A14" s="115" t="s">
        <v>18</v>
      </c>
      <c r="B14" s="116"/>
      <c r="C14" s="4">
        <f>SUM(C8:C13)</f>
        <v>0</v>
      </c>
      <c r="D14" s="41"/>
      <c r="E14" s="77" t="s">
        <v>87</v>
      </c>
      <c r="F14" s="75" t="s">
        <v>11</v>
      </c>
      <c r="G14" s="76">
        <v>81676124</v>
      </c>
    </row>
    <row r="15" spans="1:8" ht="18" customHeight="1" x14ac:dyDescent="0.2">
      <c r="A15" s="103"/>
      <c r="B15" s="103"/>
      <c r="C15" s="8"/>
      <c r="D15" s="8"/>
      <c r="E15" s="77" t="s">
        <v>59</v>
      </c>
      <c r="F15" s="75" t="s">
        <v>11</v>
      </c>
      <c r="G15" s="76">
        <v>4601773</v>
      </c>
    </row>
    <row r="16" spans="1:8" ht="18" customHeight="1" thickBot="1" x14ac:dyDescent="0.25">
      <c r="A16" s="12"/>
      <c r="B16" s="12"/>
      <c r="C16" s="12"/>
      <c r="D16" s="26"/>
      <c r="E16" s="77" t="s">
        <v>60</v>
      </c>
      <c r="F16" s="75" t="s">
        <v>11</v>
      </c>
      <c r="G16" s="76">
        <v>64813165</v>
      </c>
    </row>
    <row r="17" spans="1:8" ht="18" customHeight="1" thickBot="1" x14ac:dyDescent="0.3">
      <c r="A17" s="101" t="s">
        <v>23</v>
      </c>
      <c r="B17" s="114"/>
      <c r="C17" s="9"/>
      <c r="D17" s="9"/>
      <c r="E17" s="74" t="s">
        <v>1</v>
      </c>
      <c r="F17" s="75" t="s">
        <v>11</v>
      </c>
      <c r="G17" s="76">
        <v>47680376</v>
      </c>
    </row>
    <row r="18" spans="1:8" ht="18" customHeight="1" thickBot="1" x14ac:dyDescent="0.25">
      <c r="A18" s="106" t="s">
        <v>12</v>
      </c>
      <c r="B18" s="107"/>
      <c r="C18" s="1" t="s">
        <v>13</v>
      </c>
      <c r="D18" s="39" t="s">
        <v>73</v>
      </c>
      <c r="E18" s="74" t="s">
        <v>2</v>
      </c>
      <c r="F18" s="75" t="s">
        <v>11</v>
      </c>
      <c r="G18" s="76">
        <v>47854831</v>
      </c>
    </row>
    <row r="19" spans="1:8" ht="18" customHeight="1" x14ac:dyDescent="0.2">
      <c r="A19" s="108"/>
      <c r="B19" s="109"/>
      <c r="C19" s="5"/>
      <c r="D19" s="40" t="str">
        <f t="shared" ref="D19:D34" si="1">IFERROR(VLOOKUP(A19,$E$6:$G$111,3,0),"")</f>
        <v/>
      </c>
      <c r="E19" s="74" t="s">
        <v>61</v>
      </c>
      <c r="F19" s="75" t="s">
        <v>11</v>
      </c>
      <c r="G19" s="76">
        <v>33391434</v>
      </c>
      <c r="H19" s="14"/>
    </row>
    <row r="20" spans="1:8" ht="18" customHeight="1" x14ac:dyDescent="0.2">
      <c r="A20" s="104"/>
      <c r="B20" s="105"/>
      <c r="C20" s="2"/>
      <c r="D20" s="40" t="str">
        <f t="shared" si="1"/>
        <v/>
      </c>
      <c r="E20" s="74" t="s">
        <v>4</v>
      </c>
      <c r="F20" s="75" t="s">
        <v>11</v>
      </c>
      <c r="G20" s="76">
        <v>50611433</v>
      </c>
      <c r="H20" s="14"/>
    </row>
    <row r="21" spans="1:8" ht="18" customHeight="1" x14ac:dyDescent="0.2">
      <c r="A21" s="122"/>
      <c r="B21" s="123"/>
      <c r="C21" s="2"/>
      <c r="D21" s="40"/>
      <c r="E21" s="74" t="s">
        <v>116</v>
      </c>
      <c r="F21" s="75" t="s">
        <v>11</v>
      </c>
      <c r="G21" s="76">
        <v>16234627</v>
      </c>
      <c r="H21" s="14"/>
    </row>
    <row r="22" spans="1:8" ht="18" customHeight="1" x14ac:dyDescent="0.2">
      <c r="A22" s="104"/>
      <c r="B22" s="105"/>
      <c r="C22" s="2"/>
      <c r="D22" s="40" t="str">
        <f t="shared" si="1"/>
        <v/>
      </c>
      <c r="E22" s="74" t="s">
        <v>5</v>
      </c>
      <c r="F22" s="75" t="s">
        <v>11</v>
      </c>
      <c r="G22" s="76">
        <v>10793008</v>
      </c>
      <c r="H22" s="14"/>
    </row>
    <row r="23" spans="1:8" ht="18" customHeight="1" x14ac:dyDescent="0.2">
      <c r="A23" s="104"/>
      <c r="B23" s="105"/>
      <c r="C23" s="2"/>
      <c r="D23" s="40" t="str">
        <f t="shared" si="1"/>
        <v/>
      </c>
      <c r="E23" s="74" t="s">
        <v>6</v>
      </c>
      <c r="F23" s="75" t="s">
        <v>11</v>
      </c>
      <c r="G23" s="76">
        <v>46928552</v>
      </c>
    </row>
    <row r="24" spans="1:8" ht="18" customHeight="1" x14ac:dyDescent="0.2">
      <c r="A24" s="104"/>
      <c r="B24" s="105"/>
      <c r="C24" s="2"/>
      <c r="D24" s="40" t="str">
        <f t="shared" si="1"/>
        <v/>
      </c>
      <c r="E24" s="74" t="s">
        <v>62</v>
      </c>
      <c r="F24" s="79" t="s">
        <v>11</v>
      </c>
      <c r="G24" s="76">
        <v>60860673</v>
      </c>
    </row>
    <row r="25" spans="1:8" ht="18" customHeight="1" x14ac:dyDescent="0.2">
      <c r="A25" s="104"/>
      <c r="B25" s="105"/>
      <c r="C25" s="2"/>
      <c r="D25" s="40" t="str">
        <f t="shared" si="1"/>
        <v/>
      </c>
      <c r="E25" s="74" t="s">
        <v>7</v>
      </c>
      <c r="F25" s="75" t="s">
        <v>11</v>
      </c>
      <c r="G25" s="76">
        <v>61133096</v>
      </c>
    </row>
    <row r="26" spans="1:8" ht="18" customHeight="1" x14ac:dyDescent="0.2">
      <c r="A26" s="122"/>
      <c r="B26" s="123"/>
      <c r="C26" s="2"/>
      <c r="D26" s="40" t="str">
        <f t="shared" si="1"/>
        <v/>
      </c>
      <c r="E26" s="74" t="s">
        <v>111</v>
      </c>
      <c r="F26" s="75" t="s">
        <v>11</v>
      </c>
      <c r="G26" s="76">
        <v>43085349</v>
      </c>
      <c r="H26" s="70"/>
    </row>
    <row r="27" spans="1:8" ht="18" customHeight="1" x14ac:dyDescent="0.2">
      <c r="A27" s="104"/>
      <c r="B27" s="105"/>
      <c r="C27" s="2"/>
      <c r="D27" s="40" t="str">
        <f t="shared" si="1"/>
        <v/>
      </c>
      <c r="E27" s="74" t="s">
        <v>63</v>
      </c>
      <c r="F27" s="75" t="s">
        <v>11</v>
      </c>
      <c r="G27" s="76">
        <v>45725009</v>
      </c>
    </row>
    <row r="28" spans="1:8" ht="15" x14ac:dyDescent="0.2">
      <c r="A28" s="104"/>
      <c r="B28" s="105"/>
      <c r="C28" s="2"/>
      <c r="D28" s="40" t="str">
        <f t="shared" si="1"/>
        <v/>
      </c>
      <c r="E28" s="74" t="s">
        <v>14</v>
      </c>
      <c r="F28" s="75" t="s">
        <v>11</v>
      </c>
      <c r="G28" s="76">
        <v>61090619</v>
      </c>
    </row>
    <row r="29" spans="1:8" ht="15" x14ac:dyDescent="0.2">
      <c r="A29" s="104"/>
      <c r="B29" s="105"/>
      <c r="C29" s="2"/>
      <c r="D29" s="40" t="str">
        <f t="shared" si="1"/>
        <v/>
      </c>
      <c r="E29" s="74" t="s">
        <v>64</v>
      </c>
      <c r="F29" s="75" t="s">
        <v>11</v>
      </c>
      <c r="G29" s="76">
        <v>34274233</v>
      </c>
    </row>
    <row r="30" spans="1:8" ht="18" customHeight="1" x14ac:dyDescent="0.2">
      <c r="A30" s="104"/>
      <c r="B30" s="105"/>
      <c r="C30" s="2"/>
      <c r="D30" s="40" t="str">
        <f t="shared" si="1"/>
        <v/>
      </c>
      <c r="E30" s="74" t="s">
        <v>68</v>
      </c>
      <c r="F30" s="75" t="s">
        <v>11</v>
      </c>
      <c r="G30" s="76">
        <v>62227509</v>
      </c>
    </row>
    <row r="31" spans="1:8" ht="18" customHeight="1" x14ac:dyDescent="0.2">
      <c r="A31" s="104"/>
      <c r="B31" s="105"/>
      <c r="C31" s="2"/>
      <c r="D31" s="40" t="str">
        <f t="shared" si="1"/>
        <v/>
      </c>
      <c r="E31" s="74" t="s">
        <v>74</v>
      </c>
      <c r="F31" s="75" t="s">
        <v>11</v>
      </c>
      <c r="G31" s="76">
        <v>1722256</v>
      </c>
    </row>
    <row r="32" spans="1:8" ht="18" customHeight="1" x14ac:dyDescent="0.2">
      <c r="A32" s="104"/>
      <c r="B32" s="105"/>
      <c r="C32" s="2"/>
      <c r="D32" s="40" t="str">
        <f t="shared" si="1"/>
        <v/>
      </c>
      <c r="E32" s="74" t="s">
        <v>65</v>
      </c>
      <c r="F32" s="75" t="s">
        <v>11</v>
      </c>
      <c r="G32" s="76">
        <v>43588060</v>
      </c>
    </row>
    <row r="33" spans="1:10" ht="18" customHeight="1" x14ac:dyDescent="0.2">
      <c r="A33" s="104"/>
      <c r="B33" s="105"/>
      <c r="C33" s="2"/>
      <c r="D33" s="40" t="str">
        <f t="shared" si="1"/>
        <v/>
      </c>
      <c r="E33" s="81" t="s">
        <v>95</v>
      </c>
      <c r="F33" s="82" t="s">
        <v>50</v>
      </c>
      <c r="G33" s="83">
        <v>44815777</v>
      </c>
      <c r="J33" s="57"/>
    </row>
    <row r="34" spans="1:10" ht="18" customHeight="1" thickBot="1" x14ac:dyDescent="0.25">
      <c r="A34" s="120"/>
      <c r="B34" s="121"/>
      <c r="C34" s="3"/>
      <c r="D34" s="40" t="str">
        <f t="shared" si="1"/>
        <v/>
      </c>
      <c r="E34" s="81" t="s">
        <v>70</v>
      </c>
      <c r="F34" s="82" t="s">
        <v>50</v>
      </c>
      <c r="G34" s="83">
        <v>13546353</v>
      </c>
    </row>
    <row r="35" spans="1:10" ht="18" customHeight="1" thickBot="1" x14ac:dyDescent="0.3">
      <c r="A35" s="115" t="s">
        <v>18</v>
      </c>
      <c r="B35" s="116"/>
      <c r="C35" s="4">
        <f>SUM(C19:C34)</f>
        <v>0</v>
      </c>
      <c r="D35" s="35"/>
      <c r="E35" s="81" t="s">
        <v>104</v>
      </c>
      <c r="F35" s="82" t="s">
        <v>50</v>
      </c>
      <c r="G35" s="83">
        <v>5495024</v>
      </c>
    </row>
    <row r="36" spans="1:10" ht="18" customHeight="1" x14ac:dyDescent="0.2">
      <c r="A36" s="12"/>
      <c r="B36" s="12"/>
      <c r="C36" s="12"/>
      <c r="D36" s="26"/>
      <c r="E36" s="81" t="s">
        <v>25</v>
      </c>
      <c r="F36" s="82" t="s">
        <v>50</v>
      </c>
      <c r="G36" s="83">
        <v>60561719</v>
      </c>
    </row>
    <row r="37" spans="1:10" ht="18" customHeight="1" thickBot="1" x14ac:dyDescent="0.25">
      <c r="A37" s="12"/>
      <c r="B37" s="12"/>
      <c r="C37" s="12"/>
      <c r="D37" s="26"/>
      <c r="E37" s="81" t="s">
        <v>26</v>
      </c>
      <c r="F37" s="82" t="s">
        <v>50</v>
      </c>
      <c r="G37" s="83">
        <v>47959697</v>
      </c>
    </row>
    <row r="38" spans="1:10" ht="18.75" thickBot="1" x14ac:dyDescent="0.3">
      <c r="A38" s="118" t="s">
        <v>55</v>
      </c>
      <c r="B38" s="119"/>
      <c r="C38" s="11"/>
      <c r="D38" s="11"/>
      <c r="E38" s="81" t="s">
        <v>27</v>
      </c>
      <c r="F38" s="82" t="s">
        <v>50</v>
      </c>
      <c r="G38" s="83">
        <v>2921346</v>
      </c>
    </row>
    <row r="39" spans="1:10" ht="16.5" thickBot="1" x14ac:dyDescent="0.25">
      <c r="A39" s="13" t="s">
        <v>22</v>
      </c>
      <c r="B39" s="13" t="s">
        <v>56</v>
      </c>
      <c r="C39" s="1" t="s">
        <v>13</v>
      </c>
      <c r="D39" s="33"/>
      <c r="E39" s="81" t="s">
        <v>132</v>
      </c>
      <c r="F39" s="82" t="s">
        <v>50</v>
      </c>
      <c r="G39" s="83">
        <v>9480033</v>
      </c>
    </row>
    <row r="40" spans="1:10" ht="15.75" customHeight="1" x14ac:dyDescent="0.2">
      <c r="A40" s="17"/>
      <c r="B40" s="18"/>
      <c r="C40" s="2"/>
      <c r="D40" s="34"/>
      <c r="E40" s="81" t="s">
        <v>83</v>
      </c>
      <c r="F40" s="82" t="s">
        <v>50</v>
      </c>
      <c r="G40" s="83">
        <v>29667227</v>
      </c>
    </row>
    <row r="41" spans="1:10" ht="15" x14ac:dyDescent="0.2">
      <c r="A41" s="19"/>
      <c r="B41" s="20"/>
      <c r="C41" s="2"/>
      <c r="D41" s="34"/>
      <c r="E41" s="81" t="s">
        <v>76</v>
      </c>
      <c r="F41" s="82" t="s">
        <v>50</v>
      </c>
      <c r="G41" s="83">
        <v>44699346</v>
      </c>
    </row>
    <row r="42" spans="1:10" ht="15" x14ac:dyDescent="0.2">
      <c r="A42" s="19"/>
      <c r="B42" s="20"/>
      <c r="C42" s="2"/>
      <c r="D42" s="34"/>
      <c r="E42" s="81" t="s">
        <v>78</v>
      </c>
      <c r="F42" s="82" t="s">
        <v>50</v>
      </c>
      <c r="G42" s="83">
        <v>43110170</v>
      </c>
    </row>
    <row r="43" spans="1:10" ht="15" x14ac:dyDescent="0.2">
      <c r="A43" s="19"/>
      <c r="B43" s="20"/>
      <c r="C43" s="2"/>
      <c r="D43" s="34"/>
      <c r="E43" s="81" t="s">
        <v>84</v>
      </c>
      <c r="F43" s="82" t="s">
        <v>50</v>
      </c>
      <c r="G43" s="83">
        <v>13923945</v>
      </c>
    </row>
    <row r="44" spans="1:10" ht="15" x14ac:dyDescent="0.2">
      <c r="A44" s="19"/>
      <c r="B44" s="20"/>
      <c r="C44" s="2"/>
      <c r="D44" s="34"/>
      <c r="E44" s="81" t="s">
        <v>28</v>
      </c>
      <c r="F44" s="82" t="s">
        <v>50</v>
      </c>
      <c r="G44" s="83">
        <v>15373395</v>
      </c>
    </row>
    <row r="45" spans="1:10" ht="15" x14ac:dyDescent="0.2">
      <c r="A45" s="19"/>
      <c r="B45" s="20"/>
      <c r="C45" s="2"/>
      <c r="D45" s="34"/>
      <c r="E45" s="81" t="s">
        <v>29</v>
      </c>
      <c r="F45" s="82" t="s">
        <v>50</v>
      </c>
      <c r="G45" s="83">
        <v>48539407</v>
      </c>
    </row>
    <row r="46" spans="1:10" ht="15" x14ac:dyDescent="0.2">
      <c r="A46" s="19"/>
      <c r="B46" s="20"/>
      <c r="C46" s="2"/>
      <c r="D46" s="36"/>
      <c r="E46" s="81" t="s">
        <v>30</v>
      </c>
      <c r="F46" s="82" t="s">
        <v>50</v>
      </c>
      <c r="G46" s="83">
        <v>18459628</v>
      </c>
    </row>
    <row r="47" spans="1:10" ht="15" x14ac:dyDescent="0.2">
      <c r="A47" s="19"/>
      <c r="B47" s="20"/>
      <c r="C47" s="2"/>
      <c r="D47" s="34"/>
      <c r="E47" s="81" t="s">
        <v>102</v>
      </c>
      <c r="F47" s="82" t="s">
        <v>50</v>
      </c>
      <c r="G47" s="83">
        <v>17245838</v>
      </c>
    </row>
    <row r="48" spans="1:10" ht="15" x14ac:dyDescent="0.2">
      <c r="A48" s="21"/>
      <c r="B48" s="22"/>
      <c r="C48" s="2"/>
      <c r="D48" s="34"/>
      <c r="E48" s="81" t="s">
        <v>31</v>
      </c>
      <c r="F48" s="82" t="s">
        <v>50</v>
      </c>
      <c r="G48" s="83">
        <v>72770878</v>
      </c>
    </row>
    <row r="49" spans="1:8" ht="15" x14ac:dyDescent="0.2">
      <c r="A49" s="21"/>
      <c r="B49" s="22"/>
      <c r="C49" s="2"/>
      <c r="D49" s="34"/>
      <c r="E49" s="81" t="s">
        <v>128</v>
      </c>
      <c r="F49" s="82" t="s">
        <v>50</v>
      </c>
      <c r="G49" s="83">
        <v>44589885</v>
      </c>
    </row>
    <row r="50" spans="1:8" ht="15" x14ac:dyDescent="0.2">
      <c r="A50" s="21"/>
      <c r="B50" s="22"/>
      <c r="C50" s="2"/>
      <c r="D50" s="34"/>
      <c r="E50" s="81" t="s">
        <v>121</v>
      </c>
      <c r="F50" s="82" t="s">
        <v>50</v>
      </c>
      <c r="G50" s="83">
        <v>73754285</v>
      </c>
    </row>
    <row r="51" spans="1:8" ht="15" x14ac:dyDescent="0.2">
      <c r="A51" s="21"/>
      <c r="B51" s="22"/>
      <c r="C51" s="2"/>
      <c r="D51" s="34"/>
      <c r="E51" s="81" t="s">
        <v>119</v>
      </c>
      <c r="F51" s="82" t="s">
        <v>50</v>
      </c>
      <c r="G51" s="83">
        <v>61079232</v>
      </c>
    </row>
    <row r="52" spans="1:8" ht="15" x14ac:dyDescent="0.2">
      <c r="A52" s="21"/>
      <c r="B52" s="22"/>
      <c r="C52" s="2"/>
      <c r="D52" s="34"/>
      <c r="E52" s="81" t="s">
        <v>129</v>
      </c>
      <c r="F52" s="82" t="s">
        <v>50</v>
      </c>
      <c r="G52" s="83">
        <v>73410326</v>
      </c>
    </row>
    <row r="53" spans="1:8" ht="15" x14ac:dyDescent="0.2">
      <c r="A53" s="21"/>
      <c r="B53" s="22"/>
      <c r="C53" s="2"/>
      <c r="D53" s="34"/>
      <c r="E53" s="81" t="s">
        <v>140</v>
      </c>
      <c r="F53" s="82" t="s">
        <v>50</v>
      </c>
      <c r="G53" s="83">
        <v>7379735</v>
      </c>
    </row>
    <row r="54" spans="1:8" ht="15.75" thickBot="1" x14ac:dyDescent="0.25">
      <c r="A54" s="23"/>
      <c r="B54" s="24"/>
      <c r="C54" s="2"/>
      <c r="D54" s="34"/>
      <c r="E54" s="81" t="s">
        <v>113</v>
      </c>
      <c r="F54" s="82" t="s">
        <v>50</v>
      </c>
      <c r="G54" s="83">
        <v>31452113</v>
      </c>
    </row>
    <row r="55" spans="1:8" ht="16.5" thickBot="1" x14ac:dyDescent="0.3">
      <c r="A55" s="117" t="s">
        <v>18</v>
      </c>
      <c r="B55" s="116"/>
      <c r="C55" s="4">
        <f>SUM(C40:C54)</f>
        <v>0</v>
      </c>
      <c r="D55" s="35"/>
      <c r="E55" s="81" t="s">
        <v>77</v>
      </c>
      <c r="F55" s="82" t="s">
        <v>50</v>
      </c>
      <c r="G55" s="83">
        <v>65426538</v>
      </c>
    </row>
    <row r="56" spans="1:8" ht="15.75" hidden="1" x14ac:dyDescent="0.25">
      <c r="A56" s="59"/>
      <c r="B56" s="59"/>
      <c r="C56" s="41"/>
      <c r="D56" s="41"/>
      <c r="E56" s="81" t="s">
        <v>90</v>
      </c>
      <c r="F56" s="82" t="s">
        <v>50</v>
      </c>
      <c r="G56" s="83">
        <v>653149</v>
      </c>
      <c r="H56" s="67"/>
    </row>
    <row r="57" spans="1:8" ht="15.75" hidden="1" x14ac:dyDescent="0.25">
      <c r="A57" s="59"/>
      <c r="B57" s="59"/>
      <c r="C57" s="41"/>
      <c r="D57" s="41"/>
      <c r="E57" s="81" t="s">
        <v>122</v>
      </c>
      <c r="F57" s="82" t="s">
        <v>50</v>
      </c>
      <c r="G57" s="83">
        <v>72484538</v>
      </c>
      <c r="H57" s="58"/>
    </row>
    <row r="58" spans="1:8" ht="25.5" hidden="1" customHeight="1" x14ac:dyDescent="0.2">
      <c r="B58" s="25"/>
      <c r="C58" s="25"/>
      <c r="D58" s="26"/>
      <c r="E58" s="81" t="s">
        <v>136</v>
      </c>
      <c r="F58" s="82" t="s">
        <v>50</v>
      </c>
      <c r="G58" s="83">
        <v>10643537</v>
      </c>
    </row>
    <row r="59" spans="1:8" ht="13.5" hidden="1" customHeight="1" x14ac:dyDescent="0.2">
      <c r="A59" s="47"/>
      <c r="B59" s="47"/>
      <c r="C59" s="47"/>
      <c r="D59" s="47"/>
      <c r="E59" s="81" t="s">
        <v>32</v>
      </c>
      <c r="F59" s="82" t="s">
        <v>50</v>
      </c>
      <c r="G59" s="83">
        <v>13546106</v>
      </c>
      <c r="H59" s="47"/>
    </row>
    <row r="60" spans="1:8" ht="13.5" hidden="1" customHeight="1" x14ac:dyDescent="0.2">
      <c r="A60" s="90"/>
      <c r="B60" s="90"/>
      <c r="C60" s="90"/>
      <c r="D60" s="90"/>
      <c r="E60" s="81" t="s">
        <v>81</v>
      </c>
      <c r="F60" s="82" t="s">
        <v>50</v>
      </c>
      <c r="G60" s="83">
        <v>5324072</v>
      </c>
      <c r="H60" s="90"/>
    </row>
    <row r="61" spans="1:8" ht="15" hidden="1" x14ac:dyDescent="0.2">
      <c r="E61" s="81" t="s">
        <v>33</v>
      </c>
      <c r="F61" s="82" t="s">
        <v>50</v>
      </c>
      <c r="G61" s="83">
        <v>13788120</v>
      </c>
    </row>
    <row r="62" spans="1:8" ht="15" hidden="1" x14ac:dyDescent="0.2">
      <c r="E62" s="81" t="s">
        <v>135</v>
      </c>
      <c r="F62" s="82" t="s">
        <v>50</v>
      </c>
      <c r="G62" s="83">
        <v>7501750</v>
      </c>
      <c r="H62" s="54"/>
    </row>
    <row r="63" spans="1:8" ht="15" hidden="1" x14ac:dyDescent="0.2">
      <c r="E63" s="81" t="s">
        <v>34</v>
      </c>
      <c r="F63" s="82" t="s">
        <v>50</v>
      </c>
      <c r="G63" s="83">
        <v>85111441</v>
      </c>
      <c r="H63" s="65"/>
    </row>
    <row r="64" spans="1:8" ht="15" hidden="1" x14ac:dyDescent="0.2">
      <c r="E64" s="81" t="s">
        <v>58</v>
      </c>
      <c r="F64" s="82" t="s">
        <v>50</v>
      </c>
      <c r="G64" s="83">
        <v>3281950</v>
      </c>
      <c r="H64" s="84"/>
    </row>
    <row r="65" spans="5:8" ht="15" hidden="1" x14ac:dyDescent="0.2">
      <c r="E65" s="81" t="s">
        <v>107</v>
      </c>
      <c r="F65" s="82" t="s">
        <v>50</v>
      </c>
      <c r="G65" s="83">
        <v>13911209</v>
      </c>
      <c r="H65" s="49"/>
    </row>
    <row r="66" spans="5:8" ht="15" hidden="1" x14ac:dyDescent="0.2">
      <c r="E66" s="81" t="s">
        <v>137</v>
      </c>
      <c r="F66" s="82" t="s">
        <v>50</v>
      </c>
      <c r="G66" s="83">
        <v>768990</v>
      </c>
      <c r="H66" s="73"/>
    </row>
    <row r="67" spans="5:8" ht="15" hidden="1" x14ac:dyDescent="0.2">
      <c r="E67" s="81" t="s">
        <v>66</v>
      </c>
      <c r="F67" s="82" t="s">
        <v>50</v>
      </c>
      <c r="G67" s="83">
        <v>5758630</v>
      </c>
      <c r="H67" s="51"/>
    </row>
    <row r="68" spans="5:8" ht="15" hidden="1" x14ac:dyDescent="0.2">
      <c r="E68" s="81" t="s">
        <v>93</v>
      </c>
      <c r="F68" s="82" t="s">
        <v>50</v>
      </c>
      <c r="G68" s="83">
        <v>10486894</v>
      </c>
      <c r="H68" s="80"/>
    </row>
    <row r="69" spans="5:8" ht="15" hidden="1" x14ac:dyDescent="0.2">
      <c r="E69" s="81" t="s">
        <v>97</v>
      </c>
      <c r="F69" s="82" t="s">
        <v>50</v>
      </c>
      <c r="G69" s="83">
        <v>90195892</v>
      </c>
      <c r="H69" s="45"/>
    </row>
    <row r="70" spans="5:8" ht="15" hidden="1" x14ac:dyDescent="0.2">
      <c r="E70" s="81" t="s">
        <v>126</v>
      </c>
      <c r="F70" s="82" t="s">
        <v>50</v>
      </c>
      <c r="G70" s="83">
        <v>5691870</v>
      </c>
      <c r="H70" s="50"/>
    </row>
    <row r="71" spans="5:8" ht="15" hidden="1" x14ac:dyDescent="0.2">
      <c r="E71" s="81" t="s">
        <v>35</v>
      </c>
      <c r="F71" s="82" t="s">
        <v>50</v>
      </c>
      <c r="G71" s="83">
        <v>5477054</v>
      </c>
      <c r="H71" s="53"/>
    </row>
    <row r="72" spans="5:8" ht="15" hidden="1" x14ac:dyDescent="0.2">
      <c r="E72" s="81" t="s">
        <v>123</v>
      </c>
      <c r="F72" s="82" t="s">
        <v>50</v>
      </c>
      <c r="G72" s="83">
        <v>62926886</v>
      </c>
      <c r="H72" s="52"/>
    </row>
    <row r="73" spans="5:8" ht="15" hidden="1" x14ac:dyDescent="0.2">
      <c r="E73" s="81" t="s">
        <v>89</v>
      </c>
      <c r="F73" s="82" t="s">
        <v>50</v>
      </c>
      <c r="G73" s="83">
        <v>61142550</v>
      </c>
      <c r="H73" s="72"/>
    </row>
    <row r="74" spans="5:8" ht="15" hidden="1" x14ac:dyDescent="0.2">
      <c r="E74" s="81" t="s">
        <v>36</v>
      </c>
      <c r="F74" s="82" t="s">
        <v>50</v>
      </c>
      <c r="G74" s="83">
        <v>60600152</v>
      </c>
      <c r="H74" s="67"/>
    </row>
    <row r="75" spans="5:8" ht="15" hidden="1" x14ac:dyDescent="0.2">
      <c r="E75" s="81" t="s">
        <v>125</v>
      </c>
      <c r="F75" s="82" t="s">
        <v>50</v>
      </c>
      <c r="G75" s="83">
        <v>61409355</v>
      </c>
      <c r="H75" s="61"/>
    </row>
    <row r="76" spans="5:8" ht="15" hidden="1" x14ac:dyDescent="0.2">
      <c r="E76" s="81" t="s">
        <v>120</v>
      </c>
      <c r="F76" s="82" t="s">
        <v>50</v>
      </c>
      <c r="G76" s="83">
        <v>3102205</v>
      </c>
      <c r="H76" s="44"/>
    </row>
    <row r="77" spans="5:8" ht="15" hidden="1" x14ac:dyDescent="0.2">
      <c r="E77" s="81" t="s">
        <v>141</v>
      </c>
      <c r="F77" s="82" t="s">
        <v>50</v>
      </c>
      <c r="G77" s="83">
        <v>4464167</v>
      </c>
    </row>
    <row r="78" spans="5:8" ht="15" hidden="1" x14ac:dyDescent="0.2">
      <c r="E78" s="81" t="s">
        <v>115</v>
      </c>
      <c r="F78" s="82" t="s">
        <v>50</v>
      </c>
      <c r="G78" s="83">
        <v>92783687</v>
      </c>
      <c r="H78" s="60"/>
    </row>
    <row r="79" spans="5:8" ht="15" hidden="1" x14ac:dyDescent="0.2">
      <c r="E79" s="81" t="s">
        <v>103</v>
      </c>
      <c r="F79" s="82" t="s">
        <v>50</v>
      </c>
      <c r="G79" s="83">
        <v>2907585</v>
      </c>
      <c r="H79" s="46"/>
    </row>
    <row r="80" spans="5:8" ht="15" hidden="1" x14ac:dyDescent="0.2">
      <c r="E80" s="81" t="s">
        <v>37</v>
      </c>
      <c r="F80" s="82" t="s">
        <v>50</v>
      </c>
      <c r="G80" s="83">
        <v>7992099</v>
      </c>
    </row>
    <row r="81" spans="5:8" ht="15" hidden="1" x14ac:dyDescent="0.2">
      <c r="E81" s="81" t="s">
        <v>38</v>
      </c>
      <c r="F81" s="82" t="s">
        <v>50</v>
      </c>
      <c r="G81" s="83">
        <v>91671578</v>
      </c>
    </row>
    <row r="82" spans="5:8" ht="15" hidden="1" x14ac:dyDescent="0.2">
      <c r="E82" s="81" t="s">
        <v>86</v>
      </c>
      <c r="F82" s="82" t="s">
        <v>50</v>
      </c>
      <c r="G82" s="83">
        <v>464374</v>
      </c>
    </row>
    <row r="83" spans="5:8" ht="15" hidden="1" x14ac:dyDescent="0.2">
      <c r="E83" s="81" t="s">
        <v>39</v>
      </c>
      <c r="F83" s="82" t="s">
        <v>50</v>
      </c>
      <c r="G83" s="83">
        <v>67302943</v>
      </c>
    </row>
    <row r="84" spans="5:8" ht="15" hidden="1" x14ac:dyDescent="0.2">
      <c r="E84" s="86" t="s">
        <v>114</v>
      </c>
      <c r="F84" s="82" t="s">
        <v>50</v>
      </c>
      <c r="G84" s="83">
        <v>8803248</v>
      </c>
      <c r="H84" s="94"/>
    </row>
    <row r="85" spans="5:8" ht="15" hidden="1" x14ac:dyDescent="0.2">
      <c r="E85" s="87" t="s">
        <v>117</v>
      </c>
      <c r="F85" s="82" t="s">
        <v>50</v>
      </c>
      <c r="G85" s="83">
        <v>283822</v>
      </c>
      <c r="H85" s="94"/>
    </row>
    <row r="86" spans="5:8" ht="15" hidden="1" x14ac:dyDescent="0.2">
      <c r="E86" s="81" t="s">
        <v>91</v>
      </c>
      <c r="F86" s="82" t="s">
        <v>50</v>
      </c>
      <c r="G86" s="83">
        <v>11412931</v>
      </c>
      <c r="H86" s="62"/>
    </row>
    <row r="87" spans="5:8" ht="15" hidden="1" x14ac:dyDescent="0.2">
      <c r="E87" s="81" t="s">
        <v>108</v>
      </c>
      <c r="F87" s="82" t="s">
        <v>50</v>
      </c>
      <c r="G87" s="83">
        <v>6160091</v>
      </c>
    </row>
    <row r="88" spans="5:8" ht="15" hidden="1" x14ac:dyDescent="0.2">
      <c r="E88" s="81" t="s">
        <v>40</v>
      </c>
      <c r="F88" s="82" t="s">
        <v>50</v>
      </c>
      <c r="G88" s="83">
        <v>9543141</v>
      </c>
    </row>
    <row r="89" spans="5:8" ht="15" hidden="1" x14ac:dyDescent="0.2">
      <c r="E89" s="81" t="s">
        <v>41</v>
      </c>
      <c r="F89" s="82" t="s">
        <v>50</v>
      </c>
      <c r="G89" s="83">
        <v>7467822</v>
      </c>
      <c r="H89" s="68"/>
    </row>
    <row r="90" spans="5:8" ht="15" hidden="1" x14ac:dyDescent="0.2">
      <c r="E90" s="81" t="s">
        <v>99</v>
      </c>
      <c r="F90" s="82" t="s">
        <v>50</v>
      </c>
      <c r="G90" s="83">
        <v>53425120</v>
      </c>
      <c r="H90" s="69"/>
    </row>
    <row r="91" spans="5:8" ht="15" hidden="1" x14ac:dyDescent="0.2">
      <c r="E91" s="81" t="s">
        <v>94</v>
      </c>
      <c r="F91" s="82" t="s">
        <v>50</v>
      </c>
      <c r="G91" s="83">
        <v>62545686</v>
      </c>
    </row>
    <row r="92" spans="5:8" ht="15" hidden="1" x14ac:dyDescent="0.2">
      <c r="E92" s="81" t="s">
        <v>92</v>
      </c>
      <c r="F92" s="82" t="s">
        <v>50</v>
      </c>
      <c r="G92" s="83">
        <v>60621141</v>
      </c>
      <c r="H92" s="72"/>
    </row>
    <row r="93" spans="5:8" ht="15" hidden="1" x14ac:dyDescent="0.2">
      <c r="E93" s="81" t="s">
        <v>98</v>
      </c>
      <c r="F93" s="82" t="s">
        <v>50</v>
      </c>
      <c r="G93" s="83">
        <v>67126854</v>
      </c>
    </row>
    <row r="94" spans="5:8" ht="15" hidden="1" x14ac:dyDescent="0.2">
      <c r="E94" s="81" t="s">
        <v>42</v>
      </c>
      <c r="F94" s="82" t="s">
        <v>50</v>
      </c>
      <c r="G94" s="83">
        <v>7275159</v>
      </c>
    </row>
    <row r="95" spans="5:8" ht="15" hidden="1" x14ac:dyDescent="0.2">
      <c r="E95" s="81" t="s">
        <v>85</v>
      </c>
      <c r="F95" s="82" t="s">
        <v>50</v>
      </c>
      <c r="G95" s="83">
        <v>2340752</v>
      </c>
      <c r="H95" s="66"/>
    </row>
    <row r="96" spans="5:8" ht="15" hidden="1" x14ac:dyDescent="0.2">
      <c r="E96" s="81" t="s">
        <v>43</v>
      </c>
      <c r="F96" s="82" t="s">
        <v>50</v>
      </c>
      <c r="G96" s="83">
        <v>3850262</v>
      </c>
    </row>
    <row r="97" spans="5:9" ht="15" hidden="1" x14ac:dyDescent="0.2">
      <c r="E97" s="81" t="s">
        <v>44</v>
      </c>
      <c r="F97" s="82" t="s">
        <v>50</v>
      </c>
      <c r="G97" s="83">
        <v>43996693</v>
      </c>
      <c r="H97" s="71"/>
    </row>
    <row r="98" spans="5:9" ht="15" hidden="1" x14ac:dyDescent="0.2">
      <c r="E98" s="81" t="s">
        <v>45</v>
      </c>
      <c r="F98" s="82" t="s">
        <v>50</v>
      </c>
      <c r="G98" s="83">
        <v>1874108</v>
      </c>
    </row>
    <row r="99" spans="5:9" ht="15" hidden="1" x14ac:dyDescent="0.2">
      <c r="E99" s="87" t="s">
        <v>130</v>
      </c>
      <c r="F99" s="82" t="s">
        <v>50</v>
      </c>
      <c r="G99" s="83">
        <v>7122447</v>
      </c>
      <c r="H99" s="63"/>
    </row>
    <row r="100" spans="5:9" ht="15" hidden="1" x14ac:dyDescent="0.2">
      <c r="E100" s="81" t="s">
        <v>100</v>
      </c>
      <c r="F100" s="82" t="s">
        <v>50</v>
      </c>
      <c r="G100" s="83">
        <v>7391925</v>
      </c>
      <c r="H100" s="64"/>
    </row>
    <row r="101" spans="5:9" ht="15" hidden="1" x14ac:dyDescent="0.2">
      <c r="E101" s="87" t="s">
        <v>109</v>
      </c>
      <c r="F101" s="82" t="s">
        <v>50</v>
      </c>
      <c r="G101" s="83">
        <v>64675671</v>
      </c>
      <c r="H101" s="56"/>
    </row>
    <row r="102" spans="5:9" ht="15" hidden="1" x14ac:dyDescent="0.2">
      <c r="E102" s="87" t="s">
        <v>110</v>
      </c>
      <c r="F102" s="82" t="s">
        <v>50</v>
      </c>
      <c r="G102" s="83">
        <v>91693929</v>
      </c>
      <c r="H102" s="80"/>
    </row>
    <row r="103" spans="5:9" ht="15" hidden="1" x14ac:dyDescent="0.2">
      <c r="E103" s="87" t="s">
        <v>133</v>
      </c>
      <c r="F103" s="82" t="s">
        <v>50</v>
      </c>
      <c r="G103" s="83">
        <v>59186981</v>
      </c>
      <c r="H103" s="56"/>
    </row>
    <row r="104" spans="5:9" ht="15" hidden="1" x14ac:dyDescent="0.2">
      <c r="E104" s="81" t="s">
        <v>46</v>
      </c>
      <c r="F104" s="82" t="s">
        <v>50</v>
      </c>
      <c r="G104" s="83">
        <v>92690700</v>
      </c>
      <c r="H104" s="56"/>
    </row>
    <row r="105" spans="5:9" ht="15" hidden="1" x14ac:dyDescent="0.2">
      <c r="E105" s="81" t="s">
        <v>47</v>
      </c>
      <c r="F105" s="82" t="s">
        <v>50</v>
      </c>
      <c r="G105" s="83">
        <v>61142865</v>
      </c>
      <c r="I105" s="57"/>
    </row>
    <row r="106" spans="5:9" ht="15" hidden="1" x14ac:dyDescent="0.2">
      <c r="E106" s="81" t="s">
        <v>75</v>
      </c>
      <c r="F106" s="82" t="s">
        <v>50</v>
      </c>
      <c r="G106" s="83">
        <v>95800637</v>
      </c>
      <c r="H106" s="48"/>
    </row>
    <row r="107" spans="5:9" ht="15" hidden="1" x14ac:dyDescent="0.2">
      <c r="E107" s="81" t="s">
        <v>139</v>
      </c>
      <c r="F107" s="82" t="s">
        <v>50</v>
      </c>
      <c r="G107" s="83">
        <v>32636093</v>
      </c>
      <c r="H107" s="93"/>
    </row>
    <row r="108" spans="5:9" ht="15" hidden="1" x14ac:dyDescent="0.2">
      <c r="E108" s="81" t="s">
        <v>105</v>
      </c>
      <c r="F108" s="82" t="s">
        <v>50</v>
      </c>
      <c r="G108" s="83">
        <v>3262389</v>
      </c>
      <c r="H108" s="66"/>
    </row>
    <row r="109" spans="5:9" ht="15" hidden="1" x14ac:dyDescent="0.2">
      <c r="E109" s="81" t="s">
        <v>124</v>
      </c>
      <c r="F109" s="82" t="s">
        <v>50</v>
      </c>
      <c r="G109" s="83">
        <v>6355038</v>
      </c>
    </row>
    <row r="110" spans="5:9" ht="15" hidden="1" x14ac:dyDescent="0.2">
      <c r="E110" s="88" t="s">
        <v>48</v>
      </c>
      <c r="F110" s="82" t="s">
        <v>50</v>
      </c>
      <c r="G110" s="83">
        <v>60872306</v>
      </c>
    </row>
    <row r="111" spans="5:9" ht="15" hidden="1" x14ac:dyDescent="0.2">
      <c r="E111" s="88" t="s">
        <v>112</v>
      </c>
      <c r="F111" s="82" t="s">
        <v>50</v>
      </c>
      <c r="G111" s="83">
        <v>44246528</v>
      </c>
    </row>
    <row r="112" spans="5:9" ht="15" hidden="1" x14ac:dyDescent="0.2">
      <c r="E112" s="81" t="s">
        <v>82</v>
      </c>
      <c r="F112" s="82" t="s">
        <v>50</v>
      </c>
      <c r="G112" s="83">
        <v>2056701</v>
      </c>
    </row>
    <row r="113" spans="5:8" ht="15" hidden="1" x14ac:dyDescent="0.2">
      <c r="E113" s="81" t="s">
        <v>131</v>
      </c>
      <c r="F113" s="82" t="s">
        <v>50</v>
      </c>
      <c r="G113" s="83">
        <v>30509575</v>
      </c>
    </row>
    <row r="114" spans="5:8" ht="15" hidden="1" x14ac:dyDescent="0.2">
      <c r="E114" s="81" t="s">
        <v>67</v>
      </c>
      <c r="F114" s="82" t="s">
        <v>50</v>
      </c>
      <c r="G114" s="83">
        <v>74259896</v>
      </c>
      <c r="H114" s="85"/>
    </row>
    <row r="115" spans="5:8" ht="15" hidden="1" x14ac:dyDescent="0.2">
      <c r="E115" s="81" t="s">
        <v>118</v>
      </c>
      <c r="F115" s="82" t="s">
        <v>50</v>
      </c>
      <c r="G115" s="83">
        <v>60433778</v>
      </c>
    </row>
    <row r="116" spans="5:8" ht="15" hidden="1" x14ac:dyDescent="0.2">
      <c r="E116" s="81" t="s">
        <v>79</v>
      </c>
      <c r="F116" s="82" t="s">
        <v>50</v>
      </c>
      <c r="G116" s="83">
        <v>21407882</v>
      </c>
    </row>
    <row r="117" spans="5:8" ht="30" hidden="1" x14ac:dyDescent="0.2">
      <c r="E117" s="81" t="s">
        <v>101</v>
      </c>
      <c r="F117" s="82" t="s">
        <v>50</v>
      </c>
      <c r="G117" s="83">
        <v>13076043</v>
      </c>
      <c r="H117" s="43"/>
    </row>
    <row r="118" spans="5:8" ht="15" hidden="1" x14ac:dyDescent="0.2">
      <c r="E118" s="81" t="s">
        <v>69</v>
      </c>
      <c r="F118" s="82" t="s">
        <v>50</v>
      </c>
      <c r="G118" s="83">
        <v>4706416</v>
      </c>
    </row>
    <row r="119" spans="5:8" ht="15" hidden="1" x14ac:dyDescent="0.2">
      <c r="E119" s="89" t="s">
        <v>49</v>
      </c>
      <c r="F119" s="82" t="s">
        <v>50</v>
      </c>
      <c r="G119" s="83">
        <v>9722463</v>
      </c>
    </row>
    <row r="120" spans="5:8" ht="15" hidden="1" x14ac:dyDescent="0.2">
      <c r="E120" s="89" t="s">
        <v>127</v>
      </c>
      <c r="F120" s="82" t="s">
        <v>50</v>
      </c>
      <c r="G120" s="83">
        <v>8475502</v>
      </c>
    </row>
    <row r="121" spans="5:8" ht="15" hidden="1" x14ac:dyDescent="0.2">
      <c r="E121" s="89" t="s">
        <v>134</v>
      </c>
      <c r="F121" s="82" t="s">
        <v>50</v>
      </c>
      <c r="G121" s="83">
        <v>2701281</v>
      </c>
    </row>
    <row r="122" spans="5:8" ht="15" hidden="1" x14ac:dyDescent="0.2">
      <c r="E122" s="89" t="s">
        <v>96</v>
      </c>
      <c r="F122" s="82" t="s">
        <v>50</v>
      </c>
      <c r="G122" s="83">
        <v>16696151</v>
      </c>
    </row>
    <row r="123" spans="5:8" ht="15" hidden="1" x14ac:dyDescent="0.2">
      <c r="E123" s="89" t="s">
        <v>106</v>
      </c>
      <c r="F123" s="82" t="s">
        <v>50</v>
      </c>
      <c r="G123" s="83">
        <v>23721723</v>
      </c>
    </row>
    <row r="124" spans="5:8" ht="15" hidden="1" x14ac:dyDescent="0.2">
      <c r="E124" s="89" t="s">
        <v>88</v>
      </c>
      <c r="F124" s="82" t="s">
        <v>50</v>
      </c>
      <c r="G124" s="83">
        <v>7727035</v>
      </c>
    </row>
    <row r="125" spans="5:8" ht="15" hidden="1" x14ac:dyDescent="0.2">
      <c r="E125" s="89" t="s">
        <v>80</v>
      </c>
      <c r="F125" s="82" t="s">
        <v>50</v>
      </c>
      <c r="G125" s="83">
        <v>4229761</v>
      </c>
    </row>
    <row r="126" spans="5:8" ht="15" hidden="1" x14ac:dyDescent="0.25">
      <c r="E126"/>
      <c r="F126"/>
      <c r="G126"/>
    </row>
  </sheetData>
  <sheetProtection algorithmName="SHA-512" hashValue="fbeyFLlVFPECMNXcpws4pBngifstvg/K4t5kzuInKUtASqXBGAxNC4LdDOUmd51gfb2NsvtLb05j3JfRRY4i3g==" saltValue="3b0zkTJuFbhptwnHRX/XOA==" spinCount="100000" sheet="1" objects="1" scenarios="1"/>
  <mergeCells count="35">
    <mergeCell ref="A19:B19"/>
    <mergeCell ref="A20:B20"/>
    <mergeCell ref="A24:B24"/>
    <mergeCell ref="A27:B27"/>
    <mergeCell ref="A22:B22"/>
    <mergeCell ref="A23:B23"/>
    <mergeCell ref="A25:B25"/>
    <mergeCell ref="A26:B26"/>
    <mergeCell ref="A21:B21"/>
    <mergeCell ref="A28:B28"/>
    <mergeCell ref="A31:B31"/>
    <mergeCell ref="A35:B35"/>
    <mergeCell ref="A30:B30"/>
    <mergeCell ref="A32:B32"/>
    <mergeCell ref="A55:B55"/>
    <mergeCell ref="A38:B38"/>
    <mergeCell ref="A34:B34"/>
    <mergeCell ref="A29:B29"/>
    <mergeCell ref="A33:B33"/>
    <mergeCell ref="A18:B18"/>
    <mergeCell ref="A17:B17"/>
    <mergeCell ref="A12:B12"/>
    <mergeCell ref="A11:B11"/>
    <mergeCell ref="A13:B13"/>
    <mergeCell ref="A14:B14"/>
    <mergeCell ref="B1:C1"/>
    <mergeCell ref="B2:C2"/>
    <mergeCell ref="B3:C3"/>
    <mergeCell ref="A6:B6"/>
    <mergeCell ref="A15:B15"/>
    <mergeCell ref="A10:B10"/>
    <mergeCell ref="A7:B7"/>
    <mergeCell ref="A8:B8"/>
    <mergeCell ref="A9:B9"/>
    <mergeCell ref="B4:C5"/>
  </mergeCells>
  <conditionalFormatting sqref="B4">
    <cfRule type="containsText" dxfId="0" priority="1" operator="containsText" text="Favor preencher o cabeçalho completo">
      <formula>NOT(ISERROR(SEARCH("Favor preencher o cabeçalho completo",B4)))</formula>
    </cfRule>
  </conditionalFormatting>
  <dataValidations count="8">
    <dataValidation type="decimal" allowBlank="1" showInputMessage="1" showErrorMessage="1" errorTitle="Atenção!" error="Inserir o volume em metros cúbicos (m³). O valor deve ser um número positivo e NÃO pode estar em litros (L) ou quilogramas (kg)" promptTitle="(m³)" prompt="Inserir volume adquirido em metros cúbicos" sqref="C19:C34 C8:C13" xr:uid="{00000000-0002-0000-0000-000000000000}">
      <formula1>0</formula1>
      <formula2>30000</formula2>
    </dataValidation>
    <dataValidation type="decimal" allowBlank="1" showInputMessage="1" showErrorMessage="1" errorTitle="Atenção!" error="Inserir o volume em metros cúbicos (m³). O valor deve ser um número positivo e NÃO pode estar em litros (L) ou quilogramas (kg)" promptTitle="(m³)" prompt="Inserir volume adquirido em metros cúbicos" sqref="C40:C54" xr:uid="{00000000-0002-0000-0000-000001000000}">
      <formula1>0</formula1>
      <formula2>50000</formula2>
    </dataValidation>
    <dataValidation type="list" allowBlank="1" showInputMessage="1" showErrorMessage="1" promptTitle="Atenção!" prompt="Escolher uma fonte produtora da lista" sqref="A8:B13" xr:uid="{00000000-0002-0000-0000-000002000000}">
      <formula1>$E$7:$E$12</formula1>
    </dataValidation>
    <dataValidation type="list" errorStyle="warning" showInputMessage="1" showErrorMessage="1" errorTitle="Atenção" error="Escolher um ramo de atividade na lista. Clique na seta ao lado do campo para inserir a Atividade." promptTitle="Atividade" prompt="Escolher o ramo de atividade da sua empresa na lista" sqref="B1:C1" xr:uid="{00000000-0002-0000-0000-000003000000}">
      <formula1>$E$4:$E$5</formula1>
    </dataValidation>
    <dataValidation type="date" operator="greaterThan" allowBlank="1" showInputMessage="1" showErrorMessage="1" errorTitle="Atenção!" error="Digitar o mês e o ano ao qual se referem as aquisições de solventes_x000a_" promptTitle="Data de Referência" prompt="Digitar o mês e o ano ao qual se referem as aquisições de solventes_x000a_" sqref="B3" xr:uid="{00000000-0002-0000-0000-000004000000}">
      <formula1>41609</formula1>
    </dataValidation>
    <dataValidation type="whole" allowBlank="1" showInputMessage="1" showErrorMessage="1" errorTitle="Atenção!" error="Preencher apenas com algarismos (0-9)._x000a_Mín  0000000000._x000a_Máx 9999999999." promptTitle="Atenção!" prompt="Preencher ambos os campos: LI e DI._x000a_Preencher apenas com importações efetivadas no mês de referência." sqref="A40:B54" xr:uid="{00000000-0002-0000-0000-000005000000}">
      <formula1>0</formula1>
      <formula2>9999999999</formula2>
    </dataValidation>
    <dataValidation type="list" allowBlank="1" showInputMessage="1" showErrorMessage="1" promptTitle="Atenção!" prompt="Escolher uma distribuidora da lista" sqref="A19:A34" xr:uid="{00000000-0002-0000-0000-000006000000}">
      <formula1>$E$13:$E$32</formula1>
    </dataValidation>
    <dataValidation type="list" showInputMessage="1" showErrorMessage="1" errorTitle="Atenção!" error="Inserir Atividade e Nome de Empresa autorizada pela ANP." promptTitle="Empresa" prompt="Escolher o nome da sua empresa na lista" sqref="B2:C2" xr:uid="{00000000-0002-0000-0000-000007000000}">
      <formula1>IF($B$1=$E$4,$E$13:$E$32,IF($B$1=$E$5,$E$33:$E$130))</formula1>
    </dataValidation>
  </dataValidations>
  <pageMargins left="0.51181102362204722" right="0.5118110236220472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Solventes Adquiridos</vt:lpstr>
      <vt:lpstr>'Solventes Adquiridos'!Area_de_impressao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Marcelo Morais Mendonca</cp:lastModifiedBy>
  <cp:lastPrinted>2014-04-03T13:05:53Z</cp:lastPrinted>
  <dcterms:created xsi:type="dcterms:W3CDTF">2013-01-25T13:41:58Z</dcterms:created>
  <dcterms:modified xsi:type="dcterms:W3CDTF">2021-03-02T13:28:34Z</dcterms:modified>
</cp:coreProperties>
</file>