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uf\Downloads\"/>
    </mc:Choice>
  </mc:AlternateContent>
  <xr:revisionPtr revIDLastSave="0" documentId="13_ncr:1_{33E17E98-5D22-4A53-8BE3-7F31022EF54A}" xr6:coauthVersionLast="47" xr6:coauthVersionMax="47" xr10:uidLastSave="{00000000-0000-0000-0000-000000000000}"/>
  <bookViews>
    <workbookView xWindow="-103" yWindow="-103" windowWidth="33120" windowHeight="18000" tabRatio="500" activeTab="4" xr2:uid="{00000000-000D-0000-FFFF-FFFF00000000}"/>
  </bookViews>
  <sheets>
    <sheet name="Listas" sheetId="2" r:id="rId1"/>
    <sheet name="Painel" sheetId="3" r:id="rId2"/>
    <sheet name="Participantes" sheetId="4" r:id="rId3"/>
    <sheet name="Documentos" sheetId="5" r:id="rId4"/>
    <sheet name="Unidades" sheetId="6" r:id="rId5"/>
    <sheet name="Contrib Nota Técnica NTS" sheetId="8" r:id="rId6"/>
    <sheet name="Contrib Nota Técnica TAG" sheetId="9" r:id="rId7"/>
  </sheets>
  <definedNames>
    <definedName name="_xlnm._FilterDatabase" localSheetId="5" hidden="1">'Contrib Nota Técnica NTS'!$A$1:$C$852</definedName>
    <definedName name="_xlnm._FilterDatabase" localSheetId="3" hidden="1">Documentos!$A$1:$N$151</definedName>
    <definedName name="_xlnm._FilterDatabase" localSheetId="2" hidden="1">Participantes!$A$1:$E$201</definedName>
    <definedName name="_xlnm._FilterDatabase" localSheetId="4" hidden="1">Unidades!$A$1:$T$1499</definedName>
    <definedName name="ListaAlvos">Listas!$C$2:$C$8</definedName>
    <definedName name="ListaIDDocs">Documentos!$A$2:$A$151</definedName>
    <definedName name="ListaNaturezas">Listas!$E$2:$E$10</definedName>
    <definedName name="ListaParticipantes">Participantes!$B$2:$B$201</definedName>
    <definedName name="ListaPecas">Listas!$B$2:$B$7</definedName>
    <definedName name="ListaPerfis">Listas!$A$2:$A$12</definedName>
    <definedName name="ListaPosic">Listas!$F$2:$F$6</definedName>
    <definedName name="ListaSimNao">Listas!$I$2:$I$3</definedName>
    <definedName name="ListaStatus">Listas!$G$2:$G$6</definedName>
    <definedName name="ListaStatusDoc">Listas!$H$2:$H$5</definedName>
    <definedName name="ListaTemas">Listas!$D$2:$D$19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53" i="6" l="1"/>
  <c r="D154" i="6"/>
  <c r="D155" i="6"/>
  <c r="D156" i="6"/>
  <c r="D157" i="6"/>
  <c r="D158" i="6"/>
  <c r="D159" i="6"/>
  <c r="D160" i="6"/>
  <c r="D161" i="6"/>
  <c r="D162" i="6"/>
  <c r="D163" i="6"/>
  <c r="D164" i="6"/>
  <c r="D165" i="6"/>
  <c r="D166" i="6"/>
  <c r="D167" i="6"/>
  <c r="D168" i="6"/>
  <c r="D169" i="6"/>
  <c r="D170" i="6"/>
  <c r="D171" i="6"/>
  <c r="D172" i="6"/>
  <c r="D173" i="6"/>
  <c r="D174" i="6"/>
  <c r="D175" i="6"/>
  <c r="D176" i="6"/>
  <c r="C5" i="5"/>
  <c r="L3" i="5"/>
  <c r="L2" i="5"/>
  <c r="D1499" i="6"/>
  <c r="C1499" i="6"/>
  <c r="D1498" i="6"/>
  <c r="C1498" i="6"/>
  <c r="D1497" i="6"/>
  <c r="C1497" i="6"/>
  <c r="D1496" i="6"/>
  <c r="C1496" i="6"/>
  <c r="D1495" i="6"/>
  <c r="C1495" i="6"/>
  <c r="D1494" i="6"/>
  <c r="C1494" i="6"/>
  <c r="D1493" i="6"/>
  <c r="C1493" i="6"/>
  <c r="D1492" i="6"/>
  <c r="C1492" i="6"/>
  <c r="D1491" i="6"/>
  <c r="C1491" i="6"/>
  <c r="D1490" i="6"/>
  <c r="C1490" i="6"/>
  <c r="D1489" i="6"/>
  <c r="C1489" i="6"/>
  <c r="D1488" i="6"/>
  <c r="C1488" i="6"/>
  <c r="D1487" i="6"/>
  <c r="C1487" i="6"/>
  <c r="D1486" i="6"/>
  <c r="C1486" i="6"/>
  <c r="D1485" i="6"/>
  <c r="C1485" i="6"/>
  <c r="D1484" i="6"/>
  <c r="C1484" i="6"/>
  <c r="D1483" i="6"/>
  <c r="C1483" i="6"/>
  <c r="D1482" i="6"/>
  <c r="C1482" i="6"/>
  <c r="D1481" i="6"/>
  <c r="C1481" i="6"/>
  <c r="D1480" i="6"/>
  <c r="C1480" i="6"/>
  <c r="D1479" i="6"/>
  <c r="C1479" i="6"/>
  <c r="D1478" i="6"/>
  <c r="C1478" i="6"/>
  <c r="D1477" i="6"/>
  <c r="C1477" i="6"/>
  <c r="D1476" i="6"/>
  <c r="C1476" i="6"/>
  <c r="D1475" i="6"/>
  <c r="C1475" i="6"/>
  <c r="D1474" i="6"/>
  <c r="C1474" i="6"/>
  <c r="D1473" i="6"/>
  <c r="C1473" i="6"/>
  <c r="D1472" i="6"/>
  <c r="C1472" i="6"/>
  <c r="D1471" i="6"/>
  <c r="C1471" i="6"/>
  <c r="D1470" i="6"/>
  <c r="C1470" i="6"/>
  <c r="D1469" i="6"/>
  <c r="C1469" i="6"/>
  <c r="D1468" i="6"/>
  <c r="C1468" i="6"/>
  <c r="D1467" i="6"/>
  <c r="C1467" i="6"/>
  <c r="D1466" i="6"/>
  <c r="C1466" i="6"/>
  <c r="D1465" i="6"/>
  <c r="C1465" i="6"/>
  <c r="D1464" i="6"/>
  <c r="C1464" i="6"/>
  <c r="D1463" i="6"/>
  <c r="C1463" i="6"/>
  <c r="D1462" i="6"/>
  <c r="C1462" i="6"/>
  <c r="D1461" i="6"/>
  <c r="C1461" i="6"/>
  <c r="D1460" i="6"/>
  <c r="C1460" i="6"/>
  <c r="D1459" i="6"/>
  <c r="C1459" i="6"/>
  <c r="D1458" i="6"/>
  <c r="C1458" i="6"/>
  <c r="D1457" i="6"/>
  <c r="C1457" i="6"/>
  <c r="D1456" i="6"/>
  <c r="C1456" i="6"/>
  <c r="D1455" i="6"/>
  <c r="C1455" i="6"/>
  <c r="D1454" i="6"/>
  <c r="C1454" i="6"/>
  <c r="D1453" i="6"/>
  <c r="C1453" i="6"/>
  <c r="D1452" i="6"/>
  <c r="C1452" i="6"/>
  <c r="D1451" i="6"/>
  <c r="C1451" i="6"/>
  <c r="D1450" i="6"/>
  <c r="C1450" i="6"/>
  <c r="D1449" i="6"/>
  <c r="C1449" i="6"/>
  <c r="D1448" i="6"/>
  <c r="C1448" i="6"/>
  <c r="D1447" i="6"/>
  <c r="C1447" i="6"/>
  <c r="D1446" i="6"/>
  <c r="C1446" i="6"/>
  <c r="D1445" i="6"/>
  <c r="C1445" i="6"/>
  <c r="D1444" i="6"/>
  <c r="C1444" i="6"/>
  <c r="D1443" i="6"/>
  <c r="C1443" i="6"/>
  <c r="D1442" i="6"/>
  <c r="C1442" i="6"/>
  <c r="D1441" i="6"/>
  <c r="C1441" i="6"/>
  <c r="D1440" i="6"/>
  <c r="C1440" i="6"/>
  <c r="D1439" i="6"/>
  <c r="C1439" i="6"/>
  <c r="D1438" i="6"/>
  <c r="C1438" i="6"/>
  <c r="D1437" i="6"/>
  <c r="C1437" i="6"/>
  <c r="D1436" i="6"/>
  <c r="C1436" i="6"/>
  <c r="D1435" i="6"/>
  <c r="C1435" i="6"/>
  <c r="D1434" i="6"/>
  <c r="C1434" i="6"/>
  <c r="D1433" i="6"/>
  <c r="C1433" i="6"/>
  <c r="D1432" i="6"/>
  <c r="C1432" i="6"/>
  <c r="D1431" i="6"/>
  <c r="C1431" i="6"/>
  <c r="D1430" i="6"/>
  <c r="C1430" i="6"/>
  <c r="D1429" i="6"/>
  <c r="C1429" i="6"/>
  <c r="D1428" i="6"/>
  <c r="C1428" i="6"/>
  <c r="D1427" i="6"/>
  <c r="C1427" i="6"/>
  <c r="D1426" i="6"/>
  <c r="C1426" i="6"/>
  <c r="D1425" i="6"/>
  <c r="C1425" i="6"/>
  <c r="D1424" i="6"/>
  <c r="C1424" i="6"/>
  <c r="D1423" i="6"/>
  <c r="C1423" i="6"/>
  <c r="D1422" i="6"/>
  <c r="C1422" i="6"/>
  <c r="D1421" i="6"/>
  <c r="C1421" i="6"/>
  <c r="D1420" i="6"/>
  <c r="C1420" i="6"/>
  <c r="D1419" i="6"/>
  <c r="C1419" i="6"/>
  <c r="D1418" i="6"/>
  <c r="C1418" i="6"/>
  <c r="D1417" i="6"/>
  <c r="C1417" i="6"/>
  <c r="D1416" i="6"/>
  <c r="C1416" i="6"/>
  <c r="D1415" i="6"/>
  <c r="C1415" i="6"/>
  <c r="D1414" i="6"/>
  <c r="C1414" i="6"/>
  <c r="D1413" i="6"/>
  <c r="C1413" i="6"/>
  <c r="D1412" i="6"/>
  <c r="C1412" i="6"/>
  <c r="D1411" i="6"/>
  <c r="C1411" i="6"/>
  <c r="D1410" i="6"/>
  <c r="C1410" i="6"/>
  <c r="D1409" i="6"/>
  <c r="C1409" i="6"/>
  <c r="D1408" i="6"/>
  <c r="C1408" i="6"/>
  <c r="D1407" i="6"/>
  <c r="C1407" i="6"/>
  <c r="D1406" i="6"/>
  <c r="C1406" i="6"/>
  <c r="D1405" i="6"/>
  <c r="C1405" i="6"/>
  <c r="D1404" i="6"/>
  <c r="C1404" i="6"/>
  <c r="D1403" i="6"/>
  <c r="C1403" i="6"/>
  <c r="D1402" i="6"/>
  <c r="C1402" i="6"/>
  <c r="D1401" i="6"/>
  <c r="C1401" i="6"/>
  <c r="D1400" i="6"/>
  <c r="C1400" i="6"/>
  <c r="D1399" i="6"/>
  <c r="C1399" i="6"/>
  <c r="D1398" i="6"/>
  <c r="C1398" i="6"/>
  <c r="D1397" i="6"/>
  <c r="C1397" i="6"/>
  <c r="D1396" i="6"/>
  <c r="C1396" i="6"/>
  <c r="D1395" i="6"/>
  <c r="C1395" i="6"/>
  <c r="D1394" i="6"/>
  <c r="C1394" i="6"/>
  <c r="D1393" i="6"/>
  <c r="C1393" i="6"/>
  <c r="D1392" i="6"/>
  <c r="C1392" i="6"/>
  <c r="D1391" i="6"/>
  <c r="C1391" i="6"/>
  <c r="D1390" i="6"/>
  <c r="C1390" i="6"/>
  <c r="D1389" i="6"/>
  <c r="C1389" i="6"/>
  <c r="D1388" i="6"/>
  <c r="C1388" i="6"/>
  <c r="D1387" i="6"/>
  <c r="C1387" i="6"/>
  <c r="D1386" i="6"/>
  <c r="C1386" i="6"/>
  <c r="D1385" i="6"/>
  <c r="C1385" i="6"/>
  <c r="D1384" i="6"/>
  <c r="C1384" i="6"/>
  <c r="D1383" i="6"/>
  <c r="C1383" i="6"/>
  <c r="D1382" i="6"/>
  <c r="C1382" i="6"/>
  <c r="D1381" i="6"/>
  <c r="C1381" i="6"/>
  <c r="D1380" i="6"/>
  <c r="C1380" i="6"/>
  <c r="D1379" i="6"/>
  <c r="C1379" i="6"/>
  <c r="D1378" i="6"/>
  <c r="C1378" i="6"/>
  <c r="D1377" i="6"/>
  <c r="C1377" i="6"/>
  <c r="D1376" i="6"/>
  <c r="C1376" i="6"/>
  <c r="D1375" i="6"/>
  <c r="C1375" i="6"/>
  <c r="D1374" i="6"/>
  <c r="C1374" i="6"/>
  <c r="D1373" i="6"/>
  <c r="C1373" i="6"/>
  <c r="D1372" i="6"/>
  <c r="C1372" i="6"/>
  <c r="D1371" i="6"/>
  <c r="C1371" i="6"/>
  <c r="D1370" i="6"/>
  <c r="C1370" i="6"/>
  <c r="D1369" i="6"/>
  <c r="C1369" i="6"/>
  <c r="D1368" i="6"/>
  <c r="C1368" i="6"/>
  <c r="D1367" i="6"/>
  <c r="C1367" i="6"/>
  <c r="D1366" i="6"/>
  <c r="C1366" i="6"/>
  <c r="D1365" i="6"/>
  <c r="C1365" i="6"/>
  <c r="D1364" i="6"/>
  <c r="C1364" i="6"/>
  <c r="D1363" i="6"/>
  <c r="C1363" i="6"/>
  <c r="D1362" i="6"/>
  <c r="C1362" i="6"/>
  <c r="D1361" i="6"/>
  <c r="C1361" i="6"/>
  <c r="D1360" i="6"/>
  <c r="C1360" i="6"/>
  <c r="D1359" i="6"/>
  <c r="C1359" i="6"/>
  <c r="D1358" i="6"/>
  <c r="C1358" i="6"/>
  <c r="D1357" i="6"/>
  <c r="C1357" i="6"/>
  <c r="D1356" i="6"/>
  <c r="C1356" i="6"/>
  <c r="D1355" i="6"/>
  <c r="C1355" i="6"/>
  <c r="D1354" i="6"/>
  <c r="C1354" i="6"/>
  <c r="D1353" i="6"/>
  <c r="C1353" i="6"/>
  <c r="D1352" i="6"/>
  <c r="C1352" i="6"/>
  <c r="D1351" i="6"/>
  <c r="C1351" i="6"/>
  <c r="D1350" i="6"/>
  <c r="C1350" i="6"/>
  <c r="D1349" i="6"/>
  <c r="C1349" i="6"/>
  <c r="D1348" i="6"/>
  <c r="C1348" i="6"/>
  <c r="D1347" i="6"/>
  <c r="C1347" i="6"/>
  <c r="D1346" i="6"/>
  <c r="C1346" i="6"/>
  <c r="D1345" i="6"/>
  <c r="C1345" i="6"/>
  <c r="D1344" i="6"/>
  <c r="C1344" i="6"/>
  <c r="D1343" i="6"/>
  <c r="C1343" i="6"/>
  <c r="D1342" i="6"/>
  <c r="C1342" i="6"/>
  <c r="D1341" i="6"/>
  <c r="C1341" i="6"/>
  <c r="D1340" i="6"/>
  <c r="C1340" i="6"/>
  <c r="D1339" i="6"/>
  <c r="C1339" i="6"/>
  <c r="D1338" i="6"/>
  <c r="C1338" i="6"/>
  <c r="D1337" i="6"/>
  <c r="C1337" i="6"/>
  <c r="D1336" i="6"/>
  <c r="C1336" i="6"/>
  <c r="D1335" i="6"/>
  <c r="C1335" i="6"/>
  <c r="D1334" i="6"/>
  <c r="C1334" i="6"/>
  <c r="D1333" i="6"/>
  <c r="C1333" i="6"/>
  <c r="D1332" i="6"/>
  <c r="C1332" i="6"/>
  <c r="D1331" i="6"/>
  <c r="C1331" i="6"/>
  <c r="D1330" i="6"/>
  <c r="C1330" i="6"/>
  <c r="D1329" i="6"/>
  <c r="C1329" i="6"/>
  <c r="D1328" i="6"/>
  <c r="C1328" i="6"/>
  <c r="D1327" i="6"/>
  <c r="C1327" i="6"/>
  <c r="D1326" i="6"/>
  <c r="C1326" i="6"/>
  <c r="D1325" i="6"/>
  <c r="C1325" i="6"/>
  <c r="D1324" i="6"/>
  <c r="C1324" i="6"/>
  <c r="D1323" i="6"/>
  <c r="C1323" i="6"/>
  <c r="D1322" i="6"/>
  <c r="C1322" i="6"/>
  <c r="D1321" i="6"/>
  <c r="C1321" i="6"/>
  <c r="D1320" i="6"/>
  <c r="C1320" i="6"/>
  <c r="D1319" i="6"/>
  <c r="C1319" i="6"/>
  <c r="D1318" i="6"/>
  <c r="C1318" i="6"/>
  <c r="D1317" i="6"/>
  <c r="C1317" i="6"/>
  <c r="D1316" i="6"/>
  <c r="C1316" i="6"/>
  <c r="D1315" i="6"/>
  <c r="C1315" i="6"/>
  <c r="D1314" i="6"/>
  <c r="C1314" i="6"/>
  <c r="D1313" i="6"/>
  <c r="C1313" i="6"/>
  <c r="D1312" i="6"/>
  <c r="C1312" i="6"/>
  <c r="D1311" i="6"/>
  <c r="C1311" i="6"/>
  <c r="D1310" i="6"/>
  <c r="C1310" i="6"/>
  <c r="D1309" i="6"/>
  <c r="C1309" i="6"/>
  <c r="D1308" i="6"/>
  <c r="C1308" i="6"/>
  <c r="D1307" i="6"/>
  <c r="C1307" i="6"/>
  <c r="D1306" i="6"/>
  <c r="C1306" i="6"/>
  <c r="D1305" i="6"/>
  <c r="C1305" i="6"/>
  <c r="D1304" i="6"/>
  <c r="C1304" i="6"/>
  <c r="D1303" i="6"/>
  <c r="C1303" i="6"/>
  <c r="D1302" i="6"/>
  <c r="C1302" i="6"/>
  <c r="D1301" i="6"/>
  <c r="C1301" i="6"/>
  <c r="D1300" i="6"/>
  <c r="C1300" i="6"/>
  <c r="D1299" i="6"/>
  <c r="C1299" i="6"/>
  <c r="D1298" i="6"/>
  <c r="C1298" i="6"/>
  <c r="D1297" i="6"/>
  <c r="C1297" i="6"/>
  <c r="D1296" i="6"/>
  <c r="C1296" i="6"/>
  <c r="D1295" i="6"/>
  <c r="C1295" i="6"/>
  <c r="D1294" i="6"/>
  <c r="C1294" i="6"/>
  <c r="D1293" i="6"/>
  <c r="C1293" i="6"/>
  <c r="D1292" i="6"/>
  <c r="C1292" i="6"/>
  <c r="D1291" i="6"/>
  <c r="C1291" i="6"/>
  <c r="D1290" i="6"/>
  <c r="C1290" i="6"/>
  <c r="D1289" i="6"/>
  <c r="C1289" i="6"/>
  <c r="D1288" i="6"/>
  <c r="C1288" i="6"/>
  <c r="D1287" i="6"/>
  <c r="C1287" i="6"/>
  <c r="D1286" i="6"/>
  <c r="C1286" i="6"/>
  <c r="D1285" i="6"/>
  <c r="C1285" i="6"/>
  <c r="D1284" i="6"/>
  <c r="C1284" i="6"/>
  <c r="D1283" i="6"/>
  <c r="C1283" i="6"/>
  <c r="D1282" i="6"/>
  <c r="C1282" i="6"/>
  <c r="D1281" i="6"/>
  <c r="C1281" i="6"/>
  <c r="D1280" i="6"/>
  <c r="C1280" i="6"/>
  <c r="D1279" i="6"/>
  <c r="C1279" i="6"/>
  <c r="D1278" i="6"/>
  <c r="C1278" i="6"/>
  <c r="D1277" i="6"/>
  <c r="C1277" i="6"/>
  <c r="D1276" i="6"/>
  <c r="C1276" i="6"/>
  <c r="D1275" i="6"/>
  <c r="C1275" i="6"/>
  <c r="D1274" i="6"/>
  <c r="C1274" i="6"/>
  <c r="D1273" i="6"/>
  <c r="C1273" i="6"/>
  <c r="D1272" i="6"/>
  <c r="C1272" i="6"/>
  <c r="D1271" i="6"/>
  <c r="C1271" i="6"/>
  <c r="D1270" i="6"/>
  <c r="C1270" i="6"/>
  <c r="D1269" i="6"/>
  <c r="C1269" i="6"/>
  <c r="D1268" i="6"/>
  <c r="C1268" i="6"/>
  <c r="D1267" i="6"/>
  <c r="C1267" i="6"/>
  <c r="D1266" i="6"/>
  <c r="C1266" i="6"/>
  <c r="D1265" i="6"/>
  <c r="C1265" i="6"/>
  <c r="D1264" i="6"/>
  <c r="C1264" i="6"/>
  <c r="D1263" i="6"/>
  <c r="C1263" i="6"/>
  <c r="D1262" i="6"/>
  <c r="C1262" i="6"/>
  <c r="D1261" i="6"/>
  <c r="C1261" i="6"/>
  <c r="D1260" i="6"/>
  <c r="C1260" i="6"/>
  <c r="D1259" i="6"/>
  <c r="C1259" i="6"/>
  <c r="D1258" i="6"/>
  <c r="C1258" i="6"/>
  <c r="D1257" i="6"/>
  <c r="C1257" i="6"/>
  <c r="D1256" i="6"/>
  <c r="C1256" i="6"/>
  <c r="D1255" i="6"/>
  <c r="C1255" i="6"/>
  <c r="D1254" i="6"/>
  <c r="C1254" i="6"/>
  <c r="D1253" i="6"/>
  <c r="C1253" i="6"/>
  <c r="D1252" i="6"/>
  <c r="C1252" i="6"/>
  <c r="D1251" i="6"/>
  <c r="C1251" i="6"/>
  <c r="D1250" i="6"/>
  <c r="C1250" i="6"/>
  <c r="D1249" i="6"/>
  <c r="C1249" i="6"/>
  <c r="D1248" i="6"/>
  <c r="C1248" i="6"/>
  <c r="D1247" i="6"/>
  <c r="C1247" i="6"/>
  <c r="D1246" i="6"/>
  <c r="C1246" i="6"/>
  <c r="D1245" i="6"/>
  <c r="C1245" i="6"/>
  <c r="D1244" i="6"/>
  <c r="C1244" i="6"/>
  <c r="D1243" i="6"/>
  <c r="C1243" i="6"/>
  <c r="D1242" i="6"/>
  <c r="C1242" i="6"/>
  <c r="D1241" i="6"/>
  <c r="C1241" i="6"/>
  <c r="D1240" i="6"/>
  <c r="C1240" i="6"/>
  <c r="D1239" i="6"/>
  <c r="C1239" i="6"/>
  <c r="D1238" i="6"/>
  <c r="C1238" i="6"/>
  <c r="D1237" i="6"/>
  <c r="C1237" i="6"/>
  <c r="D1236" i="6"/>
  <c r="C1236" i="6"/>
  <c r="D1235" i="6"/>
  <c r="C1235" i="6"/>
  <c r="D1234" i="6"/>
  <c r="C1234" i="6"/>
  <c r="D1233" i="6"/>
  <c r="C1233" i="6"/>
  <c r="D1232" i="6"/>
  <c r="C1232" i="6"/>
  <c r="D1231" i="6"/>
  <c r="C1231" i="6"/>
  <c r="D1230" i="6"/>
  <c r="C1230" i="6"/>
  <c r="D1229" i="6"/>
  <c r="C1229" i="6"/>
  <c r="D1228" i="6"/>
  <c r="C1228" i="6"/>
  <c r="D1227" i="6"/>
  <c r="C1227" i="6"/>
  <c r="D1226" i="6"/>
  <c r="C1226" i="6"/>
  <c r="D1225" i="6"/>
  <c r="C1225" i="6"/>
  <c r="D1224" i="6"/>
  <c r="C1224" i="6"/>
  <c r="D1223" i="6"/>
  <c r="C1223" i="6"/>
  <c r="D1222" i="6"/>
  <c r="C1222" i="6"/>
  <c r="D1221" i="6"/>
  <c r="C1221" i="6"/>
  <c r="D1220" i="6"/>
  <c r="C1220" i="6"/>
  <c r="D1219" i="6"/>
  <c r="C1219" i="6"/>
  <c r="D1218" i="6"/>
  <c r="C1218" i="6"/>
  <c r="D1217" i="6"/>
  <c r="C1217" i="6"/>
  <c r="D1216" i="6"/>
  <c r="C1216" i="6"/>
  <c r="D1215" i="6"/>
  <c r="C1215" i="6"/>
  <c r="D1214" i="6"/>
  <c r="C1214" i="6"/>
  <c r="D1213" i="6"/>
  <c r="C1213" i="6"/>
  <c r="D1212" i="6"/>
  <c r="C1212" i="6"/>
  <c r="D1211" i="6"/>
  <c r="C1211" i="6"/>
  <c r="D1210" i="6"/>
  <c r="C1210" i="6"/>
  <c r="D1209" i="6"/>
  <c r="C1209" i="6"/>
  <c r="D1208" i="6"/>
  <c r="C1208" i="6"/>
  <c r="D1207" i="6"/>
  <c r="C1207" i="6"/>
  <c r="D1206" i="6"/>
  <c r="C1206" i="6"/>
  <c r="D1205" i="6"/>
  <c r="C1205" i="6"/>
  <c r="D1204" i="6"/>
  <c r="C1204" i="6"/>
  <c r="D1203" i="6"/>
  <c r="C1203" i="6"/>
  <c r="D1202" i="6"/>
  <c r="C1202" i="6"/>
  <c r="D1201" i="6"/>
  <c r="C1201" i="6"/>
  <c r="D1200" i="6"/>
  <c r="C1200" i="6"/>
  <c r="D1199" i="6"/>
  <c r="C1199" i="6"/>
  <c r="D1198" i="6"/>
  <c r="C1198" i="6"/>
  <c r="D1197" i="6"/>
  <c r="C1197" i="6"/>
  <c r="D1196" i="6"/>
  <c r="C1196" i="6"/>
  <c r="D1195" i="6"/>
  <c r="C1195" i="6"/>
  <c r="D1194" i="6"/>
  <c r="C1194" i="6"/>
  <c r="D1193" i="6"/>
  <c r="C1193" i="6"/>
  <c r="D1192" i="6"/>
  <c r="C1192" i="6"/>
  <c r="D1191" i="6"/>
  <c r="C1191" i="6"/>
  <c r="D1190" i="6"/>
  <c r="C1190" i="6"/>
  <c r="D1189" i="6"/>
  <c r="C1189" i="6"/>
  <c r="D1188" i="6"/>
  <c r="C1188" i="6"/>
  <c r="D1187" i="6"/>
  <c r="C1187" i="6"/>
  <c r="D1186" i="6"/>
  <c r="C1186" i="6"/>
  <c r="D1185" i="6"/>
  <c r="C1185" i="6"/>
  <c r="D1184" i="6"/>
  <c r="C1184" i="6"/>
  <c r="D1183" i="6"/>
  <c r="C1183" i="6"/>
  <c r="D1182" i="6"/>
  <c r="C1182" i="6"/>
  <c r="D1181" i="6"/>
  <c r="C1181" i="6"/>
  <c r="D1180" i="6"/>
  <c r="C1180" i="6"/>
  <c r="D1179" i="6"/>
  <c r="C1179" i="6"/>
  <c r="D1178" i="6"/>
  <c r="C1178" i="6"/>
  <c r="D1177" i="6"/>
  <c r="C1177" i="6"/>
  <c r="D1176" i="6"/>
  <c r="C1176" i="6"/>
  <c r="D1175" i="6"/>
  <c r="C1175" i="6"/>
  <c r="D1174" i="6"/>
  <c r="C1174" i="6"/>
  <c r="D1173" i="6"/>
  <c r="C1173" i="6"/>
  <c r="D1172" i="6"/>
  <c r="C1172" i="6"/>
  <c r="D1171" i="6"/>
  <c r="C1171" i="6"/>
  <c r="D1170" i="6"/>
  <c r="C1170" i="6"/>
  <c r="D1169" i="6"/>
  <c r="C1169" i="6"/>
  <c r="D1168" i="6"/>
  <c r="C1168" i="6"/>
  <c r="D1167" i="6"/>
  <c r="C1167" i="6"/>
  <c r="D1166" i="6"/>
  <c r="C1166" i="6"/>
  <c r="D1165" i="6"/>
  <c r="C1165" i="6"/>
  <c r="D1164" i="6"/>
  <c r="C1164" i="6"/>
  <c r="D1163" i="6"/>
  <c r="C1163" i="6"/>
  <c r="D1162" i="6"/>
  <c r="C1162" i="6"/>
  <c r="D1161" i="6"/>
  <c r="C1161" i="6"/>
  <c r="D1160" i="6"/>
  <c r="C1160" i="6"/>
  <c r="D1159" i="6"/>
  <c r="C1159" i="6"/>
  <c r="D1158" i="6"/>
  <c r="C1158" i="6"/>
  <c r="D1157" i="6"/>
  <c r="C1157" i="6"/>
  <c r="D1156" i="6"/>
  <c r="C1156" i="6"/>
  <c r="D1155" i="6"/>
  <c r="C1155" i="6"/>
  <c r="D1154" i="6"/>
  <c r="C1154" i="6"/>
  <c r="D1153" i="6"/>
  <c r="C1153" i="6"/>
  <c r="D1152" i="6"/>
  <c r="C1152" i="6"/>
  <c r="D1151" i="6"/>
  <c r="C1151" i="6"/>
  <c r="D1150" i="6"/>
  <c r="C1150" i="6"/>
  <c r="D1149" i="6"/>
  <c r="C1149" i="6"/>
  <c r="D1148" i="6"/>
  <c r="C1148" i="6"/>
  <c r="D1147" i="6"/>
  <c r="C1147" i="6"/>
  <c r="D1146" i="6"/>
  <c r="C1146" i="6"/>
  <c r="D1145" i="6"/>
  <c r="C1145" i="6"/>
  <c r="D1144" i="6"/>
  <c r="C1144" i="6"/>
  <c r="D1143" i="6"/>
  <c r="C1143" i="6"/>
  <c r="D1142" i="6"/>
  <c r="C1142" i="6"/>
  <c r="D1141" i="6"/>
  <c r="C1141" i="6"/>
  <c r="D1140" i="6"/>
  <c r="C1140" i="6"/>
  <c r="D1139" i="6"/>
  <c r="C1139" i="6"/>
  <c r="D1138" i="6"/>
  <c r="C1138" i="6"/>
  <c r="D1137" i="6"/>
  <c r="C1137" i="6"/>
  <c r="D1136" i="6"/>
  <c r="C1136" i="6"/>
  <c r="D1135" i="6"/>
  <c r="C1135" i="6"/>
  <c r="D1134" i="6"/>
  <c r="C1134" i="6"/>
  <c r="D1133" i="6"/>
  <c r="C1133" i="6"/>
  <c r="D1132" i="6"/>
  <c r="C1132" i="6"/>
  <c r="D1131" i="6"/>
  <c r="C1131" i="6"/>
  <c r="D1130" i="6"/>
  <c r="C1130" i="6"/>
  <c r="D1129" i="6"/>
  <c r="C1129" i="6"/>
  <c r="D1128" i="6"/>
  <c r="C1128" i="6"/>
  <c r="D1127" i="6"/>
  <c r="C1127" i="6"/>
  <c r="D1126" i="6"/>
  <c r="C1126" i="6"/>
  <c r="D1125" i="6"/>
  <c r="C1125" i="6"/>
  <c r="D1124" i="6"/>
  <c r="C1124" i="6"/>
  <c r="D1123" i="6"/>
  <c r="C1123" i="6"/>
  <c r="D1122" i="6"/>
  <c r="C1122" i="6"/>
  <c r="D1121" i="6"/>
  <c r="C1121" i="6"/>
  <c r="D1120" i="6"/>
  <c r="C1120" i="6"/>
  <c r="D1119" i="6"/>
  <c r="C1119" i="6"/>
  <c r="D1118" i="6"/>
  <c r="C1118" i="6"/>
  <c r="D1117" i="6"/>
  <c r="C1117" i="6"/>
  <c r="D1116" i="6"/>
  <c r="C1116" i="6"/>
  <c r="D1115" i="6"/>
  <c r="C1115" i="6"/>
  <c r="D1114" i="6"/>
  <c r="C1114" i="6"/>
  <c r="D1113" i="6"/>
  <c r="C1113" i="6"/>
  <c r="D1112" i="6"/>
  <c r="C1112" i="6"/>
  <c r="D1111" i="6"/>
  <c r="C1111" i="6"/>
  <c r="D1110" i="6"/>
  <c r="C1110" i="6"/>
  <c r="D1109" i="6"/>
  <c r="C1109" i="6"/>
  <c r="D1108" i="6"/>
  <c r="C1108" i="6"/>
  <c r="D1107" i="6"/>
  <c r="C1107" i="6"/>
  <c r="D1106" i="6"/>
  <c r="C1106" i="6"/>
  <c r="D1105" i="6"/>
  <c r="C1105" i="6"/>
  <c r="D1104" i="6"/>
  <c r="C1104" i="6"/>
  <c r="D1103" i="6"/>
  <c r="C1103" i="6"/>
  <c r="D1102" i="6"/>
  <c r="C1102" i="6"/>
  <c r="D1101" i="6"/>
  <c r="C1101" i="6"/>
  <c r="D1100" i="6"/>
  <c r="C1100" i="6"/>
  <c r="D1099" i="6"/>
  <c r="C1099" i="6"/>
  <c r="D1098" i="6"/>
  <c r="C1098" i="6"/>
  <c r="D1097" i="6"/>
  <c r="C1097" i="6"/>
  <c r="D1096" i="6"/>
  <c r="C1096" i="6"/>
  <c r="D1095" i="6"/>
  <c r="C1095" i="6"/>
  <c r="D1094" i="6"/>
  <c r="C1094" i="6"/>
  <c r="D1093" i="6"/>
  <c r="C1093" i="6"/>
  <c r="D1092" i="6"/>
  <c r="C1092" i="6"/>
  <c r="D1091" i="6"/>
  <c r="C1091" i="6"/>
  <c r="D1090" i="6"/>
  <c r="C1090" i="6"/>
  <c r="D1089" i="6"/>
  <c r="C1089" i="6"/>
  <c r="D1088" i="6"/>
  <c r="C1088" i="6"/>
  <c r="D1087" i="6"/>
  <c r="C1087" i="6"/>
  <c r="D1086" i="6"/>
  <c r="C1086" i="6"/>
  <c r="D1085" i="6"/>
  <c r="C1085" i="6"/>
  <c r="D1084" i="6"/>
  <c r="C1084" i="6"/>
  <c r="D1083" i="6"/>
  <c r="C1083" i="6"/>
  <c r="D1082" i="6"/>
  <c r="C1082" i="6"/>
  <c r="D1081" i="6"/>
  <c r="C1081" i="6"/>
  <c r="D1080" i="6"/>
  <c r="C1080" i="6"/>
  <c r="D1079" i="6"/>
  <c r="C1079" i="6"/>
  <c r="D1078" i="6"/>
  <c r="C1078" i="6"/>
  <c r="D1077" i="6"/>
  <c r="C1077" i="6"/>
  <c r="D1076" i="6"/>
  <c r="C1076" i="6"/>
  <c r="D1075" i="6"/>
  <c r="C1075" i="6"/>
  <c r="D1074" i="6"/>
  <c r="C1074" i="6"/>
  <c r="D1073" i="6"/>
  <c r="C1073" i="6"/>
  <c r="D1072" i="6"/>
  <c r="C1072" i="6"/>
  <c r="D1071" i="6"/>
  <c r="C1071" i="6"/>
  <c r="D1070" i="6"/>
  <c r="C1070" i="6"/>
  <c r="D1069" i="6"/>
  <c r="C1069" i="6"/>
  <c r="D1068" i="6"/>
  <c r="C1068" i="6"/>
  <c r="D1067" i="6"/>
  <c r="C1067" i="6"/>
  <c r="D1066" i="6"/>
  <c r="C1066" i="6"/>
  <c r="D1065" i="6"/>
  <c r="C1065" i="6"/>
  <c r="D1064" i="6"/>
  <c r="C1064" i="6"/>
  <c r="D1063" i="6"/>
  <c r="C1063" i="6"/>
  <c r="D1062" i="6"/>
  <c r="C1062" i="6"/>
  <c r="D1061" i="6"/>
  <c r="C1061" i="6"/>
  <c r="D1060" i="6"/>
  <c r="C1060" i="6"/>
  <c r="D1059" i="6"/>
  <c r="C1059" i="6"/>
  <c r="D1058" i="6"/>
  <c r="C1058" i="6"/>
  <c r="D1057" i="6"/>
  <c r="C1057" i="6"/>
  <c r="D1056" i="6"/>
  <c r="C1056" i="6"/>
  <c r="D1055" i="6"/>
  <c r="C1055" i="6"/>
  <c r="D1054" i="6"/>
  <c r="C1054" i="6"/>
  <c r="D1053" i="6"/>
  <c r="C1053" i="6"/>
  <c r="D1052" i="6"/>
  <c r="C1052" i="6"/>
  <c r="D1051" i="6"/>
  <c r="C1051" i="6"/>
  <c r="D1050" i="6"/>
  <c r="C1050" i="6"/>
  <c r="D1049" i="6"/>
  <c r="C1049" i="6"/>
  <c r="D1048" i="6"/>
  <c r="C1048" i="6"/>
  <c r="D1047" i="6"/>
  <c r="C1047" i="6"/>
  <c r="D1046" i="6"/>
  <c r="C1046" i="6"/>
  <c r="D1045" i="6"/>
  <c r="C1045" i="6"/>
  <c r="D1044" i="6"/>
  <c r="C1044" i="6"/>
  <c r="D1043" i="6"/>
  <c r="C1043" i="6"/>
  <c r="D1042" i="6"/>
  <c r="C1042" i="6"/>
  <c r="D1041" i="6"/>
  <c r="C1041" i="6"/>
  <c r="D1040" i="6"/>
  <c r="C1040" i="6"/>
  <c r="D1039" i="6"/>
  <c r="C1039" i="6"/>
  <c r="D1038" i="6"/>
  <c r="C1038" i="6"/>
  <c r="D1037" i="6"/>
  <c r="C1037" i="6"/>
  <c r="D1036" i="6"/>
  <c r="C1036" i="6"/>
  <c r="D1035" i="6"/>
  <c r="C1035" i="6"/>
  <c r="D1034" i="6"/>
  <c r="C1034" i="6"/>
  <c r="D1033" i="6"/>
  <c r="C1033" i="6"/>
  <c r="D1032" i="6"/>
  <c r="C1032" i="6"/>
  <c r="D1031" i="6"/>
  <c r="C1031" i="6"/>
  <c r="D1030" i="6"/>
  <c r="C1030" i="6"/>
  <c r="D1029" i="6"/>
  <c r="C1029" i="6"/>
  <c r="D1028" i="6"/>
  <c r="C1028" i="6"/>
  <c r="D1027" i="6"/>
  <c r="C1027" i="6"/>
  <c r="D1026" i="6"/>
  <c r="C1026" i="6"/>
  <c r="D1025" i="6"/>
  <c r="C1025" i="6"/>
  <c r="D1024" i="6"/>
  <c r="C1024" i="6"/>
  <c r="D1023" i="6"/>
  <c r="C1023" i="6"/>
  <c r="D1022" i="6"/>
  <c r="C1022" i="6"/>
  <c r="D1021" i="6"/>
  <c r="C1021" i="6"/>
  <c r="D1020" i="6"/>
  <c r="C1020" i="6"/>
  <c r="D1019" i="6"/>
  <c r="C1019" i="6"/>
  <c r="D1018" i="6"/>
  <c r="C1018" i="6"/>
  <c r="D1017" i="6"/>
  <c r="C1017" i="6"/>
  <c r="D1016" i="6"/>
  <c r="C1016" i="6"/>
  <c r="D1015" i="6"/>
  <c r="C1015" i="6"/>
  <c r="D1014" i="6"/>
  <c r="C1014" i="6"/>
  <c r="D1013" i="6"/>
  <c r="C1013" i="6"/>
  <c r="D1012" i="6"/>
  <c r="C1012" i="6"/>
  <c r="D1011" i="6"/>
  <c r="C1011" i="6"/>
  <c r="D1010" i="6"/>
  <c r="C1010" i="6"/>
  <c r="D1009" i="6"/>
  <c r="C1009" i="6"/>
  <c r="D1008" i="6"/>
  <c r="C1008" i="6"/>
  <c r="D1007" i="6"/>
  <c r="C1007" i="6"/>
  <c r="D1006" i="6"/>
  <c r="C1006" i="6"/>
  <c r="D1005" i="6"/>
  <c r="C1005" i="6"/>
  <c r="D1004" i="6"/>
  <c r="C1004" i="6"/>
  <c r="D1003" i="6"/>
  <c r="C1003" i="6"/>
  <c r="D1002" i="6"/>
  <c r="C1002" i="6"/>
  <c r="D1001" i="6"/>
  <c r="C1001" i="6"/>
  <c r="D1000" i="6"/>
  <c r="C1000" i="6"/>
  <c r="D999" i="6"/>
  <c r="C999" i="6"/>
  <c r="D998" i="6"/>
  <c r="C998" i="6"/>
  <c r="D997" i="6"/>
  <c r="C997" i="6"/>
  <c r="D996" i="6"/>
  <c r="C996" i="6"/>
  <c r="D995" i="6"/>
  <c r="C995" i="6"/>
  <c r="D994" i="6"/>
  <c r="C994" i="6"/>
  <c r="D993" i="6"/>
  <c r="C993" i="6"/>
  <c r="D992" i="6"/>
  <c r="C992" i="6"/>
  <c r="D991" i="6"/>
  <c r="C991" i="6"/>
  <c r="D990" i="6"/>
  <c r="C990" i="6"/>
  <c r="D989" i="6"/>
  <c r="C989" i="6"/>
  <c r="D988" i="6"/>
  <c r="C988" i="6"/>
  <c r="D987" i="6"/>
  <c r="C987" i="6"/>
  <c r="D986" i="6"/>
  <c r="C986" i="6"/>
  <c r="D985" i="6"/>
  <c r="C985" i="6"/>
  <c r="D984" i="6"/>
  <c r="C984" i="6"/>
  <c r="D983" i="6"/>
  <c r="C983" i="6"/>
  <c r="D982" i="6"/>
  <c r="C982" i="6"/>
  <c r="D981" i="6"/>
  <c r="C981" i="6"/>
  <c r="D980" i="6"/>
  <c r="C980" i="6"/>
  <c r="D979" i="6"/>
  <c r="C979" i="6"/>
  <c r="D978" i="6"/>
  <c r="C978" i="6"/>
  <c r="D977" i="6"/>
  <c r="C977" i="6"/>
  <c r="D976" i="6"/>
  <c r="C976" i="6"/>
  <c r="D975" i="6"/>
  <c r="C975" i="6"/>
  <c r="D974" i="6"/>
  <c r="C974" i="6"/>
  <c r="D973" i="6"/>
  <c r="C973" i="6"/>
  <c r="D972" i="6"/>
  <c r="C972" i="6"/>
  <c r="D971" i="6"/>
  <c r="C971" i="6"/>
  <c r="D970" i="6"/>
  <c r="C970" i="6"/>
  <c r="D969" i="6"/>
  <c r="C969" i="6"/>
  <c r="D968" i="6"/>
  <c r="C968" i="6"/>
  <c r="D967" i="6"/>
  <c r="C967" i="6"/>
  <c r="D966" i="6"/>
  <c r="C966" i="6"/>
  <c r="D965" i="6"/>
  <c r="C965" i="6"/>
  <c r="D964" i="6"/>
  <c r="C964" i="6"/>
  <c r="D963" i="6"/>
  <c r="C963" i="6"/>
  <c r="D962" i="6"/>
  <c r="C962" i="6"/>
  <c r="D961" i="6"/>
  <c r="C961" i="6"/>
  <c r="D960" i="6"/>
  <c r="C960" i="6"/>
  <c r="D959" i="6"/>
  <c r="C959" i="6"/>
  <c r="D958" i="6"/>
  <c r="C958" i="6"/>
  <c r="D957" i="6"/>
  <c r="C957" i="6"/>
  <c r="D956" i="6"/>
  <c r="C956" i="6"/>
  <c r="D955" i="6"/>
  <c r="C955" i="6"/>
  <c r="D954" i="6"/>
  <c r="C954" i="6"/>
  <c r="D953" i="6"/>
  <c r="C953" i="6"/>
  <c r="D952" i="6"/>
  <c r="C952" i="6"/>
  <c r="D951" i="6"/>
  <c r="C951" i="6"/>
  <c r="D950" i="6"/>
  <c r="C950" i="6"/>
  <c r="D949" i="6"/>
  <c r="C949" i="6"/>
  <c r="D948" i="6"/>
  <c r="C948" i="6"/>
  <c r="D947" i="6"/>
  <c r="C947" i="6"/>
  <c r="D946" i="6"/>
  <c r="C946" i="6"/>
  <c r="D945" i="6"/>
  <c r="C945" i="6"/>
  <c r="D944" i="6"/>
  <c r="C944" i="6"/>
  <c r="D943" i="6"/>
  <c r="C943" i="6"/>
  <c r="D942" i="6"/>
  <c r="C942" i="6"/>
  <c r="D941" i="6"/>
  <c r="C941" i="6"/>
  <c r="D940" i="6"/>
  <c r="C940" i="6"/>
  <c r="D939" i="6"/>
  <c r="C939" i="6"/>
  <c r="D938" i="6"/>
  <c r="C938" i="6"/>
  <c r="D937" i="6"/>
  <c r="C937" i="6"/>
  <c r="D936" i="6"/>
  <c r="C936" i="6"/>
  <c r="D935" i="6"/>
  <c r="C935" i="6"/>
  <c r="D934" i="6"/>
  <c r="C934" i="6"/>
  <c r="D933" i="6"/>
  <c r="C933" i="6"/>
  <c r="D932" i="6"/>
  <c r="C932" i="6"/>
  <c r="D931" i="6"/>
  <c r="C931" i="6"/>
  <c r="D930" i="6"/>
  <c r="C930" i="6"/>
  <c r="D929" i="6"/>
  <c r="C929" i="6"/>
  <c r="D928" i="6"/>
  <c r="C928" i="6"/>
  <c r="D927" i="6"/>
  <c r="C927" i="6"/>
  <c r="D926" i="6"/>
  <c r="C926" i="6"/>
  <c r="D925" i="6"/>
  <c r="C925" i="6"/>
  <c r="D924" i="6"/>
  <c r="C924" i="6"/>
  <c r="D923" i="6"/>
  <c r="C923" i="6"/>
  <c r="D922" i="6"/>
  <c r="C922" i="6"/>
  <c r="D921" i="6"/>
  <c r="C921" i="6"/>
  <c r="D920" i="6"/>
  <c r="C920" i="6"/>
  <c r="D919" i="6"/>
  <c r="C919" i="6"/>
  <c r="D918" i="6"/>
  <c r="C918" i="6"/>
  <c r="D917" i="6"/>
  <c r="C917" i="6"/>
  <c r="D916" i="6"/>
  <c r="C916" i="6"/>
  <c r="D915" i="6"/>
  <c r="C915" i="6"/>
  <c r="D914" i="6"/>
  <c r="C914" i="6"/>
  <c r="D913" i="6"/>
  <c r="C913" i="6"/>
  <c r="D912" i="6"/>
  <c r="C912" i="6"/>
  <c r="D911" i="6"/>
  <c r="C911" i="6"/>
  <c r="D910" i="6"/>
  <c r="C910" i="6"/>
  <c r="D909" i="6"/>
  <c r="C909" i="6"/>
  <c r="D908" i="6"/>
  <c r="C908" i="6"/>
  <c r="D907" i="6"/>
  <c r="C907" i="6"/>
  <c r="D906" i="6"/>
  <c r="C906" i="6"/>
  <c r="D905" i="6"/>
  <c r="C905" i="6"/>
  <c r="D904" i="6"/>
  <c r="C904" i="6"/>
  <c r="D903" i="6"/>
  <c r="C903" i="6"/>
  <c r="D902" i="6"/>
  <c r="C902" i="6"/>
  <c r="D901" i="6"/>
  <c r="C901" i="6"/>
  <c r="D900" i="6"/>
  <c r="C900" i="6"/>
  <c r="D899" i="6"/>
  <c r="C899" i="6"/>
  <c r="D898" i="6"/>
  <c r="C898" i="6"/>
  <c r="D897" i="6"/>
  <c r="C897" i="6"/>
  <c r="D896" i="6"/>
  <c r="C896" i="6"/>
  <c r="D895" i="6"/>
  <c r="C895" i="6"/>
  <c r="D894" i="6"/>
  <c r="C894" i="6"/>
  <c r="D893" i="6"/>
  <c r="C893" i="6"/>
  <c r="D892" i="6"/>
  <c r="C892" i="6"/>
  <c r="D891" i="6"/>
  <c r="C891" i="6"/>
  <c r="D890" i="6"/>
  <c r="C890" i="6"/>
  <c r="D889" i="6"/>
  <c r="C889" i="6"/>
  <c r="D888" i="6"/>
  <c r="C888" i="6"/>
  <c r="D887" i="6"/>
  <c r="C887" i="6"/>
  <c r="D886" i="6"/>
  <c r="C886" i="6"/>
  <c r="D885" i="6"/>
  <c r="C885" i="6"/>
  <c r="D884" i="6"/>
  <c r="C884" i="6"/>
  <c r="D883" i="6"/>
  <c r="C883" i="6"/>
  <c r="D882" i="6"/>
  <c r="C882" i="6"/>
  <c r="D881" i="6"/>
  <c r="C881" i="6"/>
  <c r="D880" i="6"/>
  <c r="C880" i="6"/>
  <c r="D879" i="6"/>
  <c r="C879" i="6"/>
  <c r="D878" i="6"/>
  <c r="C878" i="6"/>
  <c r="D877" i="6"/>
  <c r="C877" i="6"/>
  <c r="D876" i="6"/>
  <c r="C876" i="6"/>
  <c r="D875" i="6"/>
  <c r="C875" i="6"/>
  <c r="D874" i="6"/>
  <c r="C874" i="6"/>
  <c r="D873" i="6"/>
  <c r="C873" i="6"/>
  <c r="D872" i="6"/>
  <c r="C872" i="6"/>
  <c r="D871" i="6"/>
  <c r="C871" i="6"/>
  <c r="D870" i="6"/>
  <c r="C870" i="6"/>
  <c r="D869" i="6"/>
  <c r="C869" i="6"/>
  <c r="D868" i="6"/>
  <c r="C868" i="6"/>
  <c r="D867" i="6"/>
  <c r="C867" i="6"/>
  <c r="D866" i="6"/>
  <c r="C866" i="6"/>
  <c r="D865" i="6"/>
  <c r="C865" i="6"/>
  <c r="D864" i="6"/>
  <c r="C864" i="6"/>
  <c r="D863" i="6"/>
  <c r="C863" i="6"/>
  <c r="D862" i="6"/>
  <c r="C862" i="6"/>
  <c r="D861" i="6"/>
  <c r="C861" i="6"/>
  <c r="D860" i="6"/>
  <c r="C860" i="6"/>
  <c r="D859" i="6"/>
  <c r="C859" i="6"/>
  <c r="D858" i="6"/>
  <c r="C858" i="6"/>
  <c r="D857" i="6"/>
  <c r="C857" i="6"/>
  <c r="D856" i="6"/>
  <c r="C856" i="6"/>
  <c r="D855" i="6"/>
  <c r="C855" i="6"/>
  <c r="D854" i="6"/>
  <c r="C854" i="6"/>
  <c r="D853" i="6"/>
  <c r="C853" i="6"/>
  <c r="D852" i="6"/>
  <c r="C852" i="6"/>
  <c r="D851" i="6"/>
  <c r="C851" i="6"/>
  <c r="D850" i="6"/>
  <c r="C850" i="6"/>
  <c r="D849" i="6"/>
  <c r="C849" i="6"/>
  <c r="D848" i="6"/>
  <c r="C848" i="6"/>
  <c r="D847" i="6"/>
  <c r="C847" i="6"/>
  <c r="D846" i="6"/>
  <c r="C846" i="6"/>
  <c r="D845" i="6"/>
  <c r="C845" i="6"/>
  <c r="D844" i="6"/>
  <c r="C844" i="6"/>
  <c r="D843" i="6"/>
  <c r="C843" i="6"/>
  <c r="D842" i="6"/>
  <c r="C842" i="6"/>
  <c r="D841" i="6"/>
  <c r="C841" i="6"/>
  <c r="D840" i="6"/>
  <c r="C840" i="6"/>
  <c r="D839" i="6"/>
  <c r="C839" i="6"/>
  <c r="D838" i="6"/>
  <c r="C838" i="6"/>
  <c r="D837" i="6"/>
  <c r="C837" i="6"/>
  <c r="D836" i="6"/>
  <c r="C836" i="6"/>
  <c r="D835" i="6"/>
  <c r="C835" i="6"/>
  <c r="D834" i="6"/>
  <c r="C834" i="6"/>
  <c r="D833" i="6"/>
  <c r="C833" i="6"/>
  <c r="D832" i="6"/>
  <c r="C832" i="6"/>
  <c r="D831" i="6"/>
  <c r="C831" i="6"/>
  <c r="D830" i="6"/>
  <c r="C830" i="6"/>
  <c r="D829" i="6"/>
  <c r="C829" i="6"/>
  <c r="D828" i="6"/>
  <c r="C828" i="6"/>
  <c r="D827" i="6"/>
  <c r="C827" i="6"/>
  <c r="D826" i="6"/>
  <c r="C826" i="6"/>
  <c r="D825" i="6"/>
  <c r="C825" i="6"/>
  <c r="D824" i="6"/>
  <c r="C824" i="6"/>
  <c r="D823" i="6"/>
  <c r="C823" i="6"/>
  <c r="D822" i="6"/>
  <c r="C822" i="6"/>
  <c r="D821" i="6"/>
  <c r="C821" i="6"/>
  <c r="D820" i="6"/>
  <c r="C820" i="6"/>
  <c r="D819" i="6"/>
  <c r="C819" i="6"/>
  <c r="D818" i="6"/>
  <c r="C818" i="6"/>
  <c r="D817" i="6"/>
  <c r="C817" i="6"/>
  <c r="D816" i="6"/>
  <c r="C816" i="6"/>
  <c r="D815" i="6"/>
  <c r="C815" i="6"/>
  <c r="D814" i="6"/>
  <c r="C814" i="6"/>
  <c r="D813" i="6"/>
  <c r="C813" i="6"/>
  <c r="D812" i="6"/>
  <c r="C812" i="6"/>
  <c r="D811" i="6"/>
  <c r="C811" i="6"/>
  <c r="D810" i="6"/>
  <c r="C810" i="6"/>
  <c r="D809" i="6"/>
  <c r="C809" i="6"/>
  <c r="D808" i="6"/>
  <c r="C808" i="6"/>
  <c r="D807" i="6"/>
  <c r="C807" i="6"/>
  <c r="D806" i="6"/>
  <c r="C806" i="6"/>
  <c r="D805" i="6"/>
  <c r="C805" i="6"/>
  <c r="D804" i="6"/>
  <c r="C804" i="6"/>
  <c r="D803" i="6"/>
  <c r="C803" i="6"/>
  <c r="D802" i="6"/>
  <c r="C802" i="6"/>
  <c r="D801" i="6"/>
  <c r="C801" i="6"/>
  <c r="D800" i="6"/>
  <c r="C800" i="6"/>
  <c r="D799" i="6"/>
  <c r="C799" i="6"/>
  <c r="D798" i="6"/>
  <c r="C798" i="6"/>
  <c r="D797" i="6"/>
  <c r="C797" i="6"/>
  <c r="D796" i="6"/>
  <c r="C796" i="6"/>
  <c r="D795" i="6"/>
  <c r="C795" i="6"/>
  <c r="D794" i="6"/>
  <c r="C794" i="6"/>
  <c r="D793" i="6"/>
  <c r="C793" i="6"/>
  <c r="D792" i="6"/>
  <c r="C792" i="6"/>
  <c r="D791" i="6"/>
  <c r="C791" i="6"/>
  <c r="D790" i="6"/>
  <c r="C790" i="6"/>
  <c r="D789" i="6"/>
  <c r="C789" i="6"/>
  <c r="D788" i="6"/>
  <c r="C788" i="6"/>
  <c r="D787" i="6"/>
  <c r="C787" i="6"/>
  <c r="D786" i="6"/>
  <c r="C786" i="6"/>
  <c r="D785" i="6"/>
  <c r="C785" i="6"/>
  <c r="D784" i="6"/>
  <c r="C784" i="6"/>
  <c r="D783" i="6"/>
  <c r="C783" i="6"/>
  <c r="D782" i="6"/>
  <c r="C782" i="6"/>
  <c r="D781" i="6"/>
  <c r="C781" i="6"/>
  <c r="D780" i="6"/>
  <c r="C780" i="6"/>
  <c r="D779" i="6"/>
  <c r="C779" i="6"/>
  <c r="D778" i="6"/>
  <c r="C778" i="6"/>
  <c r="D777" i="6"/>
  <c r="C777" i="6"/>
  <c r="D776" i="6"/>
  <c r="C776" i="6"/>
  <c r="D775" i="6"/>
  <c r="C775" i="6"/>
  <c r="D774" i="6"/>
  <c r="C774" i="6"/>
  <c r="D773" i="6"/>
  <c r="C773" i="6"/>
  <c r="D772" i="6"/>
  <c r="C772" i="6"/>
  <c r="D771" i="6"/>
  <c r="C771" i="6"/>
  <c r="D770" i="6"/>
  <c r="C770" i="6"/>
  <c r="D769" i="6"/>
  <c r="C769" i="6"/>
  <c r="D768" i="6"/>
  <c r="C768" i="6"/>
  <c r="D767" i="6"/>
  <c r="C767" i="6"/>
  <c r="D766" i="6"/>
  <c r="C766" i="6"/>
  <c r="D765" i="6"/>
  <c r="C765" i="6"/>
  <c r="D764" i="6"/>
  <c r="C764" i="6"/>
  <c r="D763" i="6"/>
  <c r="C763" i="6"/>
  <c r="D762" i="6"/>
  <c r="C762" i="6"/>
  <c r="D761" i="6"/>
  <c r="C761" i="6"/>
  <c r="D760" i="6"/>
  <c r="C760" i="6"/>
  <c r="D759" i="6"/>
  <c r="C759" i="6"/>
  <c r="D758" i="6"/>
  <c r="C758" i="6"/>
  <c r="D757" i="6"/>
  <c r="C757" i="6"/>
  <c r="D756" i="6"/>
  <c r="C756" i="6"/>
  <c r="D755" i="6"/>
  <c r="C755" i="6"/>
  <c r="D754" i="6"/>
  <c r="C754" i="6"/>
  <c r="D753" i="6"/>
  <c r="C753" i="6"/>
  <c r="D752" i="6"/>
  <c r="C752" i="6"/>
  <c r="D751" i="6"/>
  <c r="C751" i="6"/>
  <c r="D750" i="6"/>
  <c r="C750" i="6"/>
  <c r="D749" i="6"/>
  <c r="C749" i="6"/>
  <c r="D748" i="6"/>
  <c r="C748" i="6"/>
  <c r="D747" i="6"/>
  <c r="C747" i="6"/>
  <c r="D746" i="6"/>
  <c r="C746" i="6"/>
  <c r="D745" i="6"/>
  <c r="C745" i="6"/>
  <c r="D744" i="6"/>
  <c r="C744" i="6"/>
  <c r="D743" i="6"/>
  <c r="C743" i="6"/>
  <c r="D742" i="6"/>
  <c r="C742" i="6"/>
  <c r="D741" i="6"/>
  <c r="C741" i="6"/>
  <c r="D740" i="6"/>
  <c r="C740" i="6"/>
  <c r="D739" i="6"/>
  <c r="C739" i="6"/>
  <c r="D738" i="6"/>
  <c r="C738" i="6"/>
  <c r="D737" i="6"/>
  <c r="C737" i="6"/>
  <c r="D736" i="6"/>
  <c r="C736" i="6"/>
  <c r="D735" i="6"/>
  <c r="C735" i="6"/>
  <c r="D734" i="6"/>
  <c r="C734" i="6"/>
  <c r="D733" i="6"/>
  <c r="C733" i="6"/>
  <c r="D732" i="6"/>
  <c r="C732" i="6"/>
  <c r="D731" i="6"/>
  <c r="C731" i="6"/>
  <c r="D730" i="6"/>
  <c r="C730" i="6"/>
  <c r="D729" i="6"/>
  <c r="C729" i="6"/>
  <c r="D728" i="6"/>
  <c r="C728" i="6"/>
  <c r="D727" i="6"/>
  <c r="C727" i="6"/>
  <c r="D726" i="6"/>
  <c r="C726" i="6"/>
  <c r="D725" i="6"/>
  <c r="C725" i="6"/>
  <c r="D724" i="6"/>
  <c r="C724" i="6"/>
  <c r="D723" i="6"/>
  <c r="C723" i="6"/>
  <c r="D722" i="6"/>
  <c r="C722" i="6"/>
  <c r="D721" i="6"/>
  <c r="C721" i="6"/>
  <c r="D720" i="6"/>
  <c r="C720" i="6"/>
  <c r="D719" i="6"/>
  <c r="C719" i="6"/>
  <c r="D718" i="6"/>
  <c r="C718" i="6"/>
  <c r="D717" i="6"/>
  <c r="C717" i="6"/>
  <c r="D716" i="6"/>
  <c r="C716" i="6"/>
  <c r="D715" i="6"/>
  <c r="C715" i="6"/>
  <c r="D714" i="6"/>
  <c r="C714" i="6"/>
  <c r="D713" i="6"/>
  <c r="C713" i="6"/>
  <c r="D712" i="6"/>
  <c r="C712" i="6"/>
  <c r="D711" i="6"/>
  <c r="C711" i="6"/>
  <c r="D710" i="6"/>
  <c r="C710" i="6"/>
  <c r="D709" i="6"/>
  <c r="C709" i="6"/>
  <c r="D708" i="6"/>
  <c r="C708" i="6"/>
  <c r="D707" i="6"/>
  <c r="C707" i="6"/>
  <c r="D706" i="6"/>
  <c r="C706" i="6"/>
  <c r="D705" i="6"/>
  <c r="C705" i="6"/>
  <c r="D704" i="6"/>
  <c r="C704" i="6"/>
  <c r="D703" i="6"/>
  <c r="C703" i="6"/>
  <c r="D702" i="6"/>
  <c r="C702" i="6"/>
  <c r="D701" i="6"/>
  <c r="C701" i="6"/>
  <c r="D700" i="6"/>
  <c r="C700" i="6"/>
  <c r="D699" i="6"/>
  <c r="C699" i="6"/>
  <c r="D698" i="6"/>
  <c r="C698" i="6"/>
  <c r="D697" i="6"/>
  <c r="C697" i="6"/>
  <c r="D696" i="6"/>
  <c r="C696" i="6"/>
  <c r="D695" i="6"/>
  <c r="C695" i="6"/>
  <c r="D694" i="6"/>
  <c r="C694" i="6"/>
  <c r="D693" i="6"/>
  <c r="C693" i="6"/>
  <c r="D692" i="6"/>
  <c r="C692" i="6"/>
  <c r="D691" i="6"/>
  <c r="C691" i="6"/>
  <c r="D690" i="6"/>
  <c r="C690" i="6"/>
  <c r="D689" i="6"/>
  <c r="C689" i="6"/>
  <c r="D688" i="6"/>
  <c r="C688" i="6"/>
  <c r="D687" i="6"/>
  <c r="C687" i="6"/>
  <c r="D686" i="6"/>
  <c r="C686" i="6"/>
  <c r="D685" i="6"/>
  <c r="C685" i="6"/>
  <c r="D684" i="6"/>
  <c r="C684" i="6"/>
  <c r="D683" i="6"/>
  <c r="C683" i="6"/>
  <c r="D682" i="6"/>
  <c r="C682" i="6"/>
  <c r="D681" i="6"/>
  <c r="C681" i="6"/>
  <c r="D680" i="6"/>
  <c r="C680" i="6"/>
  <c r="D679" i="6"/>
  <c r="C679" i="6"/>
  <c r="D678" i="6"/>
  <c r="C678" i="6"/>
  <c r="D677" i="6"/>
  <c r="C677" i="6"/>
  <c r="D676" i="6"/>
  <c r="C676" i="6"/>
  <c r="D675" i="6"/>
  <c r="C675" i="6"/>
  <c r="D674" i="6"/>
  <c r="C674" i="6"/>
  <c r="D673" i="6"/>
  <c r="C673" i="6"/>
  <c r="D672" i="6"/>
  <c r="C672" i="6"/>
  <c r="D671" i="6"/>
  <c r="C671" i="6"/>
  <c r="D670" i="6"/>
  <c r="C670" i="6"/>
  <c r="D669" i="6"/>
  <c r="C669" i="6"/>
  <c r="D668" i="6"/>
  <c r="C668" i="6"/>
  <c r="D667" i="6"/>
  <c r="C667" i="6"/>
  <c r="D666" i="6"/>
  <c r="C666" i="6"/>
  <c r="D665" i="6"/>
  <c r="C665" i="6"/>
  <c r="D664" i="6"/>
  <c r="C664" i="6"/>
  <c r="D663" i="6"/>
  <c r="C663" i="6"/>
  <c r="D662" i="6"/>
  <c r="C662" i="6"/>
  <c r="D661" i="6"/>
  <c r="C661" i="6"/>
  <c r="D660" i="6"/>
  <c r="C660" i="6"/>
  <c r="D659" i="6"/>
  <c r="C659" i="6"/>
  <c r="D658" i="6"/>
  <c r="C658" i="6"/>
  <c r="D657" i="6"/>
  <c r="C657" i="6"/>
  <c r="D656" i="6"/>
  <c r="C656" i="6"/>
  <c r="D655" i="6"/>
  <c r="C655" i="6"/>
  <c r="D654" i="6"/>
  <c r="C654" i="6"/>
  <c r="D653" i="6"/>
  <c r="C653" i="6"/>
  <c r="D652" i="6"/>
  <c r="C652" i="6"/>
  <c r="D651" i="6"/>
  <c r="C651" i="6"/>
  <c r="D650" i="6"/>
  <c r="C650" i="6"/>
  <c r="D649" i="6"/>
  <c r="C649" i="6"/>
  <c r="D648" i="6"/>
  <c r="C648" i="6"/>
  <c r="D647" i="6"/>
  <c r="C647" i="6"/>
  <c r="D646" i="6"/>
  <c r="C646" i="6"/>
  <c r="D645" i="6"/>
  <c r="C645" i="6"/>
  <c r="C644" i="6"/>
  <c r="D643" i="6"/>
  <c r="C643" i="6"/>
  <c r="D642" i="6"/>
  <c r="C642" i="6"/>
  <c r="D641" i="6"/>
  <c r="C641" i="6"/>
  <c r="D640" i="6"/>
  <c r="C640" i="6"/>
  <c r="D639" i="6"/>
  <c r="C639" i="6"/>
  <c r="D638" i="6"/>
  <c r="C638" i="6"/>
  <c r="D637" i="6"/>
  <c r="C637" i="6"/>
  <c r="D636" i="6"/>
  <c r="C636" i="6"/>
  <c r="D635" i="6"/>
  <c r="C635" i="6"/>
  <c r="D634" i="6"/>
  <c r="C634" i="6"/>
  <c r="D633" i="6"/>
  <c r="C633" i="6"/>
  <c r="D632" i="6"/>
  <c r="C632" i="6"/>
  <c r="D631" i="6"/>
  <c r="C631" i="6"/>
  <c r="D630" i="6"/>
  <c r="C630" i="6"/>
  <c r="D629" i="6"/>
  <c r="C629" i="6"/>
  <c r="D628" i="6"/>
  <c r="C628" i="6"/>
  <c r="D627" i="6"/>
  <c r="C627" i="6"/>
  <c r="D626" i="6"/>
  <c r="C626" i="6"/>
  <c r="D625" i="6"/>
  <c r="C625" i="6"/>
  <c r="D624" i="6"/>
  <c r="C624" i="6"/>
  <c r="D623" i="6"/>
  <c r="C623" i="6"/>
  <c r="D622" i="6"/>
  <c r="C622" i="6"/>
  <c r="D621" i="6"/>
  <c r="C621" i="6"/>
  <c r="C620" i="6"/>
  <c r="D619" i="6"/>
  <c r="C619" i="6"/>
  <c r="D618" i="6"/>
  <c r="C618" i="6"/>
  <c r="D617" i="6"/>
  <c r="C617" i="6"/>
  <c r="D616" i="6"/>
  <c r="C616" i="6"/>
  <c r="D615" i="6"/>
  <c r="C615" i="6"/>
  <c r="D614" i="6"/>
  <c r="C614" i="6"/>
  <c r="D613" i="6"/>
  <c r="C613" i="6"/>
  <c r="D612" i="6"/>
  <c r="C612" i="6"/>
  <c r="D611" i="6"/>
  <c r="C611" i="6"/>
  <c r="D610" i="6"/>
  <c r="C610" i="6"/>
  <c r="D609" i="6"/>
  <c r="C609" i="6"/>
  <c r="D608" i="6"/>
  <c r="C608" i="6"/>
  <c r="D607" i="6"/>
  <c r="C607" i="6"/>
  <c r="D606" i="6"/>
  <c r="C606" i="6"/>
  <c r="D605" i="6"/>
  <c r="C605" i="6"/>
  <c r="D604" i="6"/>
  <c r="C604" i="6"/>
  <c r="D603" i="6"/>
  <c r="C603" i="6"/>
  <c r="D602" i="6"/>
  <c r="C602" i="6"/>
  <c r="D601" i="6"/>
  <c r="C601" i="6"/>
  <c r="D600" i="6"/>
  <c r="C600" i="6"/>
  <c r="D599" i="6"/>
  <c r="C599" i="6"/>
  <c r="D598" i="6"/>
  <c r="C598" i="6"/>
  <c r="D597" i="6"/>
  <c r="C597" i="6"/>
  <c r="D596" i="6"/>
  <c r="C596" i="6"/>
  <c r="D595" i="6"/>
  <c r="C595" i="6"/>
  <c r="D594" i="6"/>
  <c r="C594" i="6"/>
  <c r="D593" i="6"/>
  <c r="C593" i="6"/>
  <c r="D592" i="6"/>
  <c r="C592" i="6"/>
  <c r="D591" i="6"/>
  <c r="C591" i="6"/>
  <c r="D590" i="6"/>
  <c r="C590" i="6"/>
  <c r="D589" i="6"/>
  <c r="C589" i="6"/>
  <c r="D588" i="6"/>
  <c r="C588" i="6"/>
  <c r="D587" i="6"/>
  <c r="C587" i="6"/>
  <c r="D586" i="6"/>
  <c r="C586" i="6"/>
  <c r="D585" i="6"/>
  <c r="C585" i="6"/>
  <c r="D584" i="6"/>
  <c r="C584" i="6"/>
  <c r="D583" i="6"/>
  <c r="C583" i="6"/>
  <c r="D582" i="6"/>
  <c r="C582" i="6"/>
  <c r="D581" i="6"/>
  <c r="C581" i="6"/>
  <c r="D580" i="6"/>
  <c r="C580" i="6"/>
  <c r="D579" i="6"/>
  <c r="C579" i="6"/>
  <c r="D578" i="6"/>
  <c r="C578" i="6"/>
  <c r="D577" i="6"/>
  <c r="C577" i="6"/>
  <c r="D576" i="6"/>
  <c r="C576" i="6"/>
  <c r="D575" i="6"/>
  <c r="C575" i="6"/>
  <c r="D574" i="6"/>
  <c r="C574" i="6"/>
  <c r="D573" i="6"/>
  <c r="C573" i="6"/>
  <c r="D572" i="6"/>
  <c r="C572" i="6"/>
  <c r="D571" i="6"/>
  <c r="C571" i="6"/>
  <c r="D570" i="6"/>
  <c r="C570" i="6"/>
  <c r="D569" i="6"/>
  <c r="C569" i="6"/>
  <c r="D568" i="6"/>
  <c r="C568" i="6"/>
  <c r="D567" i="6"/>
  <c r="C567" i="6"/>
  <c r="D566" i="6"/>
  <c r="C566" i="6"/>
  <c r="D565" i="6"/>
  <c r="C565" i="6"/>
  <c r="D564" i="6"/>
  <c r="C564" i="6"/>
  <c r="D563" i="6"/>
  <c r="C563" i="6"/>
  <c r="D562" i="6"/>
  <c r="C562" i="6"/>
  <c r="D561" i="6"/>
  <c r="C561" i="6"/>
  <c r="D560" i="6"/>
  <c r="C560" i="6"/>
  <c r="D559" i="6"/>
  <c r="C559" i="6"/>
  <c r="D558" i="6"/>
  <c r="C558" i="6"/>
  <c r="D557" i="6"/>
  <c r="C557" i="6"/>
  <c r="D556" i="6"/>
  <c r="C556" i="6"/>
  <c r="D555" i="6"/>
  <c r="C555" i="6"/>
  <c r="D554" i="6"/>
  <c r="C554" i="6"/>
  <c r="D553" i="6"/>
  <c r="C553" i="6"/>
  <c r="D552" i="6"/>
  <c r="C552" i="6"/>
  <c r="D551" i="6"/>
  <c r="C551" i="6"/>
  <c r="D550" i="6"/>
  <c r="C550" i="6"/>
  <c r="D549" i="6"/>
  <c r="C549" i="6"/>
  <c r="D548" i="6"/>
  <c r="C548" i="6"/>
  <c r="D547" i="6"/>
  <c r="C547" i="6"/>
  <c r="D546" i="6"/>
  <c r="C546" i="6"/>
  <c r="D545" i="6"/>
  <c r="C545" i="6"/>
  <c r="D544" i="6"/>
  <c r="C544" i="6"/>
  <c r="D543" i="6"/>
  <c r="C543" i="6"/>
  <c r="D542" i="6"/>
  <c r="C542" i="6"/>
  <c r="D541" i="6"/>
  <c r="C541" i="6"/>
  <c r="D540" i="6"/>
  <c r="C540" i="6"/>
  <c r="D539" i="6"/>
  <c r="C539" i="6"/>
  <c r="D538" i="6"/>
  <c r="C538" i="6"/>
  <c r="D537" i="6"/>
  <c r="C537" i="6"/>
  <c r="D536" i="6"/>
  <c r="C536" i="6"/>
  <c r="D535" i="6"/>
  <c r="C535" i="6"/>
  <c r="D534" i="6"/>
  <c r="C534" i="6"/>
  <c r="D533" i="6"/>
  <c r="C533" i="6"/>
  <c r="D532" i="6"/>
  <c r="C532" i="6"/>
  <c r="D531" i="6"/>
  <c r="C531" i="6"/>
  <c r="D530" i="6"/>
  <c r="C530" i="6"/>
  <c r="D529" i="6"/>
  <c r="C529" i="6"/>
  <c r="D528" i="6"/>
  <c r="C528" i="6"/>
  <c r="D527" i="6"/>
  <c r="C527" i="6"/>
  <c r="D526" i="6"/>
  <c r="C526" i="6"/>
  <c r="D525" i="6"/>
  <c r="C525" i="6"/>
  <c r="D524" i="6"/>
  <c r="C524" i="6"/>
  <c r="D523" i="6"/>
  <c r="C523" i="6"/>
  <c r="D522" i="6"/>
  <c r="C522" i="6"/>
  <c r="D521" i="6"/>
  <c r="C521" i="6"/>
  <c r="D520" i="6"/>
  <c r="C520" i="6"/>
  <c r="D519" i="6"/>
  <c r="C519" i="6"/>
  <c r="D518" i="6"/>
  <c r="C518" i="6"/>
  <c r="D517" i="6"/>
  <c r="C517" i="6"/>
  <c r="D516" i="6"/>
  <c r="C516" i="6"/>
  <c r="D515" i="6"/>
  <c r="C515" i="6"/>
  <c r="D514" i="6"/>
  <c r="C514" i="6"/>
  <c r="D513" i="6"/>
  <c r="C513" i="6"/>
  <c r="D512" i="6"/>
  <c r="C512" i="6"/>
  <c r="D511" i="6"/>
  <c r="C511" i="6"/>
  <c r="D510" i="6"/>
  <c r="C510" i="6"/>
  <c r="D509" i="6"/>
  <c r="C509" i="6"/>
  <c r="D508" i="6"/>
  <c r="C508" i="6"/>
  <c r="D507" i="6"/>
  <c r="C507" i="6"/>
  <c r="D506" i="6"/>
  <c r="C506" i="6"/>
  <c r="D505" i="6"/>
  <c r="C505" i="6"/>
  <c r="D504" i="6"/>
  <c r="C504" i="6"/>
  <c r="D503" i="6"/>
  <c r="C503" i="6"/>
  <c r="D502" i="6"/>
  <c r="C502" i="6"/>
  <c r="D501" i="6"/>
  <c r="C501" i="6"/>
  <c r="D500" i="6"/>
  <c r="C500" i="6"/>
  <c r="D499" i="6"/>
  <c r="C499" i="6"/>
  <c r="D498" i="6"/>
  <c r="C498" i="6"/>
  <c r="D497" i="6"/>
  <c r="C497" i="6"/>
  <c r="D496" i="6"/>
  <c r="C496" i="6"/>
  <c r="D495" i="6"/>
  <c r="C495" i="6"/>
  <c r="D494" i="6"/>
  <c r="C494" i="6"/>
  <c r="D493" i="6"/>
  <c r="C493" i="6"/>
  <c r="D492" i="6"/>
  <c r="C492" i="6"/>
  <c r="D491" i="6"/>
  <c r="C491" i="6"/>
  <c r="D490" i="6"/>
  <c r="C490" i="6"/>
  <c r="D489" i="6"/>
  <c r="C489" i="6"/>
  <c r="D488" i="6"/>
  <c r="C488" i="6"/>
  <c r="D487" i="6"/>
  <c r="C487" i="6"/>
  <c r="D486" i="6"/>
  <c r="C486" i="6"/>
  <c r="D485" i="6"/>
  <c r="C485" i="6"/>
  <c r="D484" i="6"/>
  <c r="C484" i="6"/>
  <c r="D483" i="6"/>
  <c r="C483" i="6"/>
  <c r="D482" i="6"/>
  <c r="C482" i="6"/>
  <c r="D481" i="6"/>
  <c r="C481" i="6"/>
  <c r="D480" i="6"/>
  <c r="C480" i="6"/>
  <c r="D479" i="6"/>
  <c r="C479" i="6"/>
  <c r="D478" i="6"/>
  <c r="C478" i="6"/>
  <c r="D477" i="6"/>
  <c r="C477" i="6"/>
  <c r="D476" i="6"/>
  <c r="C476" i="6"/>
  <c r="D475" i="6"/>
  <c r="C475" i="6"/>
  <c r="D474" i="6"/>
  <c r="C474" i="6"/>
  <c r="D473" i="6"/>
  <c r="C473" i="6"/>
  <c r="D472" i="6"/>
  <c r="C472" i="6"/>
  <c r="D471" i="6"/>
  <c r="C471" i="6"/>
  <c r="D470" i="6"/>
  <c r="C470" i="6"/>
  <c r="D469" i="6"/>
  <c r="C469" i="6"/>
  <c r="D468" i="6"/>
  <c r="C468" i="6"/>
  <c r="D467" i="6"/>
  <c r="C467" i="6"/>
  <c r="D466" i="6"/>
  <c r="C466" i="6"/>
  <c r="D465" i="6"/>
  <c r="C465" i="6"/>
  <c r="D464" i="6"/>
  <c r="C464" i="6"/>
  <c r="D463" i="6"/>
  <c r="C463" i="6"/>
  <c r="D462" i="6"/>
  <c r="C462" i="6"/>
  <c r="D461" i="6"/>
  <c r="C461" i="6"/>
  <c r="D460" i="6"/>
  <c r="C460" i="6"/>
  <c r="D459" i="6"/>
  <c r="C459" i="6"/>
  <c r="D458" i="6"/>
  <c r="C458" i="6"/>
  <c r="D457" i="6"/>
  <c r="C457" i="6"/>
  <c r="D456" i="6"/>
  <c r="C456" i="6"/>
  <c r="D455" i="6"/>
  <c r="C455" i="6"/>
  <c r="D454" i="6"/>
  <c r="C454" i="6"/>
  <c r="D453" i="6"/>
  <c r="C453" i="6"/>
  <c r="D452" i="6"/>
  <c r="C452" i="6"/>
  <c r="D451" i="6"/>
  <c r="C451" i="6"/>
  <c r="D450" i="6"/>
  <c r="C450" i="6"/>
  <c r="D449" i="6"/>
  <c r="C449" i="6"/>
  <c r="D448" i="6"/>
  <c r="C448" i="6"/>
  <c r="D447" i="6"/>
  <c r="C447" i="6"/>
  <c r="D446" i="6"/>
  <c r="C446" i="6"/>
  <c r="D445" i="6"/>
  <c r="C445" i="6"/>
  <c r="D444" i="6"/>
  <c r="C444" i="6"/>
  <c r="D443" i="6"/>
  <c r="C443" i="6"/>
  <c r="D442" i="6"/>
  <c r="C442" i="6"/>
  <c r="D441" i="6"/>
  <c r="C441" i="6"/>
  <c r="D440" i="6"/>
  <c r="C440" i="6"/>
  <c r="D439" i="6"/>
  <c r="C439" i="6"/>
  <c r="D438" i="6"/>
  <c r="C438" i="6"/>
  <c r="D437" i="6"/>
  <c r="C437" i="6"/>
  <c r="D436" i="6"/>
  <c r="C436" i="6"/>
  <c r="D435" i="6"/>
  <c r="C435" i="6"/>
  <c r="D434" i="6"/>
  <c r="C434" i="6"/>
  <c r="D433" i="6"/>
  <c r="C433" i="6"/>
  <c r="D432" i="6"/>
  <c r="C432" i="6"/>
  <c r="D431" i="6"/>
  <c r="C431" i="6"/>
  <c r="D430" i="6"/>
  <c r="C430" i="6"/>
  <c r="D429" i="6"/>
  <c r="C429" i="6"/>
  <c r="D428" i="6"/>
  <c r="C428" i="6"/>
  <c r="D427" i="6"/>
  <c r="C427" i="6"/>
  <c r="D426" i="6"/>
  <c r="C426" i="6"/>
  <c r="D425" i="6"/>
  <c r="C425" i="6"/>
  <c r="D424" i="6"/>
  <c r="C424" i="6"/>
  <c r="D423" i="6"/>
  <c r="C423" i="6"/>
  <c r="D422" i="6"/>
  <c r="C422" i="6"/>
  <c r="D421" i="6"/>
  <c r="C421" i="6"/>
  <c r="D420" i="6"/>
  <c r="C420" i="6"/>
  <c r="D419" i="6"/>
  <c r="C419" i="6"/>
  <c r="D418" i="6"/>
  <c r="C418" i="6"/>
  <c r="D417" i="6"/>
  <c r="C417" i="6"/>
  <c r="D416" i="6"/>
  <c r="C416" i="6"/>
  <c r="D415" i="6"/>
  <c r="C415" i="6"/>
  <c r="D414" i="6"/>
  <c r="C414" i="6"/>
  <c r="D413" i="6"/>
  <c r="C413" i="6"/>
  <c r="D412" i="6"/>
  <c r="C412" i="6"/>
  <c r="D411" i="6"/>
  <c r="C411" i="6"/>
  <c r="D410" i="6"/>
  <c r="C410" i="6"/>
  <c r="D409" i="6"/>
  <c r="C409" i="6"/>
  <c r="D408" i="6"/>
  <c r="C408" i="6"/>
  <c r="D407" i="6"/>
  <c r="C407" i="6"/>
  <c r="D406" i="6"/>
  <c r="C406" i="6"/>
  <c r="D405" i="6"/>
  <c r="C405" i="6"/>
  <c r="D404" i="6"/>
  <c r="C404" i="6"/>
  <c r="D403" i="6"/>
  <c r="C403" i="6"/>
  <c r="D402" i="6"/>
  <c r="C402" i="6"/>
  <c r="D401" i="6"/>
  <c r="C401" i="6"/>
  <c r="D400" i="6"/>
  <c r="C400" i="6"/>
  <c r="D399" i="6"/>
  <c r="C399" i="6"/>
  <c r="D398" i="6"/>
  <c r="C398" i="6"/>
  <c r="D397" i="6"/>
  <c r="C397" i="6"/>
  <c r="D396" i="6"/>
  <c r="C396" i="6"/>
  <c r="D395" i="6"/>
  <c r="C395" i="6"/>
  <c r="D394" i="6"/>
  <c r="C394" i="6"/>
  <c r="D393" i="6"/>
  <c r="C393" i="6"/>
  <c r="D392" i="6"/>
  <c r="C392" i="6"/>
  <c r="D391" i="6"/>
  <c r="C391" i="6"/>
  <c r="D390" i="6"/>
  <c r="C390" i="6"/>
  <c r="D389" i="6"/>
  <c r="C389" i="6"/>
  <c r="D388" i="6"/>
  <c r="C388" i="6"/>
  <c r="D387" i="6"/>
  <c r="C387" i="6"/>
  <c r="D386" i="6"/>
  <c r="C386" i="6"/>
  <c r="D385" i="6"/>
  <c r="C385" i="6"/>
  <c r="D384" i="6"/>
  <c r="C384" i="6"/>
  <c r="D383" i="6"/>
  <c r="C383" i="6"/>
  <c r="D382" i="6"/>
  <c r="C382" i="6"/>
  <c r="D381" i="6"/>
  <c r="C381" i="6"/>
  <c r="D380" i="6"/>
  <c r="C380" i="6"/>
  <c r="D379" i="6"/>
  <c r="C379" i="6"/>
  <c r="D378" i="6"/>
  <c r="C378" i="6"/>
  <c r="D377" i="6"/>
  <c r="C377" i="6"/>
  <c r="D376" i="6"/>
  <c r="C376" i="6"/>
  <c r="D375" i="6"/>
  <c r="C375" i="6"/>
  <c r="D374" i="6"/>
  <c r="C374" i="6"/>
  <c r="D373" i="6"/>
  <c r="C373" i="6"/>
  <c r="D372" i="6"/>
  <c r="C372" i="6"/>
  <c r="D371" i="6"/>
  <c r="C371" i="6"/>
  <c r="D370" i="6"/>
  <c r="C370" i="6"/>
  <c r="D369" i="6"/>
  <c r="C369" i="6"/>
  <c r="D368" i="6"/>
  <c r="C368" i="6"/>
  <c r="D367" i="6"/>
  <c r="C367" i="6"/>
  <c r="D366" i="6"/>
  <c r="C366" i="6"/>
  <c r="D365" i="6"/>
  <c r="C365" i="6"/>
  <c r="D364" i="6"/>
  <c r="C364" i="6"/>
  <c r="D363" i="6"/>
  <c r="C363" i="6"/>
  <c r="D362" i="6"/>
  <c r="C362" i="6"/>
  <c r="D361" i="6"/>
  <c r="C361" i="6"/>
  <c r="D360" i="6"/>
  <c r="C360" i="6"/>
  <c r="D359" i="6"/>
  <c r="C359" i="6"/>
  <c r="D358" i="6"/>
  <c r="C358" i="6"/>
  <c r="D357" i="6"/>
  <c r="C357" i="6"/>
  <c r="D356" i="6"/>
  <c r="C356" i="6"/>
  <c r="D355" i="6"/>
  <c r="C355" i="6"/>
  <c r="D354" i="6"/>
  <c r="C354" i="6"/>
  <c r="D353" i="6"/>
  <c r="C353" i="6"/>
  <c r="D352" i="6"/>
  <c r="C352" i="6"/>
  <c r="D351" i="6"/>
  <c r="C351" i="6"/>
  <c r="D350" i="6"/>
  <c r="C350" i="6"/>
  <c r="D349" i="6"/>
  <c r="C349" i="6"/>
  <c r="D348" i="6"/>
  <c r="C348" i="6"/>
  <c r="D347" i="6"/>
  <c r="C347" i="6"/>
  <c r="D346" i="6"/>
  <c r="C346" i="6"/>
  <c r="D345" i="6"/>
  <c r="C345" i="6"/>
  <c r="D344" i="6"/>
  <c r="C344" i="6"/>
  <c r="D343" i="6"/>
  <c r="C343" i="6"/>
  <c r="D342" i="6"/>
  <c r="C342" i="6"/>
  <c r="D341" i="6"/>
  <c r="C341" i="6"/>
  <c r="D340" i="6"/>
  <c r="C340" i="6"/>
  <c r="D339" i="6"/>
  <c r="C339" i="6"/>
  <c r="D338" i="6"/>
  <c r="C338" i="6"/>
  <c r="D337" i="6"/>
  <c r="C337" i="6"/>
  <c r="D336" i="6"/>
  <c r="C336" i="6"/>
  <c r="D335" i="6"/>
  <c r="C335" i="6"/>
  <c r="D334" i="6"/>
  <c r="C334" i="6"/>
  <c r="D333" i="6"/>
  <c r="C333" i="6"/>
  <c r="D332" i="6"/>
  <c r="C332" i="6"/>
  <c r="D331" i="6"/>
  <c r="C331" i="6"/>
  <c r="D330" i="6"/>
  <c r="C330" i="6"/>
  <c r="D329" i="6"/>
  <c r="C329" i="6"/>
  <c r="D328" i="6"/>
  <c r="C328" i="6"/>
  <c r="D327" i="6"/>
  <c r="C327" i="6"/>
  <c r="D326" i="6"/>
  <c r="C326" i="6"/>
  <c r="D325" i="6"/>
  <c r="C325" i="6"/>
  <c r="D324" i="6"/>
  <c r="C324" i="6"/>
  <c r="D323" i="6"/>
  <c r="C323" i="6"/>
  <c r="D322" i="6"/>
  <c r="C322" i="6"/>
  <c r="D321" i="6"/>
  <c r="C321" i="6"/>
  <c r="D320" i="6"/>
  <c r="C320" i="6"/>
  <c r="D319" i="6"/>
  <c r="C319" i="6"/>
  <c r="D318" i="6"/>
  <c r="C318" i="6"/>
  <c r="D317" i="6"/>
  <c r="C317" i="6"/>
  <c r="D316" i="6"/>
  <c r="C316" i="6"/>
  <c r="D315" i="6"/>
  <c r="C315" i="6"/>
  <c r="D314" i="6"/>
  <c r="C314" i="6"/>
  <c r="D313" i="6"/>
  <c r="C313" i="6"/>
  <c r="D312" i="6"/>
  <c r="C312" i="6"/>
  <c r="D311" i="6"/>
  <c r="C311" i="6"/>
  <c r="D310" i="6"/>
  <c r="C310" i="6"/>
  <c r="D309" i="6"/>
  <c r="C309" i="6"/>
  <c r="D308" i="6"/>
  <c r="C308" i="6"/>
  <c r="D307" i="6"/>
  <c r="C307" i="6"/>
  <c r="D306" i="6"/>
  <c r="C306" i="6"/>
  <c r="D305" i="6"/>
  <c r="C305" i="6"/>
  <c r="D304" i="6"/>
  <c r="C304" i="6"/>
  <c r="D303" i="6"/>
  <c r="C303" i="6"/>
  <c r="D302" i="6"/>
  <c r="C302" i="6"/>
  <c r="D301" i="6"/>
  <c r="C301" i="6"/>
  <c r="D300" i="6"/>
  <c r="C300" i="6"/>
  <c r="D299" i="6"/>
  <c r="C299" i="6"/>
  <c r="D298" i="6"/>
  <c r="C298" i="6"/>
  <c r="D297" i="6"/>
  <c r="C297" i="6"/>
  <c r="D296" i="6"/>
  <c r="C296" i="6"/>
  <c r="D295" i="6"/>
  <c r="C295" i="6"/>
  <c r="D294" i="6"/>
  <c r="C294" i="6"/>
  <c r="D293" i="6"/>
  <c r="C293" i="6"/>
  <c r="D292" i="6"/>
  <c r="C292" i="6"/>
  <c r="D291" i="6"/>
  <c r="C291" i="6"/>
  <c r="D290" i="6"/>
  <c r="C290" i="6"/>
  <c r="D289" i="6"/>
  <c r="C289" i="6"/>
  <c r="D288" i="6"/>
  <c r="C288" i="6"/>
  <c r="D287" i="6"/>
  <c r="C287" i="6"/>
  <c r="D286" i="6"/>
  <c r="C286" i="6"/>
  <c r="D285" i="6"/>
  <c r="C285" i="6"/>
  <c r="D284" i="6"/>
  <c r="C284" i="6"/>
  <c r="D283" i="6"/>
  <c r="C283" i="6"/>
  <c r="D282" i="6"/>
  <c r="C282" i="6"/>
  <c r="D281" i="6"/>
  <c r="C281" i="6"/>
  <c r="D280" i="6"/>
  <c r="C280" i="6"/>
  <c r="D279" i="6"/>
  <c r="C279" i="6"/>
  <c r="D278" i="6"/>
  <c r="C278" i="6"/>
  <c r="D277" i="6"/>
  <c r="C277" i="6"/>
  <c r="D276" i="6"/>
  <c r="C276" i="6"/>
  <c r="D275" i="6"/>
  <c r="C275" i="6"/>
  <c r="D274" i="6"/>
  <c r="C274" i="6"/>
  <c r="D273" i="6"/>
  <c r="C273" i="6"/>
  <c r="D272" i="6"/>
  <c r="C272" i="6"/>
  <c r="D271" i="6"/>
  <c r="C271" i="6"/>
  <c r="D270" i="6"/>
  <c r="C270" i="6"/>
  <c r="D269" i="6"/>
  <c r="C269" i="6"/>
  <c r="D268" i="6"/>
  <c r="C268" i="6"/>
  <c r="D267" i="6"/>
  <c r="C267" i="6"/>
  <c r="D266" i="6"/>
  <c r="C266" i="6"/>
  <c r="D265" i="6"/>
  <c r="C265" i="6"/>
  <c r="D264" i="6"/>
  <c r="C264" i="6"/>
  <c r="D263" i="6"/>
  <c r="C263" i="6"/>
  <c r="D262" i="6"/>
  <c r="C262" i="6"/>
  <c r="D261" i="6"/>
  <c r="C261" i="6"/>
  <c r="D260" i="6"/>
  <c r="C260" i="6"/>
  <c r="D259" i="6"/>
  <c r="C259" i="6"/>
  <c r="D258" i="6"/>
  <c r="C258" i="6"/>
  <c r="D257" i="6"/>
  <c r="C257" i="6"/>
  <c r="D256" i="6"/>
  <c r="C256" i="6"/>
  <c r="D255" i="6"/>
  <c r="C255" i="6"/>
  <c r="D254" i="6"/>
  <c r="C254" i="6"/>
  <c r="D253" i="6"/>
  <c r="C253" i="6"/>
  <c r="D252" i="6"/>
  <c r="C252" i="6"/>
  <c r="D251" i="6"/>
  <c r="C251" i="6"/>
  <c r="D250" i="6"/>
  <c r="C250" i="6"/>
  <c r="D249" i="6"/>
  <c r="C249" i="6"/>
  <c r="D248" i="6"/>
  <c r="C248" i="6"/>
  <c r="D247" i="6"/>
  <c r="C247" i="6"/>
  <c r="D246" i="6"/>
  <c r="C246" i="6"/>
  <c r="D245" i="6"/>
  <c r="C245" i="6"/>
  <c r="D244" i="6"/>
  <c r="C244" i="6"/>
  <c r="D243" i="6"/>
  <c r="C243" i="6"/>
  <c r="D242" i="6"/>
  <c r="C242" i="6"/>
  <c r="D241" i="6"/>
  <c r="C241" i="6"/>
  <c r="D240" i="6"/>
  <c r="C240" i="6"/>
  <c r="D239" i="6"/>
  <c r="C239" i="6"/>
  <c r="D238" i="6"/>
  <c r="C238" i="6"/>
  <c r="D237" i="6"/>
  <c r="C237" i="6"/>
  <c r="D236" i="6"/>
  <c r="C236" i="6"/>
  <c r="D235" i="6"/>
  <c r="C235" i="6"/>
  <c r="D234" i="6"/>
  <c r="C234" i="6"/>
  <c r="D233" i="6"/>
  <c r="C233" i="6"/>
  <c r="D232" i="6"/>
  <c r="C232" i="6"/>
  <c r="D231" i="6"/>
  <c r="C231" i="6"/>
  <c r="D230" i="6"/>
  <c r="C230" i="6"/>
  <c r="D229" i="6"/>
  <c r="C229" i="6"/>
  <c r="D228" i="6"/>
  <c r="C228" i="6"/>
  <c r="D227" i="6"/>
  <c r="C227" i="6"/>
  <c r="D226" i="6"/>
  <c r="C226" i="6"/>
  <c r="D225" i="6"/>
  <c r="C225" i="6"/>
  <c r="D224" i="6"/>
  <c r="C224" i="6"/>
  <c r="D223" i="6"/>
  <c r="C223" i="6"/>
  <c r="D222" i="6"/>
  <c r="C222" i="6"/>
  <c r="D221" i="6"/>
  <c r="C221" i="6"/>
  <c r="D220" i="6"/>
  <c r="C220" i="6"/>
  <c r="D219" i="6"/>
  <c r="C219" i="6"/>
  <c r="D218" i="6"/>
  <c r="C218" i="6"/>
  <c r="D217" i="6"/>
  <c r="C217" i="6"/>
  <c r="D216" i="6"/>
  <c r="C216" i="6"/>
  <c r="D215" i="6"/>
  <c r="C215" i="6"/>
  <c r="D214" i="6"/>
  <c r="C214" i="6"/>
  <c r="D213" i="6"/>
  <c r="C213" i="6"/>
  <c r="D212" i="6"/>
  <c r="C212" i="6"/>
  <c r="D211" i="6"/>
  <c r="C211" i="6"/>
  <c r="D210" i="6"/>
  <c r="C210" i="6"/>
  <c r="D209" i="6"/>
  <c r="C209" i="6"/>
  <c r="D208" i="6"/>
  <c r="C208" i="6"/>
  <c r="D207" i="6"/>
  <c r="C207" i="6"/>
  <c r="D206" i="6"/>
  <c r="C206" i="6"/>
  <c r="D205" i="6"/>
  <c r="C205" i="6"/>
  <c r="D204" i="6"/>
  <c r="C204" i="6"/>
  <c r="D203" i="6"/>
  <c r="C203" i="6"/>
  <c r="D202" i="6"/>
  <c r="C202" i="6"/>
  <c r="D201" i="6"/>
  <c r="C201" i="6"/>
  <c r="D200" i="6"/>
  <c r="C200" i="6"/>
  <c r="D199" i="6"/>
  <c r="C199" i="6"/>
  <c r="D198" i="6"/>
  <c r="C198" i="6"/>
  <c r="D197" i="6"/>
  <c r="C197" i="6"/>
  <c r="D196" i="6"/>
  <c r="C196" i="6"/>
  <c r="D195" i="6"/>
  <c r="C195" i="6"/>
  <c r="D194" i="6"/>
  <c r="C194" i="6"/>
  <c r="D193" i="6"/>
  <c r="C193" i="6"/>
  <c r="D192" i="6"/>
  <c r="C192" i="6"/>
  <c r="D191" i="6"/>
  <c r="C191" i="6"/>
  <c r="D190" i="6"/>
  <c r="C190" i="6"/>
  <c r="D189" i="6"/>
  <c r="C189" i="6"/>
  <c r="D188" i="6"/>
  <c r="C188" i="6"/>
  <c r="D187" i="6"/>
  <c r="C187" i="6"/>
  <c r="D186" i="6"/>
  <c r="C186" i="6"/>
  <c r="D185" i="6"/>
  <c r="C185" i="6"/>
  <c r="D184" i="6"/>
  <c r="C184" i="6"/>
  <c r="D183" i="6"/>
  <c r="C183" i="6"/>
  <c r="D182" i="6"/>
  <c r="C182" i="6"/>
  <c r="D181" i="6"/>
  <c r="C181" i="6"/>
  <c r="D180" i="6"/>
  <c r="C180" i="6"/>
  <c r="D179" i="6"/>
  <c r="C179" i="6"/>
  <c r="D178" i="6"/>
  <c r="C178" i="6"/>
  <c r="D177"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D152" i="6"/>
  <c r="C152" i="6"/>
  <c r="D151" i="6"/>
  <c r="C151" i="6"/>
  <c r="D150" i="6"/>
  <c r="C150" i="6"/>
  <c r="D149" i="6"/>
  <c r="C149" i="6"/>
  <c r="D148" i="6"/>
  <c r="C148" i="6"/>
  <c r="D147" i="6"/>
  <c r="C147" i="6"/>
  <c r="D146" i="6"/>
  <c r="C146" i="6"/>
  <c r="D145" i="6"/>
  <c r="C145" i="6"/>
  <c r="D144" i="6"/>
  <c r="C144" i="6"/>
  <c r="D143" i="6"/>
  <c r="C143" i="6"/>
  <c r="D142" i="6"/>
  <c r="C142" i="6"/>
  <c r="D141" i="6"/>
  <c r="C141" i="6"/>
  <c r="D140" i="6"/>
  <c r="C140" i="6"/>
  <c r="D139" i="6"/>
  <c r="C139" i="6"/>
  <c r="D138" i="6"/>
  <c r="C138" i="6"/>
  <c r="D137" i="6"/>
  <c r="C137" i="6"/>
  <c r="D136" i="6"/>
  <c r="C136" i="6"/>
  <c r="D135" i="6"/>
  <c r="C135" i="6"/>
  <c r="D134" i="6"/>
  <c r="C134" i="6"/>
  <c r="D133" i="6"/>
  <c r="C133" i="6"/>
  <c r="D132" i="6"/>
  <c r="C132" i="6"/>
  <c r="D131" i="6"/>
  <c r="C131" i="6"/>
  <c r="D130" i="6"/>
  <c r="C130" i="6"/>
  <c r="D129" i="6"/>
  <c r="C129" i="6"/>
  <c r="D128" i="6"/>
  <c r="C128" i="6"/>
  <c r="D127" i="6"/>
  <c r="C127" i="6"/>
  <c r="D126" i="6"/>
  <c r="C126" i="6"/>
  <c r="D125" i="6"/>
  <c r="C125" i="6"/>
  <c r="D124" i="6"/>
  <c r="C124" i="6"/>
  <c r="D123" i="6"/>
  <c r="C123" i="6"/>
  <c r="D122" i="6"/>
  <c r="C122" i="6"/>
  <c r="D121" i="6"/>
  <c r="C121" i="6"/>
  <c r="D120" i="6"/>
  <c r="C120" i="6"/>
  <c r="D119" i="6"/>
  <c r="C119" i="6"/>
  <c r="D118" i="6"/>
  <c r="C118" i="6"/>
  <c r="D117" i="6"/>
  <c r="C117" i="6"/>
  <c r="D116" i="6"/>
  <c r="C116" i="6"/>
  <c r="D115" i="6"/>
  <c r="C115" i="6"/>
  <c r="D114" i="6"/>
  <c r="C114" i="6"/>
  <c r="D113" i="6"/>
  <c r="C113" i="6"/>
  <c r="D112" i="6"/>
  <c r="C112" i="6"/>
  <c r="D111" i="6"/>
  <c r="C111" i="6"/>
  <c r="D110" i="6"/>
  <c r="C110" i="6"/>
  <c r="D109" i="6"/>
  <c r="C109" i="6"/>
  <c r="D108" i="6"/>
  <c r="C108" i="6"/>
  <c r="D107" i="6"/>
  <c r="C107" i="6"/>
  <c r="D106" i="6"/>
  <c r="C106" i="6"/>
  <c r="D105" i="6"/>
  <c r="C105" i="6"/>
  <c r="D104" i="6"/>
  <c r="C104" i="6"/>
  <c r="D103" i="6"/>
  <c r="C103" i="6"/>
  <c r="D102" i="6"/>
  <c r="C102" i="6"/>
  <c r="D101" i="6"/>
  <c r="C101" i="6"/>
  <c r="D100" i="6"/>
  <c r="C100" i="6"/>
  <c r="D99" i="6"/>
  <c r="C99" i="6"/>
  <c r="D98" i="6"/>
  <c r="C98" i="6"/>
  <c r="D97" i="6"/>
  <c r="C97" i="6"/>
  <c r="D96" i="6"/>
  <c r="C96" i="6"/>
  <c r="D95" i="6"/>
  <c r="C95" i="6"/>
  <c r="D94" i="6"/>
  <c r="C94" i="6"/>
  <c r="D93" i="6"/>
  <c r="C93" i="6"/>
  <c r="D92" i="6"/>
  <c r="C92" i="6"/>
  <c r="D91" i="6"/>
  <c r="C91" i="6"/>
  <c r="D90" i="6"/>
  <c r="C90" i="6"/>
  <c r="D89" i="6"/>
  <c r="C89" i="6"/>
  <c r="D88" i="6"/>
  <c r="C88" i="6"/>
  <c r="D87" i="6"/>
  <c r="C87" i="6"/>
  <c r="D86" i="6"/>
  <c r="C86" i="6"/>
  <c r="D85" i="6"/>
  <c r="C85" i="6"/>
  <c r="D84" i="6"/>
  <c r="C84" i="6"/>
  <c r="D83" i="6"/>
  <c r="C83" i="6"/>
  <c r="D82" i="6"/>
  <c r="C82" i="6"/>
  <c r="D81" i="6"/>
  <c r="C81" i="6"/>
  <c r="D80" i="6"/>
  <c r="C80" i="6"/>
  <c r="D79" i="6"/>
  <c r="C79" i="6"/>
  <c r="D78" i="6"/>
  <c r="C78" i="6"/>
  <c r="D77" i="6"/>
  <c r="C77" i="6"/>
  <c r="D76" i="6"/>
  <c r="C76" i="6"/>
  <c r="D75" i="6"/>
  <c r="C75" i="6"/>
  <c r="D74" i="6"/>
  <c r="C74" i="6"/>
  <c r="D73" i="6"/>
  <c r="C73" i="6"/>
  <c r="D72" i="6"/>
  <c r="C72" i="6"/>
  <c r="D71" i="6"/>
  <c r="C71" i="6"/>
  <c r="D70" i="6"/>
  <c r="C70" i="6"/>
  <c r="D69" i="6"/>
  <c r="C69" i="6"/>
  <c r="D68" i="6"/>
  <c r="C68" i="6"/>
  <c r="D67" i="6"/>
  <c r="C67" i="6"/>
  <c r="D66" i="6"/>
  <c r="C66" i="6"/>
  <c r="D65" i="6"/>
  <c r="C65" i="6"/>
  <c r="D64" i="6"/>
  <c r="C64" i="6"/>
  <c r="D63" i="6"/>
  <c r="C63" i="6"/>
  <c r="D62" i="6"/>
  <c r="C62" i="6"/>
  <c r="D61" i="6"/>
  <c r="C61" i="6"/>
  <c r="D60" i="6"/>
  <c r="C60" i="6"/>
  <c r="D59" i="6"/>
  <c r="C59" i="6"/>
  <c r="D58" i="6"/>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C41" i="6"/>
  <c r="C40" i="6"/>
  <c r="C39" i="6"/>
  <c r="C38" i="6"/>
  <c r="C37" i="6"/>
  <c r="C36" i="6"/>
  <c r="C35" i="6"/>
  <c r="C34" i="6"/>
  <c r="C33" i="6"/>
  <c r="C32" i="6"/>
  <c r="D31" i="6"/>
  <c r="C31" i="6"/>
  <c r="D30" i="6"/>
  <c r="C30" i="6"/>
  <c r="D29" i="6"/>
  <c r="C29" i="6"/>
  <c r="D28" i="6"/>
  <c r="C28" i="6"/>
  <c r="D27" i="6"/>
  <c r="C27" i="6"/>
  <c r="D26" i="6"/>
  <c r="C26" i="6"/>
  <c r="D25" i="6"/>
  <c r="C25" i="6"/>
  <c r="D24" i="6"/>
  <c r="C24" i="6"/>
  <c r="D23" i="6"/>
  <c r="C23" i="6"/>
  <c r="C22" i="6"/>
  <c r="C21" i="6"/>
  <c r="C20" i="6"/>
  <c r="C19" i="6"/>
  <c r="C18" i="6"/>
  <c r="C17" i="6"/>
  <c r="C16" i="6"/>
  <c r="C15" i="6"/>
  <c r="C14" i="6"/>
  <c r="C13" i="6"/>
  <c r="C12" i="6"/>
  <c r="C11" i="6"/>
  <c r="C10" i="6"/>
  <c r="C9" i="6"/>
  <c r="C8" i="6"/>
  <c r="C7" i="6"/>
  <c r="C6" i="6"/>
  <c r="C5" i="6"/>
  <c r="C4" i="6"/>
  <c r="C3" i="6"/>
  <c r="C2" i="6"/>
  <c r="M151" i="5"/>
  <c r="L151" i="5"/>
  <c r="C151" i="5"/>
  <c r="M150" i="5"/>
  <c r="L150" i="5"/>
  <c r="C150" i="5"/>
  <c r="M149" i="5"/>
  <c r="L149" i="5"/>
  <c r="C149" i="5"/>
  <c r="M148" i="5"/>
  <c r="L148" i="5"/>
  <c r="C148" i="5"/>
  <c r="M147" i="5"/>
  <c r="L147" i="5"/>
  <c r="C147" i="5"/>
  <c r="M146" i="5"/>
  <c r="L146" i="5"/>
  <c r="C146" i="5"/>
  <c r="M145" i="5"/>
  <c r="L145" i="5"/>
  <c r="C145" i="5"/>
  <c r="M144" i="5"/>
  <c r="L144" i="5"/>
  <c r="C144" i="5"/>
  <c r="M143" i="5"/>
  <c r="L143" i="5"/>
  <c r="C143" i="5"/>
  <c r="M142" i="5"/>
  <c r="L142" i="5"/>
  <c r="C142" i="5"/>
  <c r="M141" i="5"/>
  <c r="L141" i="5"/>
  <c r="C141" i="5"/>
  <c r="M140" i="5"/>
  <c r="L140" i="5"/>
  <c r="C140" i="5"/>
  <c r="M139" i="5"/>
  <c r="L139" i="5"/>
  <c r="C139" i="5"/>
  <c r="M138" i="5"/>
  <c r="L138" i="5"/>
  <c r="C138" i="5"/>
  <c r="M137" i="5"/>
  <c r="L137" i="5"/>
  <c r="C137" i="5"/>
  <c r="M136" i="5"/>
  <c r="L136" i="5"/>
  <c r="C136" i="5"/>
  <c r="M135" i="5"/>
  <c r="L135" i="5"/>
  <c r="C135" i="5"/>
  <c r="M134" i="5"/>
  <c r="L134" i="5"/>
  <c r="C134" i="5"/>
  <c r="M133" i="5"/>
  <c r="L133" i="5"/>
  <c r="C133" i="5"/>
  <c r="M132" i="5"/>
  <c r="L132" i="5"/>
  <c r="C132" i="5"/>
  <c r="M131" i="5"/>
  <c r="L131" i="5"/>
  <c r="C131" i="5"/>
  <c r="M130" i="5"/>
  <c r="L130" i="5"/>
  <c r="C130" i="5"/>
  <c r="M129" i="5"/>
  <c r="L129" i="5"/>
  <c r="C129" i="5"/>
  <c r="M128" i="5"/>
  <c r="L128" i="5"/>
  <c r="C128" i="5"/>
  <c r="M127" i="5"/>
  <c r="L127" i="5"/>
  <c r="C127" i="5"/>
  <c r="M126" i="5"/>
  <c r="L126" i="5"/>
  <c r="C126" i="5"/>
  <c r="M125" i="5"/>
  <c r="L125" i="5"/>
  <c r="C125" i="5"/>
  <c r="M124" i="5"/>
  <c r="L124" i="5"/>
  <c r="C124" i="5"/>
  <c r="M123" i="5"/>
  <c r="L123" i="5"/>
  <c r="C123" i="5"/>
  <c r="M122" i="5"/>
  <c r="L122" i="5"/>
  <c r="C122" i="5"/>
  <c r="M121" i="5"/>
  <c r="L121" i="5"/>
  <c r="C121" i="5"/>
  <c r="M120" i="5"/>
  <c r="L120" i="5"/>
  <c r="C120" i="5"/>
  <c r="M119" i="5"/>
  <c r="L119" i="5"/>
  <c r="C119" i="5"/>
  <c r="M118" i="5"/>
  <c r="L118" i="5"/>
  <c r="C118" i="5"/>
  <c r="M117" i="5"/>
  <c r="L117" i="5"/>
  <c r="C117" i="5"/>
  <c r="M116" i="5"/>
  <c r="L116" i="5"/>
  <c r="C116" i="5"/>
  <c r="M115" i="5"/>
  <c r="L115" i="5"/>
  <c r="C115" i="5"/>
  <c r="M114" i="5"/>
  <c r="L114" i="5"/>
  <c r="C114" i="5"/>
  <c r="M113" i="5"/>
  <c r="L113" i="5"/>
  <c r="C113" i="5"/>
  <c r="M112" i="5"/>
  <c r="L112" i="5"/>
  <c r="C112" i="5"/>
  <c r="M111" i="5"/>
  <c r="L111" i="5"/>
  <c r="C111" i="5"/>
  <c r="M110" i="5"/>
  <c r="L110" i="5"/>
  <c r="C110" i="5"/>
  <c r="M109" i="5"/>
  <c r="L109" i="5"/>
  <c r="C109" i="5"/>
  <c r="M108" i="5"/>
  <c r="L108" i="5"/>
  <c r="C108" i="5"/>
  <c r="M107" i="5"/>
  <c r="L107" i="5"/>
  <c r="C107" i="5"/>
  <c r="M106" i="5"/>
  <c r="L106" i="5"/>
  <c r="C106" i="5"/>
  <c r="M105" i="5"/>
  <c r="L105" i="5"/>
  <c r="C105" i="5"/>
  <c r="M104" i="5"/>
  <c r="L104" i="5"/>
  <c r="C104" i="5"/>
  <c r="M103" i="5"/>
  <c r="L103" i="5"/>
  <c r="C103" i="5"/>
  <c r="M102" i="5"/>
  <c r="L102" i="5"/>
  <c r="C102" i="5"/>
  <c r="M101" i="5"/>
  <c r="L101" i="5"/>
  <c r="C101" i="5"/>
  <c r="M100" i="5"/>
  <c r="L100" i="5"/>
  <c r="C100" i="5"/>
  <c r="M99" i="5"/>
  <c r="L99" i="5"/>
  <c r="C99" i="5"/>
  <c r="M98" i="5"/>
  <c r="L98" i="5"/>
  <c r="C98" i="5"/>
  <c r="M97" i="5"/>
  <c r="L97" i="5"/>
  <c r="C97" i="5"/>
  <c r="M96" i="5"/>
  <c r="L96" i="5"/>
  <c r="C96" i="5"/>
  <c r="M95" i="5"/>
  <c r="L95" i="5"/>
  <c r="C95" i="5"/>
  <c r="M94" i="5"/>
  <c r="L94" i="5"/>
  <c r="C94" i="5"/>
  <c r="M93" i="5"/>
  <c r="L93" i="5"/>
  <c r="C93" i="5"/>
  <c r="M92" i="5"/>
  <c r="L92" i="5"/>
  <c r="C92" i="5"/>
  <c r="M91" i="5"/>
  <c r="L91" i="5"/>
  <c r="C91" i="5"/>
  <c r="M90" i="5"/>
  <c r="L90" i="5"/>
  <c r="C90" i="5"/>
  <c r="M89" i="5"/>
  <c r="L89" i="5"/>
  <c r="C89" i="5"/>
  <c r="M88" i="5"/>
  <c r="L88" i="5"/>
  <c r="C88" i="5"/>
  <c r="M87" i="5"/>
  <c r="L87" i="5"/>
  <c r="C87" i="5"/>
  <c r="M86" i="5"/>
  <c r="L86" i="5"/>
  <c r="C86" i="5"/>
  <c r="M85" i="5"/>
  <c r="L85" i="5"/>
  <c r="C85" i="5"/>
  <c r="M84" i="5"/>
  <c r="L84" i="5"/>
  <c r="C84" i="5"/>
  <c r="M83" i="5"/>
  <c r="L83" i="5"/>
  <c r="C83" i="5"/>
  <c r="M82" i="5"/>
  <c r="L82" i="5"/>
  <c r="C82" i="5"/>
  <c r="M81" i="5"/>
  <c r="L81" i="5"/>
  <c r="C81" i="5"/>
  <c r="M80" i="5"/>
  <c r="L80" i="5"/>
  <c r="C80" i="5"/>
  <c r="M79" i="5"/>
  <c r="L79" i="5"/>
  <c r="C79" i="5"/>
  <c r="M78" i="5"/>
  <c r="L78" i="5"/>
  <c r="C78" i="5"/>
  <c r="M77" i="5"/>
  <c r="L77" i="5"/>
  <c r="C77" i="5"/>
  <c r="M76" i="5"/>
  <c r="L76" i="5"/>
  <c r="C76" i="5"/>
  <c r="M75" i="5"/>
  <c r="L75" i="5"/>
  <c r="C75" i="5"/>
  <c r="M74" i="5"/>
  <c r="L74" i="5"/>
  <c r="C74" i="5"/>
  <c r="M73" i="5"/>
  <c r="L73" i="5"/>
  <c r="C73" i="5"/>
  <c r="M72" i="5"/>
  <c r="L72" i="5"/>
  <c r="C72" i="5"/>
  <c r="M71" i="5"/>
  <c r="L71" i="5"/>
  <c r="C71" i="5"/>
  <c r="M70" i="5"/>
  <c r="L70" i="5"/>
  <c r="C70" i="5"/>
  <c r="M69" i="5"/>
  <c r="L69" i="5"/>
  <c r="C69" i="5"/>
  <c r="M68" i="5"/>
  <c r="L68" i="5"/>
  <c r="C68" i="5"/>
  <c r="M67" i="5"/>
  <c r="L67" i="5"/>
  <c r="C67" i="5"/>
  <c r="M66" i="5"/>
  <c r="L66" i="5"/>
  <c r="C66" i="5"/>
  <c r="M65" i="5"/>
  <c r="L65" i="5"/>
  <c r="C65" i="5"/>
  <c r="M64" i="5"/>
  <c r="L64" i="5"/>
  <c r="C64" i="5"/>
  <c r="M63" i="5"/>
  <c r="L63" i="5"/>
  <c r="C63" i="5"/>
  <c r="M62" i="5"/>
  <c r="L62" i="5"/>
  <c r="C62" i="5"/>
  <c r="M61" i="5"/>
  <c r="L61" i="5"/>
  <c r="C61" i="5"/>
  <c r="M60" i="5"/>
  <c r="L60" i="5"/>
  <c r="C60" i="5"/>
  <c r="M59" i="5"/>
  <c r="L59" i="5"/>
  <c r="C59" i="5"/>
  <c r="M58" i="5"/>
  <c r="L58" i="5"/>
  <c r="C58" i="5"/>
  <c r="M57" i="5"/>
  <c r="L57" i="5"/>
  <c r="C57" i="5"/>
  <c r="M56" i="5"/>
  <c r="L56" i="5"/>
  <c r="C56" i="5"/>
  <c r="M55" i="5"/>
  <c r="L55" i="5"/>
  <c r="C55" i="5"/>
  <c r="M54" i="5"/>
  <c r="L54" i="5"/>
  <c r="C54" i="5"/>
  <c r="M53" i="5"/>
  <c r="L53" i="5"/>
  <c r="C53" i="5"/>
  <c r="M52" i="5"/>
  <c r="L52" i="5"/>
  <c r="C52" i="5"/>
  <c r="M51" i="5"/>
  <c r="L51" i="5"/>
  <c r="C51" i="5"/>
  <c r="M50" i="5"/>
  <c r="L50" i="5"/>
  <c r="C50" i="5"/>
  <c r="M49" i="5"/>
  <c r="L49" i="5"/>
  <c r="C49" i="5"/>
  <c r="M48" i="5"/>
  <c r="L48" i="5"/>
  <c r="C48" i="5"/>
  <c r="M47" i="5"/>
  <c r="L47" i="5"/>
  <c r="C47" i="5"/>
  <c r="M46" i="5"/>
  <c r="L46" i="5"/>
  <c r="C46" i="5"/>
  <c r="M45" i="5"/>
  <c r="L45" i="5"/>
  <c r="C45" i="5"/>
  <c r="M44" i="5"/>
  <c r="L44" i="5"/>
  <c r="C44" i="5"/>
  <c r="M43" i="5"/>
  <c r="L43" i="5"/>
  <c r="C43" i="5"/>
  <c r="M42" i="5"/>
  <c r="L42" i="5"/>
  <c r="C42" i="5"/>
  <c r="M41" i="5"/>
  <c r="L41" i="5"/>
  <c r="C41" i="5"/>
  <c r="M40" i="5"/>
  <c r="L40" i="5"/>
  <c r="C40" i="5"/>
  <c r="M39" i="5"/>
  <c r="L39" i="5"/>
  <c r="C39" i="5"/>
  <c r="M38" i="5"/>
  <c r="L38" i="5"/>
  <c r="C38" i="5"/>
  <c r="D644" i="6" s="1"/>
  <c r="M37" i="5"/>
  <c r="L37" i="5"/>
  <c r="C37" i="5"/>
  <c r="D620" i="6" s="1"/>
  <c r="M36" i="5"/>
  <c r="L36" i="5"/>
  <c r="C36" i="5"/>
  <c r="M35" i="5"/>
  <c r="L35" i="5"/>
  <c r="C35" i="5"/>
  <c r="M34" i="5"/>
  <c r="L34" i="5"/>
  <c r="C34" i="5"/>
  <c r="M33" i="5"/>
  <c r="L33" i="5"/>
  <c r="C33" i="5"/>
  <c r="M32" i="5"/>
  <c r="L32" i="5"/>
  <c r="C32" i="5"/>
  <c r="M31" i="5"/>
  <c r="L31" i="5"/>
  <c r="C31" i="5"/>
  <c r="M30" i="5"/>
  <c r="L30" i="5"/>
  <c r="C30" i="5"/>
  <c r="M29" i="5"/>
  <c r="L29" i="5"/>
  <c r="C29" i="5"/>
  <c r="M28" i="5"/>
  <c r="L28" i="5"/>
  <c r="C28" i="5"/>
  <c r="M27" i="5"/>
  <c r="L27" i="5"/>
  <c r="C27" i="5"/>
  <c r="M26" i="5"/>
  <c r="L26" i="5"/>
  <c r="C26" i="5"/>
  <c r="M25" i="5"/>
  <c r="L25" i="5"/>
  <c r="C25" i="5"/>
  <c r="M24" i="5"/>
  <c r="L24" i="5"/>
  <c r="C24" i="5"/>
  <c r="M23" i="5"/>
  <c r="L23" i="5"/>
  <c r="C23" i="5"/>
  <c r="M22" i="5"/>
  <c r="L22" i="5"/>
  <c r="C22" i="5"/>
  <c r="M21" i="5"/>
  <c r="L21" i="5"/>
  <c r="C21" i="5"/>
  <c r="M20" i="5"/>
  <c r="L20" i="5"/>
  <c r="C20" i="5"/>
  <c r="M19" i="5"/>
  <c r="L19" i="5"/>
  <c r="C19" i="5"/>
  <c r="M18" i="5"/>
  <c r="L18" i="5"/>
  <c r="C18" i="5"/>
  <c r="M17" i="5"/>
  <c r="L17" i="5"/>
  <c r="C17" i="5"/>
  <c r="M16" i="5"/>
  <c r="L16" i="5"/>
  <c r="C16" i="5"/>
  <c r="M15" i="5"/>
  <c r="L15" i="5"/>
  <c r="C15" i="5"/>
  <c r="M14" i="5"/>
  <c r="L14" i="5"/>
  <c r="C14" i="5"/>
  <c r="M13" i="5"/>
  <c r="L13" i="5"/>
  <c r="C13" i="5"/>
  <c r="M12" i="5"/>
  <c r="L12" i="5"/>
  <c r="C12" i="5"/>
  <c r="M11" i="5"/>
  <c r="L11" i="5"/>
  <c r="C11" i="5"/>
  <c r="M10" i="5"/>
  <c r="L10" i="5"/>
  <c r="C10" i="5"/>
  <c r="M9" i="5"/>
  <c r="L9" i="5"/>
  <c r="C9" i="5"/>
  <c r="M8" i="5"/>
  <c r="L8" i="5"/>
  <c r="C8" i="5"/>
  <c r="M7" i="5"/>
  <c r="L7" i="5"/>
  <c r="C7" i="5"/>
  <c r="M6" i="5"/>
  <c r="L6" i="5"/>
  <c r="C6" i="5"/>
  <c r="M5" i="5"/>
  <c r="L5" i="5"/>
  <c r="M4" i="5"/>
  <c r="L4" i="5"/>
  <c r="C4" i="5"/>
  <c r="M3" i="5"/>
  <c r="C3" i="5"/>
  <c r="M2" i="5"/>
  <c r="C2" i="5"/>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H87" i="3"/>
  <c r="G87" i="3"/>
  <c r="F87" i="3"/>
  <c r="E87" i="3"/>
  <c r="D87" i="3"/>
  <c r="B87" i="3"/>
  <c r="H86" i="3"/>
  <c r="G86" i="3"/>
  <c r="F86" i="3"/>
  <c r="E86" i="3"/>
  <c r="D86" i="3"/>
  <c r="B86" i="3"/>
  <c r="H85" i="3"/>
  <c r="G85" i="3"/>
  <c r="F85" i="3"/>
  <c r="E85" i="3"/>
  <c r="D85" i="3"/>
  <c r="B85" i="3"/>
  <c r="H84" i="3"/>
  <c r="G84" i="3"/>
  <c r="F84" i="3"/>
  <c r="E84" i="3"/>
  <c r="D84" i="3"/>
  <c r="B84" i="3"/>
  <c r="H83" i="3"/>
  <c r="G83" i="3"/>
  <c r="F83" i="3"/>
  <c r="E83" i="3"/>
  <c r="D83" i="3"/>
  <c r="B83" i="3"/>
  <c r="H82" i="3"/>
  <c r="G82" i="3"/>
  <c r="F82" i="3"/>
  <c r="E82" i="3"/>
  <c r="D82" i="3"/>
  <c r="B82" i="3"/>
  <c r="H81" i="3"/>
  <c r="G81" i="3"/>
  <c r="F81" i="3"/>
  <c r="E81" i="3"/>
  <c r="D81" i="3"/>
  <c r="B81" i="3"/>
  <c r="H80" i="3"/>
  <c r="G80" i="3"/>
  <c r="F80" i="3"/>
  <c r="E80" i="3"/>
  <c r="D80" i="3"/>
  <c r="B80" i="3"/>
  <c r="H79" i="3"/>
  <c r="G79" i="3"/>
  <c r="F79" i="3"/>
  <c r="E79" i="3"/>
  <c r="D79" i="3"/>
  <c r="B79" i="3"/>
  <c r="H78" i="3"/>
  <c r="G78" i="3"/>
  <c r="F78" i="3"/>
  <c r="E78" i="3"/>
  <c r="D78" i="3"/>
  <c r="B78" i="3"/>
  <c r="H77" i="3"/>
  <c r="G77" i="3"/>
  <c r="F77" i="3"/>
  <c r="E77" i="3"/>
  <c r="D77" i="3"/>
  <c r="B77" i="3"/>
  <c r="H76" i="3"/>
  <c r="G76" i="3"/>
  <c r="F76" i="3"/>
  <c r="E76" i="3"/>
  <c r="D76" i="3"/>
  <c r="B76" i="3"/>
  <c r="H75" i="3"/>
  <c r="G75" i="3"/>
  <c r="F75" i="3"/>
  <c r="E75" i="3"/>
  <c r="D75" i="3"/>
  <c r="B75" i="3"/>
  <c r="H74" i="3"/>
  <c r="G74" i="3"/>
  <c r="F74" i="3"/>
  <c r="E74" i="3"/>
  <c r="D74" i="3"/>
  <c r="B74" i="3"/>
  <c r="H73" i="3"/>
  <c r="G73" i="3"/>
  <c r="F73" i="3"/>
  <c r="E73" i="3"/>
  <c r="D73" i="3"/>
  <c r="B73" i="3"/>
  <c r="H72" i="3"/>
  <c r="G72" i="3"/>
  <c r="F72" i="3"/>
  <c r="E72" i="3"/>
  <c r="D72" i="3"/>
  <c r="B72" i="3"/>
  <c r="H71" i="3"/>
  <c r="G71" i="3"/>
  <c r="F71" i="3"/>
  <c r="E71" i="3"/>
  <c r="D71" i="3"/>
  <c r="B71" i="3"/>
  <c r="H70" i="3"/>
  <c r="H88" i="3" s="1"/>
  <c r="G70" i="3"/>
  <c r="G88" i="3" s="1"/>
  <c r="F70" i="3"/>
  <c r="F88" i="3" s="1"/>
  <c r="E70" i="3"/>
  <c r="E88" i="3" s="1"/>
  <c r="D70" i="3"/>
  <c r="D88" i="3" s="1"/>
  <c r="B70" i="3"/>
  <c r="B48" i="3"/>
  <c r="B47" i="3"/>
  <c r="B46" i="3"/>
  <c r="B45" i="3"/>
  <c r="B44" i="3"/>
  <c r="B43" i="3"/>
  <c r="B42" i="3"/>
  <c r="B36" i="3"/>
  <c r="B35" i="3"/>
  <c r="B34" i="3"/>
  <c r="B33" i="3"/>
  <c r="B32" i="3"/>
  <c r="B26" i="3"/>
  <c r="B25" i="3"/>
  <c r="B24" i="3"/>
  <c r="B23" i="3"/>
  <c r="B22" i="3"/>
  <c r="B21" i="3"/>
  <c r="B20" i="3"/>
  <c r="B19" i="3"/>
  <c r="B18" i="3"/>
  <c r="B12" i="3"/>
  <c r="B11" i="3"/>
  <c r="B10" i="3"/>
  <c r="B9" i="3"/>
  <c r="E5" i="3"/>
  <c r="G5" i="3" s="1"/>
  <c r="C5" i="3"/>
  <c r="B5" i="3"/>
  <c r="A5" i="3"/>
  <c r="B13" i="3" s="1"/>
  <c r="C13" i="3" s="1"/>
  <c r="D7" i="6" l="1"/>
  <c r="D16" i="6"/>
  <c r="D15" i="6"/>
  <c r="D14" i="6"/>
  <c r="D13" i="6"/>
  <c r="D12" i="6"/>
  <c r="D11" i="6"/>
  <c r="D10" i="6"/>
  <c r="D9" i="6"/>
  <c r="D8" i="6"/>
  <c r="D22" i="6"/>
  <c r="D21" i="6"/>
  <c r="D20" i="6"/>
  <c r="D19" i="6"/>
  <c r="D18" i="6"/>
  <c r="D17" i="6"/>
  <c r="D41" i="6"/>
  <c r="D40" i="6"/>
  <c r="D39" i="6"/>
  <c r="D38" i="6"/>
  <c r="D37" i="6"/>
  <c r="D36" i="6"/>
  <c r="D35" i="6"/>
  <c r="D34" i="6"/>
  <c r="D33" i="6"/>
  <c r="D32" i="6"/>
  <c r="B49" i="3"/>
  <c r="C49" i="3" s="1"/>
  <c r="B37" i="3"/>
  <c r="C37" i="3" s="1"/>
  <c r="B27" i="3"/>
  <c r="C27" i="3" s="1"/>
  <c r="B14" i="3"/>
  <c r="C14" i="3" s="1"/>
  <c r="C9" i="3"/>
  <c r="C10" i="3"/>
  <c r="C11" i="3"/>
  <c r="C12" i="3"/>
  <c r="B28" i="3"/>
  <c r="C28" i="3" s="1"/>
  <c r="C18" i="3"/>
  <c r="C19" i="3"/>
  <c r="C20" i="3"/>
  <c r="C21" i="3"/>
  <c r="C22" i="3"/>
  <c r="C23" i="3"/>
  <c r="C24" i="3"/>
  <c r="C25" i="3"/>
  <c r="C26" i="3"/>
  <c r="B38" i="3"/>
  <c r="C38" i="3" s="1"/>
  <c r="C32" i="3"/>
  <c r="C33" i="3"/>
  <c r="C34" i="3"/>
  <c r="C35" i="3"/>
  <c r="C36" i="3"/>
  <c r="B50" i="3"/>
  <c r="C50" i="3" s="1"/>
  <c r="C42" i="3"/>
  <c r="C43" i="3"/>
  <c r="C44" i="3"/>
  <c r="C45" i="3"/>
  <c r="C46" i="3"/>
  <c r="C47" i="3"/>
  <c r="C48" i="3"/>
  <c r="B88" i="3"/>
  <c r="C88" i="3" s="1"/>
  <c r="C70" i="3"/>
  <c r="C71" i="3"/>
  <c r="C72" i="3"/>
  <c r="C73" i="3"/>
  <c r="C74" i="3"/>
  <c r="C75" i="3"/>
  <c r="C76" i="3"/>
  <c r="C77" i="3"/>
  <c r="C78" i="3"/>
  <c r="C79" i="3"/>
  <c r="C80" i="3"/>
  <c r="C81" i="3"/>
  <c r="C82" i="3"/>
  <c r="C83" i="3"/>
  <c r="C84" i="3"/>
  <c r="C85" i="3"/>
  <c r="C86" i="3"/>
  <c r="C87" i="3"/>
  <c r="D6" i="6"/>
  <c r="D5" i="6"/>
  <c r="D4" i="6"/>
  <c r="D3" i="6"/>
  <c r="D2" i="6"/>
  <c r="B64" i="3" l="1"/>
  <c r="C64" i="3" s="1"/>
  <c r="B63" i="3"/>
  <c r="C63" i="3" s="1"/>
  <c r="B62" i="3"/>
  <c r="C62" i="3" s="1"/>
  <c r="B61" i="3"/>
  <c r="C61" i="3" s="1"/>
  <c r="B60" i="3"/>
  <c r="C60" i="3" s="1"/>
  <c r="B59" i="3"/>
  <c r="C59" i="3" s="1"/>
  <c r="B58" i="3"/>
  <c r="C58" i="3" s="1"/>
  <c r="B57" i="3"/>
  <c r="C57" i="3" s="1"/>
  <c r="B56" i="3"/>
  <c r="C56" i="3" s="1"/>
  <c r="B55" i="3"/>
  <c r="C55" i="3" s="1"/>
  <c r="B54" i="3"/>
  <c r="C54" i="3" l="1"/>
  <c r="B65" i="3"/>
  <c r="C65" i="3" l="1"/>
  <c r="B66" i="3"/>
  <c r="C66" i="3" s="1"/>
</calcChain>
</file>

<file path=xl/sharedStrings.xml><?xml version="1.0" encoding="utf-8"?>
<sst xmlns="http://schemas.openxmlformats.org/spreadsheetml/2006/main" count="11493" uniqueCount="5110">
  <si>
    <t>Perfis</t>
  </si>
  <si>
    <t>Tipos de peça</t>
  </si>
  <si>
    <t>Documentos-alvo</t>
  </si>
  <si>
    <t>Temas</t>
  </si>
  <si>
    <t>Naturezas</t>
  </si>
  <si>
    <t>Posicionamentos</t>
  </si>
  <si>
    <t>Status da unidade</t>
  </si>
  <si>
    <t>Status do documento</t>
  </si>
  <si>
    <t>Sim/Não</t>
  </si>
  <si>
    <t>Transportadora (NTS/TAG)</t>
  </si>
  <si>
    <t>Resposta ao formulário eletrônico</t>
  </si>
  <si>
    <t>NT 14/2026 – RCM NTS</t>
  </si>
  <si>
    <t>RCM – concepção e base legal</t>
  </si>
  <si>
    <t>Pleito – discordância metodológica</t>
  </si>
  <si>
    <t>Em análise</t>
  </si>
  <si>
    <t>Pendente</t>
  </si>
  <si>
    <t>Não iniciado</t>
  </si>
  <si>
    <t>Sim</t>
  </si>
  <si>
    <t>Agente econômico</t>
  </si>
  <si>
    <t>Carta ou ofício</t>
  </si>
  <si>
    <t>NT 15/2026 – RCM TAG</t>
  </si>
  <si>
    <t>RCM – fórmula e componentes (arts. 6º-7º)</t>
  </si>
  <si>
    <t>Pleito – sugestão de aprimoramento</t>
  </si>
  <si>
    <t>Acatar</t>
  </si>
  <si>
    <t>Em desmembramento</t>
  </si>
  <si>
    <t>Não</t>
  </si>
  <si>
    <t>Órgão de classe ou associação</t>
  </si>
  <si>
    <t>Parecer ou estudo técnico</t>
  </si>
  <si>
    <t>Planilha RCM – NTS</t>
  </si>
  <si>
    <t>CRN/VRN – custo de reposição</t>
  </si>
  <si>
    <t>Pleito – correção de dado ou cálculo</t>
  </si>
  <si>
    <t>Acatar parcialmente</t>
  </si>
  <si>
    <t>Analisada</t>
  </si>
  <si>
    <t>Desmembrado</t>
  </si>
  <si>
    <t>Consultoria e consultores</t>
  </si>
  <si>
    <t>Planilha ou memória de cálculo</t>
  </si>
  <si>
    <t>Planilha RCM – TAG</t>
  </si>
  <si>
    <t>VRD – depreciação e Ross-Heidecke</t>
  </si>
  <si>
    <t>Pedido de esclarecimento</t>
  </si>
  <si>
    <t>Não acatar</t>
  </si>
  <si>
    <t>Revisada (coordenação)</t>
  </si>
  <si>
    <t>Conferido (cobertura total)</t>
  </si>
  <si>
    <t>Escritório de advocacia</t>
  </si>
  <si>
    <t>Apresentação</t>
  </si>
  <si>
    <t>Resolução ANP nº 991/2026</t>
  </si>
  <si>
    <t>WACC – estrutura e parâmetros</t>
  </si>
  <si>
    <t>Apoio à proposta</t>
  </si>
  <si>
    <t>Esclarecimento (sem alteração)</t>
  </si>
  <si>
    <t>Incorporada ao relatório</t>
  </si>
  <si>
    <t>Universidade ou academia</t>
  </si>
  <si>
    <t>Outro anexo</t>
  </si>
  <si>
    <t>Transversal (NTS e TAG)</t>
  </si>
  <si>
    <t>WACC – beta</t>
  </si>
  <si>
    <t>Argumento ou fundamentação</t>
  </si>
  <si>
    <t>Instituição governamental</t>
  </si>
  <si>
    <t>Outro documento da CP</t>
  </si>
  <si>
    <t>WACC – nominalização (IGP-M × IPCA)</t>
  </si>
  <si>
    <t>Dados, cálculos ou evidências</t>
  </si>
  <si>
    <t>Órgão de defesa do consumidor</t>
  </si>
  <si>
    <t>Receitas e tarifas históricas</t>
  </si>
  <si>
    <t>Referência internacional</t>
  </si>
  <si>
    <t>Consumidor ou usuário</t>
  </si>
  <si>
    <t>Opex/O&amp;M/G&amp;A históricos</t>
  </si>
  <si>
    <t>Contextualização / manifestação geral</t>
  </si>
  <si>
    <t>Conselho de Usuários</t>
  </si>
  <si>
    <t>Janela temporal e dados de 2006</t>
  </si>
  <si>
    <t>Outro</t>
  </si>
  <si>
    <t>BRA negativa e piso zero</t>
  </si>
  <si>
    <t>Piso/teto – RCM × DORC</t>
  </si>
  <si>
    <t>CHCI – operacionalização</t>
  </si>
  <si>
    <t>Otimização e incompletude de dados</t>
  </si>
  <si>
    <t>Referencial internacional</t>
  </si>
  <si>
    <t>Aspectos jurídicos e procedimentais</t>
  </si>
  <si>
    <t>Redação e forma</t>
  </si>
  <si>
    <t>Outros</t>
  </si>
  <si>
    <t>PAINEL — Contribuições da Consulta Pública (RCM · BRA de abertura NTS e TAG)</t>
  </si>
  <si>
    <t>Peças recebidas</t>
  </si>
  <si>
    <t>Desmembradas / conferidas</t>
  </si>
  <si>
    <t>Unidades extraídas</t>
  </si>
  <si>
    <t>Demandam resposta</t>
  </si>
  <si>
    <t>% com posicionamento</t>
  </si>
  <si>
    <t>1 · Cobertura do desmembramento (peças)</t>
  </si>
  <si>
    <t>Categoria</t>
  </si>
  <si>
    <t>Qtde</t>
  </si>
  <si>
    <t>%</t>
  </si>
  <si>
    <t>(sem preenchimento)</t>
  </si>
  <si>
    <t>Total</t>
  </si>
  <si>
    <t>2 · Natureza das unidades</t>
  </si>
  <si>
    <t>3 · Posicionamento da ANP</t>
  </si>
  <si>
    <t>(sem posicionamento)</t>
  </si>
  <si>
    <t>4 · Documento-alvo</t>
  </si>
  <si>
    <t>5 · Perfil dos participantes (por unidade)</t>
  </si>
  <si>
    <t>6 · Temas × posicionamento da ANP (tema principal)</t>
  </si>
  <si>
    <t>Tema</t>
  </si>
  <si>
    <t>Total (menções, incl. tema secundário)</t>
  </si>
  <si>
    <t>ID</t>
  </si>
  <si>
    <t>Nome / instituição</t>
  </si>
  <si>
    <t>Perfil</t>
  </si>
  <si>
    <t>Peças enviadas</t>
  </si>
  <si>
    <t>Observações</t>
  </si>
  <si>
    <t>P-001</t>
  </si>
  <si>
    <t>ABRACE Energia</t>
  </si>
  <si>
    <t>Enviaram formulário e texto longo</t>
  </si>
  <si>
    <t>P-002</t>
  </si>
  <si>
    <t>Petrobras</t>
  </si>
  <si>
    <t>2 formulários sobre as transportadoras e uma nota técnica</t>
  </si>
  <si>
    <t>P-003</t>
  </si>
  <si>
    <t>Aurum Tank</t>
  </si>
  <si>
    <t>Formulário e Texto Longo</t>
  </si>
  <si>
    <t>P-004</t>
  </si>
  <si>
    <t>COGEN</t>
  </si>
  <si>
    <t>Carta e Formulário</t>
  </si>
  <si>
    <t>P-005</t>
  </si>
  <si>
    <t>SINDICATO DO COMÉRCIO VAREJISTA DE COMBUSTÍVEIS, LUBRIFICANTES, ENERGIAS ALTERNATIVAS E CONVENIÊNCIAS NO ESTADO DO RIO DE JANEIRO – RJ POSTOS</t>
  </si>
  <si>
    <t>Carta e dois formulários referentes às transportadoras</t>
  </si>
  <si>
    <t>P-006</t>
  </si>
  <si>
    <t>3S  Consultoria de Gás e Energia</t>
  </si>
  <si>
    <t>Formulário</t>
  </si>
  <si>
    <t>P-007</t>
  </si>
  <si>
    <t>Instituto de Energia e Ambiente | Universidade de São Paulo</t>
  </si>
  <si>
    <t>P-008</t>
  </si>
  <si>
    <t>Salomon Gestão e Apoio Administrativo Ltda</t>
  </si>
  <si>
    <t>P-009</t>
  </si>
  <si>
    <t>Federação das Indústrias do Estado de São Paulo - FIESP</t>
  </si>
  <si>
    <t>P-010</t>
  </si>
  <si>
    <t>Associação Brasileira das Empresas Distribuidoras de Gás Canalizado (Abegás)</t>
  </si>
  <si>
    <t>P-011</t>
  </si>
  <si>
    <t>Norgás S.A.</t>
  </si>
  <si>
    <t>P-012</t>
  </si>
  <si>
    <t>Inter.B Consultoria Internacional de Negócios</t>
  </si>
  <si>
    <t>A participação no formulário é para comunicar o envio do texto longo</t>
  </si>
  <si>
    <t>P-013</t>
  </si>
  <si>
    <t>Greenstar Energy Consultoria</t>
  </si>
  <si>
    <t>P-014</t>
  </si>
  <si>
    <t>ASPACER e ANFACER</t>
  </si>
  <si>
    <t>P-015</t>
  </si>
  <si>
    <t>ABIQUIM – Associação Brasileira da Indústria Química</t>
  </si>
  <si>
    <t>Formulário e Texto Longo.</t>
  </si>
  <si>
    <t>P-016</t>
  </si>
  <si>
    <t>Energisa S.A</t>
  </si>
  <si>
    <t>P-017</t>
  </si>
  <si>
    <t>Grupo de Energia e Regulação - Universidade Federal Fluminense</t>
  </si>
  <si>
    <t>Texto longo.</t>
  </si>
  <si>
    <t>P-018</t>
  </si>
  <si>
    <t>ARM consultoria</t>
  </si>
  <si>
    <t>P-019</t>
  </si>
  <si>
    <t>Instituto Acende Brasil</t>
  </si>
  <si>
    <t>P-020</t>
  </si>
  <si>
    <t>Companhia Potiguar de Gás</t>
  </si>
  <si>
    <t>Texto longo. No formulário, fez apenas uma contribuição introdutória generalista.</t>
  </si>
  <si>
    <t>P-021</t>
  </si>
  <si>
    <t>Zenergas Consultoria Empresarial em Energia e Regulação Ltda.</t>
  </si>
  <si>
    <t>Formulário.</t>
  </si>
  <si>
    <t>P-022</t>
  </si>
  <si>
    <t>Associação de Empresas de Transporte de Gás Natural por Gasoduto – ATGás</t>
  </si>
  <si>
    <t>Texto Longo.</t>
  </si>
  <si>
    <t>P-023</t>
  </si>
  <si>
    <t>Instituto Brasileiro de Petróleo, Gás e Biocombustíveis (IBP)</t>
  </si>
  <si>
    <t>P-024</t>
  </si>
  <si>
    <t>COSRO - Costa Rodrigues Sociedade de Advogados</t>
  </si>
  <si>
    <t>P-025</t>
  </si>
  <si>
    <t>Ministério de Minas e Energia (MME)</t>
  </si>
  <si>
    <t>P-026</t>
  </si>
  <si>
    <t>MINISTÉRIO DO DESENVOLVIMENTO, INDÚSTRIA, COMÉRCIO E SERVIÇOS</t>
  </si>
  <si>
    <t>Texto Longo</t>
  </si>
  <si>
    <t>P-027</t>
  </si>
  <si>
    <t xml:space="preserve">ABIVIDRO </t>
  </si>
  <si>
    <t>Texto longo</t>
  </si>
  <si>
    <t>P-028</t>
  </si>
  <si>
    <t>Transportadora Brasileira Gasoduto Bolívia-Brasil S.A. (TBG)</t>
  </si>
  <si>
    <t>P-029</t>
  </si>
  <si>
    <t>Frontier Economics</t>
  </si>
  <si>
    <t>P-030</t>
  </si>
  <si>
    <t>Marcelo Colomer - UFRJ</t>
  </si>
  <si>
    <t>P-031</t>
  </si>
  <si>
    <t>Sindicato do Comércio Varejista de Combustíveis, Energias Alternativas para Veículos Automotivos, Lubrificantes e Lojas de Conveniência do Município do Rio de Janeiro - Sindcomb</t>
  </si>
  <si>
    <t>P-032</t>
  </si>
  <si>
    <t>NTS</t>
  </si>
  <si>
    <t>Texto Longo. No primeiro email, há criticas ao RCM e calculo com apoio de consultoria E&amp;Y. Os demais anexos são essenciamente, contratos. Há arquivos específicos referentes à NTS, mas na contribuição principal, o ponto central é a crítica ao RCM</t>
  </si>
  <si>
    <t>P-033</t>
  </si>
  <si>
    <t xml:space="preserve">ES Gás </t>
  </si>
  <si>
    <t>P-034</t>
  </si>
  <si>
    <t>CEGÁS</t>
  </si>
  <si>
    <t>P-035</t>
  </si>
  <si>
    <t>MGAS</t>
  </si>
  <si>
    <t>P-036</t>
  </si>
  <si>
    <t>Quantum</t>
  </si>
  <si>
    <t>P-037</t>
  </si>
  <si>
    <t>TAG</t>
  </si>
  <si>
    <t>Texto longo; planilha de modelo financeiro</t>
  </si>
  <si>
    <t>P-038</t>
  </si>
  <si>
    <t>EY</t>
  </si>
  <si>
    <t>Texto longo. Estudo sobre a TAG</t>
  </si>
  <si>
    <t>P-039</t>
  </si>
  <si>
    <t>Federação das Indústrias do Estado do Rio de Janeiro - FIRJAN</t>
  </si>
  <si>
    <t>P-040</t>
  </si>
  <si>
    <t>CdU</t>
  </si>
  <si>
    <t>P-041</t>
  </si>
  <si>
    <t>Fórum do Gás</t>
  </si>
  <si>
    <t>P-042</t>
  </si>
  <si>
    <t>Companhia Siderúrgica Nacional - CSN</t>
  </si>
  <si>
    <t>P-043</t>
  </si>
  <si>
    <t>CFM - Consultoria de Engenharia Ltda</t>
  </si>
  <si>
    <t>P-044</t>
  </si>
  <si>
    <t>P-045</t>
  </si>
  <si>
    <t>P-046</t>
  </si>
  <si>
    <t>P-047</t>
  </si>
  <si>
    <t>P-048</t>
  </si>
  <si>
    <t>P-049</t>
  </si>
  <si>
    <t>P-050</t>
  </si>
  <si>
    <t>P-051</t>
  </si>
  <si>
    <t>P-052</t>
  </si>
  <si>
    <t>P-053</t>
  </si>
  <si>
    <t>P-054</t>
  </si>
  <si>
    <t>P-055</t>
  </si>
  <si>
    <t>P-056</t>
  </si>
  <si>
    <t>P-057</t>
  </si>
  <si>
    <t>P-058</t>
  </si>
  <si>
    <t>P-059</t>
  </si>
  <si>
    <t>P-060</t>
  </si>
  <si>
    <t>P-061</t>
  </si>
  <si>
    <t>P-062</t>
  </si>
  <si>
    <t>P-063</t>
  </si>
  <si>
    <t>P-064</t>
  </si>
  <si>
    <t>P-065</t>
  </si>
  <si>
    <t>P-066</t>
  </si>
  <si>
    <t>P-067</t>
  </si>
  <si>
    <t>P-068</t>
  </si>
  <si>
    <t>P-069</t>
  </si>
  <si>
    <t>P-070</t>
  </si>
  <si>
    <t>P-071</t>
  </si>
  <si>
    <t>P-072</t>
  </si>
  <si>
    <t>P-073</t>
  </si>
  <si>
    <t>P-074</t>
  </si>
  <si>
    <t>P-075</t>
  </si>
  <si>
    <t>P-076</t>
  </si>
  <si>
    <t>P-077</t>
  </si>
  <si>
    <t>P-078</t>
  </si>
  <si>
    <t>P-079</t>
  </si>
  <si>
    <t>P-080</t>
  </si>
  <si>
    <t>P-081</t>
  </si>
  <si>
    <t>P-082</t>
  </si>
  <si>
    <t>P-083</t>
  </si>
  <si>
    <t>P-084</t>
  </si>
  <si>
    <t>P-085</t>
  </si>
  <si>
    <t>P-086</t>
  </si>
  <si>
    <t>P-087</t>
  </si>
  <si>
    <t>P-088</t>
  </si>
  <si>
    <t>P-089</t>
  </si>
  <si>
    <t>P-090</t>
  </si>
  <si>
    <t>P-091</t>
  </si>
  <si>
    <t>P-092</t>
  </si>
  <si>
    <t>P-093</t>
  </si>
  <si>
    <t>P-094</t>
  </si>
  <si>
    <t>P-095</t>
  </si>
  <si>
    <t>P-096</t>
  </si>
  <si>
    <t>P-097</t>
  </si>
  <si>
    <t>P-098</t>
  </si>
  <si>
    <t>P-099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</si>
  <si>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</si>
  <si>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</si>
  <si>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</si>
  <si>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</si>
  <si>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</si>
  <si>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</si>
  <si>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</si>
  <si>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</si>
  <si>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</si>
  <si>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</si>
  <si>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</si>
  <si>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</si>
  <si>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</si>
  <si>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</si>
  <si>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</si>
  <si>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</si>
  <si>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</si>
  <si>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</si>
  <si>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</si>
  <si>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</si>
  <si>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</si>
  <si>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t>P-121</t>
  </si>
  <si>
    <t>P-122</t>
  </si>
  <si>
    <t>P-123</t>
  </si>
  <si>
    <t>P-124</t>
  </si>
  <si>
    <t>P-125</t>
  </si>
  <si>
    <t>P-126</t>
  </si>
  <si>
    <t>P-127</t>
  </si>
  <si>
    <t>P-128</t>
  </si>
  <si>
    <t>P-129</t>
  </si>
  <si>
    <t>P-130</t>
  </si>
  <si>
    <t>P-131</t>
  </si>
  <si>
    <t>P-132</t>
  </si>
  <si>
    <t>P-133</t>
  </si>
  <si>
    <t>P-134</t>
  </si>
  <si>
    <t>P-135</t>
  </si>
  <si>
    <t>P-136</t>
  </si>
  <si>
    <t>P-137</t>
  </si>
  <si>
    <t>P-138</t>
  </si>
  <si>
    <t>P-139</t>
  </si>
  <si>
    <t>P-140</t>
  </si>
  <si>
    <t>P-141</t>
  </si>
  <si>
    <t>P-142</t>
  </si>
  <si>
    <t>P-143</t>
  </si>
  <si>
    <t>P-144</t>
  </si>
  <si>
    <t>P-145</t>
  </si>
  <si>
    <t>P-146</t>
  </si>
  <si>
    <t>P-147</t>
  </si>
  <si>
    <t>P-148</t>
  </si>
  <si>
    <t>P-149</t>
  </si>
  <si>
    <t>P-150</t>
  </si>
  <si>
    <t>P-151</t>
  </si>
  <si>
    <t>P-152</t>
  </si>
  <si>
    <t>P-153</t>
  </si>
  <si>
    <t>P-154</t>
  </si>
  <si>
    <t>P-155</t>
  </si>
  <si>
    <t>P-156</t>
  </si>
  <si>
    <t>P-157</t>
  </si>
  <si>
    <t>P-158</t>
  </si>
  <si>
    <t>P-159</t>
  </si>
  <si>
    <t>P-160</t>
  </si>
  <si>
    <t>P-161</t>
  </si>
  <si>
    <t>P-162</t>
  </si>
  <si>
    <t>P-163</t>
  </si>
  <si>
    <t>P-164</t>
  </si>
  <si>
    <t>P-165</t>
  </si>
  <si>
    <t>P-166</t>
  </si>
  <si>
    <t>P-167</t>
  </si>
  <si>
    <t>P-168</t>
  </si>
  <si>
    <t>P-169</t>
  </si>
  <si>
    <t>P-170</t>
  </si>
  <si>
    <t>P-171</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</si>
  <si>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</si>
  <si>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</si>
  <si>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</si>
  <si>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</si>
  <si>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</si>
  <si>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</si>
  <si>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</si>
  <si>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</si>
  <si>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</si>
  <si>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</si>
  <si>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</si>
  <si>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</si>
  <si>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</si>
  <si>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</si>
  <si>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</si>
  <si>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</si>
  <si>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</si>
  <si>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</si>
  <si>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</si>
  <si>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</si>
  <si>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</si>
  <si>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P-193</t>
  </si>
  <si>
    <t>P-194</t>
  </si>
  <si>
    <t>P-195</t>
  </si>
  <si>
    <t>P-196</t>
  </si>
  <si>
    <t>P-197</t>
  </si>
  <si>
    <t>P-198</t>
  </si>
  <si>
    <t>P-199</t>
  </si>
  <si>
    <t>P-200</t>
  </si>
  <si>
    <t>Participante</t>
  </si>
  <si>
    <t>Perfil (autom.)</t>
  </si>
  <si>
    <t>Tipo de peça</t>
  </si>
  <si>
    <t>Título / assunto da peça</t>
  </si>
  <si>
    <t>Protocolo / SEI</t>
  </si>
  <si>
    <t>Data</t>
  </si>
  <si>
    <t>Págs.</t>
  </si>
  <si>
    <t>Segue o formulário?</t>
  </si>
  <si>
    <t>Status do desmembramento</t>
  </si>
  <si>
    <t>Responsável</t>
  </si>
  <si>
    <t>D-001</t>
  </si>
  <si>
    <t>Introdução</t>
  </si>
  <si>
    <t>SEI 5801234</t>
  </si>
  <si>
    <t>Marco</t>
  </si>
  <si>
    <t>D-002</t>
  </si>
  <si>
    <t>Contribuições da ABRACE Energia à Consulta Pública ANP nº 11/2026</t>
  </si>
  <si>
    <t>Form. nº 14</t>
  </si>
  <si>
    <t>D-003</t>
  </si>
  <si>
    <t>Nota Técnica com o detalhamento dos fundamentos do Método de Ross-Heidecke</t>
  </si>
  <si>
    <t>SEI 5805678</t>
  </si>
  <si>
    <t>D-004</t>
  </si>
  <si>
    <t xml:space="preserve">— Contribuições da COGEN sobre a aplicação do </t>
  </si>
  <si>
    <t>D-005</t>
  </si>
  <si>
    <t>Contribuições do SINDICATO DO COMÉRCIO VAREJISTA DE COMBUSTÍVEIS, LUBRIFICANTES, ENERGIAS 
ALTERNATIVAS E CONVENIÊNCIAS NO ESTADO DO RIO DE JANEIRO – RJ POSTOS</t>
  </si>
  <si>
    <t>D-006</t>
  </si>
  <si>
    <t>Interdependência entre Base Regulatória de Ativos e Taxa de Retorno: uma análise da consistência econômica da metodologia proposta pela ANP</t>
  </si>
  <si>
    <t>D-007</t>
  </si>
  <si>
    <t>CONTRIBUIÇÃO À CONSULTA PÚBLICA ANP Nº 11/2026</t>
  </si>
  <si>
    <t>D-008</t>
  </si>
  <si>
    <t>Contribuição da FIESP à Consulta Pública ANP nº 011/2026</t>
  </si>
  <si>
    <t>D-009</t>
  </si>
  <si>
    <t>Contribuições Norgás S.A</t>
  </si>
  <si>
    <t>D-010</t>
  </si>
  <si>
    <t>Contribuições Inter.B</t>
  </si>
  <si>
    <t>D-011</t>
  </si>
  <si>
    <t xml:space="preserve">Manifestação Complementar À Consulta Pública ANP nº 11/2026 </t>
  </si>
  <si>
    <t>D-012</t>
  </si>
  <si>
    <t>Contribuição Grupo Energisa</t>
  </si>
  <si>
    <t>D-013</t>
  </si>
  <si>
    <t>CONTRIBUIÇÃO PARA A CONSULTA PÚBLICA n.º 11/2026 da ANP</t>
  </si>
  <si>
    <t>D-014</t>
  </si>
  <si>
    <t>Utilização do RCM na Revisão Tarifária de Transportadoras de Gás Natural</t>
  </si>
  <si>
    <t>D-015</t>
  </si>
  <si>
    <t>MANIFESTAÇÃO TÉCNICA DA POTIGÁS</t>
  </si>
  <si>
    <t>D-016</t>
  </si>
  <si>
    <t>Comentários e contribuições à Consulta Pública nº 11/2026</t>
  </si>
  <si>
    <t>D-017</t>
  </si>
  <si>
    <t>contribuição à Consulta Pública nº 11/2026</t>
  </si>
  <si>
    <t>D-018</t>
  </si>
  <si>
    <t>CONTRIBUIÇÃO À CONSULTA PÚBLICA Nº 11/2026</t>
  </si>
  <si>
    <t>D-019</t>
  </si>
  <si>
    <t>Contribuições à Consulta Pública 11/2026 da Agência Nacional do Petróleo, Gás Natural e Biocombustíveis - ANP referentes à aplicação do Método do Capital Recuperado (Recovered Capital Method – RCM) aos ativos dos contratos legados da Malha Sudeste - NTS e Malha Nordeste - TAG</t>
  </si>
  <si>
    <t>D-020</t>
  </si>
  <si>
    <t>Manifestação a respeito da Consulta Pública nº 11/2026</t>
  </si>
  <si>
    <t>D-021</t>
  </si>
  <si>
    <t>Contribuição à Consulta Pública ANP nº 11/2026 sobre aplicação do Método do Capital Recuperado (Recovered Capital Method – RCM)</t>
  </si>
  <si>
    <t>D-022</t>
  </si>
  <si>
    <t>Relatório de Contribuição – Consulta Pública nº 11/2026</t>
  </si>
  <si>
    <t>D-023</t>
  </si>
  <si>
    <t>Resposta à Consulta Pública nº11/2026</t>
  </si>
  <si>
    <t>D-024</t>
  </si>
  <si>
    <t>Frontier Economics - RCM_Malha_Nordeste_TAG</t>
  </si>
  <si>
    <t>D-025</t>
  </si>
  <si>
    <t>Impactos das Mudanças Regulatórias sobre a Sustentabilidade Econômica e Financeira das Empresas de Transporte de Gás Natural no Brasil</t>
  </si>
  <si>
    <t>D-026</t>
  </si>
  <si>
    <t>Contribuições do Sindcomb sobre a aplicação do Método do Capital Recuperado — RCM — à valoração dos ativos legados de transporte de gás natural.</t>
  </si>
  <si>
    <t>D-027</t>
  </si>
  <si>
    <t>Contribuições à Consulta Pública nº11/2026</t>
  </si>
  <si>
    <t>D-028</t>
  </si>
  <si>
    <t>Relatório da consultoria EY Parthenon acerca da aplicação do RCM - NTS</t>
  </si>
  <si>
    <t>D-029</t>
  </si>
  <si>
    <t>Relatório da consultoria Synergies</t>
  </si>
  <si>
    <t>D-030</t>
  </si>
  <si>
    <t>D-031</t>
  </si>
  <si>
    <t>CONTRIBUIÇÕES CONSULTA PÚBLICA Nº 11/2026</t>
  </si>
  <si>
    <t>D-032</t>
  </si>
  <si>
    <t>Minuta de Contribuição para a Consulta Pública nº 11/2026</t>
  </si>
  <si>
    <t>D-033</t>
  </si>
  <si>
    <t>Contribuições Consulta Pública ANP n°11/2026</t>
  </si>
  <si>
    <t>D-034</t>
  </si>
  <si>
    <t>Contribuição na Consulta Pública n.º 11/2026.</t>
  </si>
  <si>
    <t>D-035</t>
  </si>
  <si>
    <t>Nota Técnica CP11/2026</t>
  </si>
  <si>
    <t>D-036</t>
  </si>
  <si>
    <t>Parecer Técnico Indepentente Alvarez e Marsal</t>
  </si>
  <si>
    <t>D-037</t>
  </si>
  <si>
    <t>Modelo Financeiro disponibilizado pela ANP</t>
  </si>
  <si>
    <t>D-038</t>
  </si>
  <si>
    <t>Relatório da consultoria EY Parthenon acerca da aplicação do RCM - TAG</t>
  </si>
  <si>
    <t>D-039</t>
  </si>
  <si>
    <t>Contribuição à consulta pública</t>
  </si>
  <si>
    <t>D-040</t>
  </si>
  <si>
    <t>D-041</t>
  </si>
  <si>
    <t>Nota técnica - Calden</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</si>
  <si>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</si>
  <si>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</si>
  <si>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</si>
  <si>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</si>
  <si>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</si>
  <si>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</si>
  <si>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</si>
  <si>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</si>
  <si>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</si>
  <si>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</si>
  <si>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</si>
  <si>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</si>
  <si>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</si>
  <si>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</si>
  <si>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</si>
  <si>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</si>
  <si>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</si>
  <si>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</si>
  <si>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</si>
  <si>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</si>
  <si>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</si>
  <si>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</si>
  <si>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</si>
  <si>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</si>
  <si>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</si>
  <si>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</si>
  <si>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</si>
  <si>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</si>
  <si>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</si>
  <si>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</si>
  <si>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</si>
  <si>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</si>
  <si>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</si>
  <si>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</si>
  <si>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</si>
  <si>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</si>
  <si>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</si>
  <si>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</si>
  <si>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</si>
  <si>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</si>
  <si>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</si>
  <si>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D-083</t>
  </si>
  <si>
    <t>D-084</t>
  </si>
  <si>
    <t>D-085</t>
  </si>
  <si>
    <t>D-086</t>
  </si>
  <si>
    <t>D-087</t>
  </si>
  <si>
    <t>D-088</t>
  </si>
  <si>
    <t>D-089</t>
  </si>
  <si>
    <t>D-090</t>
  </si>
  <si>
    <t>D-091</t>
  </si>
  <si>
    <t>D-092</t>
  </si>
  <si>
    <t>D-093</t>
  </si>
  <si>
    <t>D-094</t>
  </si>
  <si>
    <t>D-095</t>
  </si>
  <si>
    <t>D-096</t>
  </si>
  <si>
    <t>D-097</t>
  </si>
  <si>
    <t>D-098</t>
  </si>
  <si>
    <t>D-099</t>
  </si>
  <si>
    <t>D-100</t>
  </si>
  <si>
    <t>D-101</t>
  </si>
  <si>
    <t>D-102</t>
  </si>
  <si>
    <t>D-103</t>
  </si>
  <si>
    <t>D-104</t>
  </si>
  <si>
    <t>D-105</t>
  </si>
  <si>
    <t>D-106</t>
  </si>
  <si>
    <t>D-107</t>
  </si>
  <si>
    <t>D-108</t>
  </si>
  <si>
    <t>D-109</t>
  </si>
  <si>
    <t>D-110</t>
  </si>
  <si>
    <t>D-111</t>
  </si>
  <si>
    <t>D-112</t>
  </si>
  <si>
    <t>D-113</t>
  </si>
  <si>
    <t>D-114</t>
  </si>
  <si>
    <t>D-115</t>
  </si>
  <si>
    <t>D-116</t>
  </si>
  <si>
    <t>D-117</t>
  </si>
  <si>
    <t>D-118</t>
  </si>
  <si>
    <t>D-119</t>
  </si>
  <si>
    <t>D-120</t>
  </si>
  <si>
    <t>D-121</t>
  </si>
  <si>
    <t>D-122</t>
  </si>
  <si>
    <t>D-123</t>
  </si>
  <si>
    <t>D-124</t>
  </si>
  <si>
    <t>D-125</t>
  </si>
  <si>
    <t>D-126</t>
  </si>
  <si>
    <t>D-127</t>
  </si>
  <si>
    <t>D-128</t>
  </si>
  <si>
    <t>D-129</t>
  </si>
  <si>
    <t>D-130</t>
  </si>
  <si>
    <t>D-131</t>
  </si>
  <si>
    <t>D-132</t>
  </si>
  <si>
    <t>D-133</t>
  </si>
  <si>
    <t>D-134</t>
  </si>
  <si>
    <t>D-135</t>
  </si>
  <si>
    <t>D-136</t>
  </si>
  <si>
    <t>D-137</t>
  </si>
  <si>
    <t>D-138</t>
  </si>
  <si>
    <t>D-139</t>
  </si>
  <si>
    <t>D-140</t>
  </si>
  <si>
    <t>D-141</t>
  </si>
  <si>
    <t>D-142</t>
  </si>
  <si>
    <t>D-143</t>
  </si>
  <si>
    <t>D-144</t>
  </si>
  <si>
    <t>D-145</t>
  </si>
  <si>
    <t>D-146</t>
  </si>
  <si>
    <t>D-147</t>
  </si>
  <si>
    <t>D-148</t>
  </si>
  <si>
    <t>D-149</t>
  </si>
  <si>
    <t>D-150</t>
  </si>
  <si>
    <t>Doc. de origem</t>
  </si>
  <si>
    <t>Participante (autom.)</t>
  </si>
  <si>
    <t>Localização na fonte (p. / item / §)</t>
  </si>
  <si>
    <t>Ordem no doc.</t>
  </si>
  <si>
    <t>Transcrição sintética do trecho</t>
  </si>
  <si>
    <t>Natureza da unidade</t>
  </si>
  <si>
    <t>Tema principal</t>
  </si>
  <si>
    <t>Tema secundário (opcional)</t>
  </si>
  <si>
    <t>Documento-alvo</t>
  </si>
  <si>
    <t>Pleito / alteração solicitada</t>
  </si>
  <si>
    <t>Impacto alegado na BRA (R$ mil; + eleva / − reduz)</t>
  </si>
  <si>
    <t>Convergente com (ID)</t>
  </si>
  <si>
    <t>Posicionamento ANP</t>
  </si>
  <si>
    <t>Fundamentação da ANP</t>
  </si>
  <si>
    <t>Altera NT / planilha?</t>
  </si>
  <si>
    <t>Analista</t>
  </si>
  <si>
    <t>Status da análise</t>
  </si>
  <si>
    <t>U-0001</t>
  </si>
  <si>
    <t>p. 2–3</t>
  </si>
  <si>
    <t>RCM é o método adequado para evitar dupla remuneração pois busca
 equilíbrio entre remuneração e modicidade tarifária e evita repasse ao consumidor de R$5bi referente à malha da NTS e R$5,07bi referente à malha da TAG</t>
  </si>
  <si>
    <t>Defesa do RCM</t>
  </si>
  <si>
    <t>U-0002</t>
  </si>
  <si>
    <t>p. 3-5</t>
  </si>
  <si>
    <t>ANP possui competência para definir metodologia da BRA, amparada pelas leis 9.478/1997 e 14.134/2021</t>
  </si>
  <si>
    <t>Competência da ANP</t>
  </si>
  <si>
    <t>Base legal</t>
  </si>
  <si>
    <t>Recalcular o WACC nominal de todo o período 2006–2025 com IPCA.</t>
  </si>
  <si>
    <t>U-0003</t>
  </si>
  <si>
    <t>p. 5-9</t>
  </si>
  <si>
    <t>RCM compatível com normas vigentes; previsto como metodologia alternativa; precedente internacional.</t>
  </si>
  <si>
    <t>Compatibilidade normativa</t>
  </si>
  <si>
    <t>Arcabouço regulatório</t>
  </si>
  <si>
    <t>U-0004</t>
  </si>
  <si>
    <t>p. 9-10</t>
  </si>
  <si>
    <t>RCM não revisa receitas passadas; Define apenas remuneração futura 2026-2030; Sem retroatividade regulatória</t>
  </si>
  <si>
    <t>Retroatividade</t>
  </si>
  <si>
    <t>Inexistência</t>
  </si>
  <si>
    <t>Adotar a média simétrica entre RCM e DORC como BRA de abertura.</t>
  </si>
  <si>
    <t>U-0005</t>
  </si>
  <si>
    <t>p. 10-11</t>
  </si>
  <si>
    <t>Não existe direito adquirido a metodologia específica; Regulação pode evoluir; Preserva interesse público</t>
  </si>
  <si>
    <t>Segurança jurídica</t>
  </si>
  <si>
    <t>Direito adquirido</t>
  </si>
  <si>
    <t>U-0006</t>
  </si>
  <si>
    <t>p. 11-13</t>
  </si>
  <si>
    <t>Evitar remuneração de capital já recuperado; Usuário não deve pagar duas vezes; Tarifas mais eficientes</t>
  </si>
  <si>
    <t>Modicidade tarifária</t>
  </si>
  <si>
    <t>Dupla remuneração</t>
  </si>
  <si>
    <t>U-0007</t>
  </si>
  <si>
    <t>p. 13-15</t>
  </si>
  <si>
    <t>Diferenças entre NTS/TAG e TBG justificam métodos distintos; Características e dados disponíveis diferem; Sem discriminação</t>
  </si>
  <si>
    <t>Isonomia regulatória</t>
  </si>
  <si>
    <t>Tratamento distinto</t>
  </si>
  <si>
    <t>U-0008</t>
  </si>
  <si>
    <t>p.15-16</t>
  </si>
  <si>
    <t>ANP pode usar premissas técnicas quando faltam dados; Não se pode premiar ausência de informação; Viabiliza decisão regulatória</t>
  </si>
  <si>
    <t>Assimetria informacional</t>
  </si>
  <si>
    <t>Poder-dever da ANP</t>
  </si>
  <si>
    <t>U-0009</t>
  </si>
  <si>
    <t>p16-18</t>
  </si>
  <si>
    <t>Preferência por custo histórico; revisar CRD; Menor subjetividade; Maior precisão da BRA</t>
  </si>
  <si>
    <t>Aprimoramentos</t>
  </si>
  <si>
    <t>Base inicial dos ativos</t>
  </si>
  <si>
    <t>U-0010</t>
  </si>
  <si>
    <t>Preferência por depreciação linear; Ross-Heidecke exige laudos específicos; Redução de subjetividade</t>
  </si>
  <si>
    <t>Depreciação</t>
  </si>
  <si>
    <t>U-0011</t>
  </si>
  <si>
    <t>p18</t>
  </si>
  <si>
    <t>Usar IPCA em vez de IGP-M; Menor volatilidade; Modicidade tarifária</t>
  </si>
  <si>
    <t>WACC e indexador</t>
  </si>
  <si>
    <t>U-0012</t>
  </si>
  <si>
    <t>p19</t>
  </si>
  <si>
    <t>Rever estrutura 60/40; Seguir NT 027/2006-SCM; Evitar rentabilidade excessiva</t>
  </si>
  <si>
    <t>Estrutura de capital</t>
  </si>
  <si>
    <t>U-0013</t>
  </si>
  <si>
    <t>p20</t>
  </si>
  <si>
    <t>Usar janela decenal; Mais aderente às condições atuais; Evita distorções históricas</t>
  </si>
  <si>
    <t>Prêmio de risco</t>
  </si>
  <si>
    <t>U-0014</t>
  </si>
  <si>
    <t>p21</t>
  </si>
  <si>
    <t>Considerar incentivo fiscal da TAG; Redução IRPJ 75%; Reflete fluxo econômico real</t>
  </si>
  <si>
    <t>Benefício SUDENE</t>
  </si>
  <si>
    <t>U-0015</t>
  </si>
  <si>
    <t>p21-24</t>
  </si>
  <si>
    <t>Apoio integral ao RCM com ajustes pontuais; Evita dupla remuneração e protege usuários; Remuneração justa e modicidade tarifária</t>
  </si>
  <si>
    <t>Conclusão</t>
  </si>
  <si>
    <t>Posicionamento final</t>
  </si>
  <si>
    <t>U-0016</t>
  </si>
  <si>
    <t>p1</t>
  </si>
  <si>
    <t>Apresenta fundamentos do método Ross-Heidecke e avalia sua adequação para gasodutos; Analisar método mais adequado para depreciação de gasodutos.</t>
  </si>
  <si>
    <t>1. Introdução</t>
  </si>
  <si>
    <t>Objetivo</t>
  </si>
  <si>
    <t>U-0017</t>
  </si>
  <si>
    <t>p1-p2</t>
  </si>
  <si>
    <t>Edificações possuem degradação visível; gasodutos sofrem corrosão interna/externa não visível e mensurada por instrumentos; O tipo de ativo deve determinar o método de depreciação.</t>
  </si>
  <si>
    <t>2. Depreciação Física</t>
  </si>
  <si>
    <t>Comparação Edificação x Gasoduto</t>
  </si>
  <si>
    <t>U-0018</t>
  </si>
  <si>
    <t>p2-4</t>
  </si>
  <si>
    <t>Combina idade do bem e estado qualitativo de conservação por meio de coeficiente Heidecke; Adequado para edificações, benfeitorias e obras civis.</t>
  </si>
  <si>
    <t>3. Método Ross-Heidecke</t>
  </si>
  <si>
    <t>Características</t>
  </si>
  <si>
    <t>U-0019</t>
  </si>
  <si>
    <t>p6</t>
  </si>
  <si>
    <t>Exige inspeção visual e classificação qualitativa do estado de conservação; Inadequado para gasodutos enterrados.</t>
  </si>
  <si>
    <t>Aplicação a gasodutos</t>
  </si>
  <si>
    <t>U-0020</t>
  </si>
  <si>
    <t>p5</t>
  </si>
  <si>
    <t>Corrosão evolui aproximadamente de forma linear ao longo do tempo; analogia direta com depreciação linear.; Método da Linha Reta é o mais aderente à realidade física dos gasodutos.</t>
  </si>
  <si>
    <t>4. Abordagem Adequada</t>
  </si>
  <si>
    <t>Método Linear</t>
  </si>
  <si>
    <t>U-0021</t>
  </si>
  <si>
    <t>Não há precedentes relevantes para uso de Ross-Heidecke em transporte de gás natural; Manter depreciação linear favorece previsibilidade, auditabilidade e estabilidade regulatória.</t>
  </si>
  <si>
    <t>5. Aspectos Regulatórios</t>
  </si>
  <si>
    <t>Estabilidade metodológica</t>
  </si>
  <si>
    <t>U-0022</t>
  </si>
  <si>
    <t>Manter como metodologia central para ativos legados; Apurar apenas capital ainda não recuperado.</t>
  </si>
  <si>
    <t>RCM (Recovered Capital Method)</t>
  </si>
  <si>
    <t>U-0023</t>
  </si>
  <si>
    <t>Não deve refletir CRN, VRD ou valor contábil isoladamente; Basear-se no saldo econômico remanescente após RCM.</t>
  </si>
  <si>
    <t>BRA Inicial</t>
  </si>
  <si>
    <t>U-0024</t>
  </si>
  <si>
    <t>Considerado inadequado para gasodutos com fator c=0 (ativo novo); Se usado, aplicar estados realistas (3 ou 4).</t>
  </si>
  <si>
    <t>Ross-Heidecke</t>
  </si>
  <si>
    <t>U-0025</t>
  </si>
  <si>
    <t>Defendida como cenário-base; Método transparente, auditável e prudente.</t>
  </si>
  <si>
    <t>Depreciação Linear</t>
  </si>
  <si>
    <t>U-0026</t>
  </si>
  <si>
    <t>Saldo positivo decorre da premissa Ross-Heidecke. Reavaliar metodologia adotada.</t>
  </si>
  <si>
    <t>Malha Nordeste TAG</t>
  </si>
  <si>
    <t>U-0027</t>
  </si>
  <si>
    <t>Revisar classificação de gastos recorrentes; Integridade, inspeção e pig instrumentado devem ser OPEX, salvo exceções.</t>
  </si>
  <si>
    <t>OPEX e CAPEX</t>
  </si>
  <si>
    <t>U-0028</t>
  </si>
  <si>
    <t>Executar testes com WACC, depreciação, CAPEX, tributos etc. Confirmar robustez da BRA positiva.</t>
  </si>
  <si>
    <t>Sensibilidades</t>
  </si>
  <si>
    <t>U-0029</t>
  </si>
  <si>
    <t>Evitar dupla remuneração de ativos já recuperados. Proteção dos usuários e competitividade do gás.</t>
  </si>
  <si>
    <t>Modicidade Tarifária</t>
  </si>
  <si>
    <t>U-0030</t>
  </si>
  <si>
    <t>Exigir transparência, auditoria e benchmarking. Maior rastreabilidade e segurança regulatória.</t>
  </si>
  <si>
    <t>Governança</t>
  </si>
  <si>
    <t>U-0031</t>
  </si>
  <si>
    <t>GNV é estratégico e perdeu competitividade; RJ concentra maior mercado de GNV; tarifa de transporte impacta cerca de 75% do custo do gás</t>
  </si>
  <si>
    <t>Contexto Setorial</t>
  </si>
  <si>
    <t>Mercado de GNV no RJ</t>
  </si>
  <si>
    <t>Preservar modicidade tarifária</t>
  </si>
  <si>
    <t>U-0032</t>
  </si>
  <si>
    <t>Apoio integral; RCM permite avaliar se capital já foi recuperado via tarifas</t>
  </si>
  <si>
    <t>Metodologia</t>
  </si>
  <si>
    <t>Adoção do RCM</t>
  </si>
  <si>
    <t>Manter RCM como metodologia principal</t>
  </si>
  <si>
    <t>U-0033</t>
  </si>
  <si>
    <t>BRA inicial igual a zero; Estudos e NT 14/2026 indicam recuperação integral e saldo residual negativo</t>
  </si>
  <si>
    <t>Base Regulatória de Ativos</t>
  </si>
  <si>
    <t>BRA da NTS</t>
  </si>
  <si>
    <t>Não incluir ativos já recuperados</t>
  </si>
  <si>
    <t>U-0034</t>
  </si>
  <si>
    <t>Contrário; Nova remuneração de ativos quitados viola normas e modicidade tarifária</t>
  </si>
  <si>
    <t>Regulação</t>
  </si>
  <si>
    <t>Dupla recuperação de capital</t>
  </si>
  <si>
    <t>Impedir double recovery</t>
  </si>
  <si>
    <t>U-0035</t>
  </si>
  <si>
    <t>Retrospectiva e não retroativa; Não revisa receitas passadas; produz efeitos futuros</t>
  </si>
  <si>
    <t>Aspecto Jurídico</t>
  </si>
  <si>
    <t>Natureza do RCM</t>
  </si>
  <si>
    <t>Aplicar RCM sem violação contratual</t>
  </si>
  <si>
    <t>U-0036</t>
  </si>
  <si>
    <t>Objeção técnica; Premissa de ativo novo (c=0) é incompatível com gasodutos antigos</t>
  </si>
  <si>
    <t>Adotar depreciação linear</t>
  </si>
  <si>
    <t>U-0037</t>
  </si>
  <si>
    <t>Maior controle; Custos devem ser prudentes, auditáveis e necessários</t>
  </si>
  <si>
    <t>Auditoria e testes de eficiência</t>
  </si>
  <si>
    <t>U-0038</t>
  </si>
  <si>
    <t>Favorável; Aumenta rastreabilidade e reduz assimetria informacional</t>
  </si>
  <si>
    <t>Transparência</t>
  </si>
  <si>
    <t>Data room regulatório</t>
  </si>
  <si>
    <t>Disponibilizar planilhas e memória de cálculo</t>
  </si>
  <si>
    <t>U-0039</t>
  </si>
  <si>
    <t>Controle rigoroso; Projetos precisam comprovar demanda e benefício sistêmico</t>
  </si>
  <si>
    <t>Investimentos</t>
  </si>
  <si>
    <t>Growth CAPEX</t>
  </si>
  <si>
    <t>Exigir business case e autorização</t>
  </si>
  <si>
    <t>U-0040</t>
  </si>
  <si>
    <t>Prioridade regulatória; Tarifas elevadas reduzem competitividade do GNV</t>
  </si>
  <si>
    <t>Impacto ao consumidor</t>
  </si>
  <si>
    <t>Adotar critérios pró-competitividade</t>
  </si>
  <si>
    <t>U-0041</t>
  </si>
  <si>
    <t>Interdependência entre Base Regulatória de Ativos (BRA) e Taxa de Retorno; crítica à metodologia da ANP.</t>
  </si>
  <si>
    <t>U-0042</t>
  </si>
  <si>
    <t>Análise dos princípios regulatórios conflitantes e necessidade de conciliação.</t>
  </si>
  <si>
    <t>Modicidade tarifária x Equilíbrio econômico-financeiro</t>
  </si>
  <si>
    <t>U-0043</t>
  </si>
  <si>
    <t>Demonstração econômica de que base de ativos e retorno não podem ser definidos isoladamente.</t>
  </si>
  <si>
    <t>Interdependência BRA e taxa de retorno</t>
  </si>
  <si>
    <t>U-0044</t>
  </si>
  <si>
    <t>Crítica à hipótese dβ/dB=0 e discussão do CAPM e risco regulatório.</t>
  </si>
  <si>
    <t>Hipótese de separabilidade da ANP</t>
  </si>
  <si>
    <t>U-0045</t>
  </si>
  <si>
    <t>Impactos sobre incentivos ao investimento e custo de capital.</t>
  </si>
  <si>
    <t>Propriedade privada e estabilidade regulatória</t>
  </si>
  <si>
    <t>U-0046</t>
  </si>
  <si>
    <t>Críticas ao método RCM, seus impactos regulatórios, financeiros e institucionais.</t>
  </si>
  <si>
    <t>Sumário Executivo</t>
  </si>
  <si>
    <t>U-0047</t>
  </si>
  <si>
    <t>Necessidade de expansão da infraestrutura e crítica ao uso do RCM.</t>
  </si>
  <si>
    <t>U-0048</t>
  </si>
  <si>
    <t>Histórico da malha de gás, gargalos, reinjeção e necessidade de investimentos.</t>
  </si>
  <si>
    <t>Diagnóstico da Infraestrutura</t>
  </si>
  <si>
    <t>U-0049</t>
  </si>
  <si>
    <t>Problemas econômicos, jurídicos e institucionais da aplicação do método.</t>
  </si>
  <si>
    <t>Incompatibilidades do RCM</t>
  </si>
  <si>
    <t>U-0050</t>
  </si>
  <si>
    <t>Resumo da nota técnica e crítica à definição independente das variáveis.</t>
  </si>
  <si>
    <t>Interdependência BRA e retorno</t>
  </si>
  <si>
    <t>U-0051</t>
  </si>
  <si>
    <t>Rejeição do RCM e adoção de métodos prospectivos e auditáveis.</t>
  </si>
  <si>
    <t>Conclusões e Recomendações</t>
  </si>
  <si>
    <t>U-0052</t>
  </si>
  <si>
    <t>Apoio ao Método do Capital Recuperado (RCM) para evitar dupla remuneração e garantir modicidade tarifária.</t>
  </si>
  <si>
    <t>1. Contextualização</t>
  </si>
  <si>
    <t>U-0053</t>
  </si>
  <si>
    <t>Mudança dos contratos legados para regime ex-ante com Receita Máxima Permitida (RMP).</t>
  </si>
  <si>
    <t>Transição regulatória</t>
  </si>
  <si>
    <t>U-0054</t>
  </si>
  <si>
    <t>Definição da BRA sem dupla recuperação de capital.</t>
  </si>
  <si>
    <t>Desafio</t>
  </si>
  <si>
    <t>U-0055</t>
  </si>
  <si>
    <t>Malha Nordeste TAG e Malha Sudeste NTS encerram em 2025.</t>
  </si>
  <si>
    <t>2. Cronograma</t>
  </si>
  <si>
    <t>Contratos legados</t>
  </si>
  <si>
    <t>U-0056</t>
  </si>
  <si>
    <t>GASPAJ, GASDUC III, Urucu-Coari-Manaus, MALHAS II, GASTAU, Pilar-Ipojuca, GASENE Norte e Sul.</t>
  </si>
  <si>
    <t>Contratos futuros</t>
  </si>
  <si>
    <t>U-0057</t>
  </si>
  <si>
    <t>Ativos construídos entre 1970 e 2005 com idades operacionais elevadas.</t>
  </si>
  <si>
    <t>Infraestrutura</t>
  </si>
  <si>
    <t>U-0058</t>
  </si>
  <si>
    <t>Reconstrução retrospectiva dos fluxos de caixa históricos.</t>
  </si>
  <si>
    <t>3. Método RCM</t>
  </si>
  <si>
    <t>Conceito</t>
  </si>
  <si>
    <t>U-0059</t>
  </si>
  <si>
    <t>CRN, VRD, Opex, Impostos e WACC.</t>
  </si>
  <si>
    <t>Base de cálculo</t>
  </si>
  <si>
    <t>U-0060</t>
  </si>
  <si>
    <t>Apoia o RCM, mas defende depreciação linear em vez de Ross-Heidecke.</t>
  </si>
  <si>
    <t>Posição FIESP</t>
  </si>
  <si>
    <t>U-0061</t>
  </si>
  <si>
    <t>Capital totalmente recuperado; saldo residual negativo.</t>
  </si>
  <si>
    <t>4. Fundamentação econômica e jurídica</t>
  </si>
  <si>
    <t>Malha Sudeste</t>
  </si>
  <si>
    <t>U-0062</t>
  </si>
  <si>
    <t>Saldo residual positivo de aproximadamente R$ 595 milhões.</t>
  </si>
  <si>
    <t>Malha Nordeste</t>
  </si>
  <si>
    <t>U-0063</t>
  </si>
  <si>
    <t>Podem gerar dupla remuneração e elevar a BRA artificialmente.</t>
  </si>
  <si>
    <t>Crítica ao CHCI/CRN</t>
  </si>
  <si>
    <t>U-0064</t>
  </si>
  <si>
    <t>ANP possui competência para definir metodologia tarifária prospectiva.</t>
  </si>
  <si>
    <t>Aspecto jurídico</t>
  </si>
  <si>
    <t>U-0065</t>
  </si>
  <si>
    <t>RCM corrige falhas vistas na MP 579/2012 e Lei 12.783/2013.</t>
  </si>
  <si>
    <t>5. Precedente setor elétrico</t>
  </si>
  <si>
    <t>Comparação</t>
  </si>
  <si>
    <t>U-0066</t>
  </si>
  <si>
    <t>Reconstrói efetivamente o fluxo de caixa histórico.</t>
  </si>
  <si>
    <t>Justificativa</t>
  </si>
  <si>
    <t>U-0067</t>
  </si>
  <si>
    <t>FIESP defende IPCA como referência para cálculo do WACC.</t>
  </si>
  <si>
    <t>6. Pontos sensíveis</t>
  </si>
  <si>
    <t>IGP-M x IPCA</t>
  </si>
  <si>
    <t>U-0068</t>
  </si>
  <si>
    <t>Questionamento sobre adoção de 60/40 em vez de 40/60.</t>
  </si>
  <si>
    <t>U-0069</t>
  </si>
  <si>
    <t>Defende manutenção de média decenal.</t>
  </si>
  <si>
    <t>U-0070</t>
  </si>
  <si>
    <t>Necessidade de evitar dupla contagem de investimentos.</t>
  </si>
  <si>
    <t>U-0071</t>
  </si>
  <si>
    <t>Altos custos de transporte e distribuição afetam a indústria.</t>
  </si>
  <si>
    <t>7. Competitividade industrial</t>
  </si>
  <si>
    <t>Impacto econômico</t>
  </si>
  <si>
    <t>U-0072</t>
  </si>
  <si>
    <t>Gasodutos como monopólios naturais com acesso justo.</t>
  </si>
  <si>
    <t>Doutrina de infraestrutura essencial</t>
  </si>
  <si>
    <t>U-0073</t>
  </si>
  <si>
    <t>Redução tarifária, eficiência, isonomia e transparência.</t>
  </si>
  <si>
    <t>Vantagens do RCM</t>
  </si>
  <si>
    <t>U-0074</t>
  </si>
  <si>
    <t>RCM evita dupla remuneração e favorece competitividade industrial.</t>
  </si>
  <si>
    <t>U-0075</t>
  </si>
  <si>
    <t>Manifestação da Norgás sobre a aplicação do RCM para valoração dos ativos da TAG e NTS.</t>
  </si>
  <si>
    <t>Objeto da contribuição</t>
  </si>
  <si>
    <t>U-0076</t>
  </si>
  <si>
    <t>Apoio à discussão regulatória voltada à modicidade tarifária e vedação à dupla recuperação de capital.</t>
  </si>
  <si>
    <t>Posicionamento</t>
  </si>
  <si>
    <t>U-0077</t>
  </si>
  <si>
    <t>Ativos já recuperados por tarifas não devem integrar a base regulatória.</t>
  </si>
  <si>
    <t>A Verdadeira Questão Regulatória</t>
  </si>
  <si>
    <t>Art. 7º IV da Resolução 991/2026</t>
  </si>
  <si>
    <t>U-0078</t>
  </si>
  <si>
    <t>Identificar o capital efetivamente ainda não recuperado pelos usuários.</t>
  </si>
  <si>
    <t>U-0079</t>
  </si>
  <si>
    <t>Evitar que usuários paguem novamente por investimentos já recuperados.</t>
  </si>
  <si>
    <t>Vedação à Dupla Remuneração</t>
  </si>
  <si>
    <t>Princípio regulatório</t>
  </si>
  <si>
    <t>U-0080</t>
  </si>
  <si>
    <t>Método considerado consistente para reconstruir a recuperação econômica dos ativos.</t>
  </si>
  <si>
    <t>RCM</t>
  </si>
  <si>
    <t>U-0081</t>
  </si>
  <si>
    <t>Maior aderência econômica, modicidade tarifária e estabilidade regulatória.</t>
  </si>
  <si>
    <t>Benefícios</t>
  </si>
  <si>
    <t>U-0082</t>
  </si>
  <si>
    <t>Existem informações históricas insuficientes sobre contratos legados.</t>
  </si>
  <si>
    <t>Assimetria Informacional</t>
  </si>
  <si>
    <t>Limitações de dados</t>
  </si>
  <si>
    <t>U-0083</t>
  </si>
  <si>
    <t>Uso de proxies, benchmarks e estimativas é legítimo.</t>
  </si>
  <si>
    <t>Arbitragem regulatória</t>
  </si>
  <si>
    <t>U-0084</t>
  </si>
  <si>
    <t>Ausência de dados não pode favorecer agentes regulados.</t>
  </si>
  <si>
    <t>Entendimento Norgás</t>
  </si>
  <si>
    <t>U-0085</t>
  </si>
  <si>
    <t>Investimentos prudentes devem ser remunerados adequadamente.</t>
  </si>
  <si>
    <t>Remuneração de Investimentos</t>
  </si>
  <si>
    <t>Princípio</t>
  </si>
  <si>
    <t>U-0086</t>
  </si>
  <si>
    <t>Necessária para desenvolvimento do mercado de gás natural.</t>
  </si>
  <si>
    <t>Expansão da infraestrutura</t>
  </si>
  <si>
    <t>U-0087</t>
  </si>
  <si>
    <t>City Gate José de Alencar e ampliação do City Gate Pecém.</t>
  </si>
  <si>
    <t>Projetos Ceará</t>
  </si>
  <si>
    <t>U-0088</t>
  </si>
  <si>
    <t>Ampliação de Goianinha e Projeto Veredas.</t>
  </si>
  <si>
    <t>Projetos Rio Grande do Norte</t>
  </si>
  <si>
    <t>U-0089</t>
  </si>
  <si>
    <t>Marechal Deodoro e São Miguel dos Campos.</t>
  </si>
  <si>
    <t>Projetos Alagoas</t>
  </si>
  <si>
    <t>U-0090</t>
  </si>
  <si>
    <t>Defesa de compartilhamento dos ganhos com usuários.</t>
  </si>
  <si>
    <t>Ganhos de eficiência</t>
  </si>
  <si>
    <t>U-0091</t>
  </si>
  <si>
    <t>Vedação à dupla remuneração e incentivo ao investimento não são conflitantes.</t>
  </si>
  <si>
    <t>Complementaridade</t>
  </si>
  <si>
    <t>U-0092</t>
  </si>
  <si>
    <t>Efetiva aplicação do Art. 7º IV da Resolução ANP 991/2026.</t>
  </si>
  <si>
    <t>Apoio ao RCM</t>
  </si>
  <si>
    <t>U-0093</t>
  </si>
  <si>
    <t>Equilíbrio entre evitar dupla remuneração e remunerar novos investimentos.</t>
  </si>
  <si>
    <t>Segurança regulatória</t>
  </si>
  <si>
    <t>U-0094</t>
  </si>
  <si>
    <t>Modicidade tarifária, previsibilidade e proteção aos usuários.</t>
  </si>
  <si>
    <t>Resultados esperados</t>
  </si>
  <si>
    <t>U-0095</t>
  </si>
  <si>
    <t>CHCI e CRD são apresentados como métodos amplamente utilizados para valoração da BRA.</t>
  </si>
  <si>
    <t>Métodos tradicionais</t>
  </si>
  <si>
    <t>U-0096</t>
  </si>
  <si>
    <t>RCM é considerado sem precedentes regulatórios e potencialmente expropriatório.</t>
  </si>
  <si>
    <t>Crítica ao RCM</t>
  </si>
  <si>
    <t>U-0097</t>
  </si>
  <si>
    <t>Risco de perda de confiança nas agências reguladoras e no ambiente de investimentos.</t>
  </si>
  <si>
    <t>Impacto institucional</t>
  </si>
  <si>
    <t>U-0098</t>
  </si>
  <si>
    <t>Lidar com monopólios naturais e externalidades.</t>
  </si>
  <si>
    <t>A. Fundamentos da Regulação</t>
  </si>
  <si>
    <t>Objetivo da regulação</t>
  </si>
  <si>
    <t>U-0099</t>
  </si>
  <si>
    <t>Estabilidade, previsibilidade e precedência regulatória.</t>
  </si>
  <si>
    <t>Princípios</t>
  </si>
  <si>
    <t>U-0100</t>
  </si>
  <si>
    <t>Elemento central para remuneração dos investimentos e incentivos econômicos.</t>
  </si>
  <si>
    <t>BRA</t>
  </si>
  <si>
    <t>U-0101</t>
  </si>
  <si>
    <t>Custo histórico atualizado pela inflação menos depreciação acumulada.</t>
  </si>
  <si>
    <t>B. Métodos de Valoração</t>
  </si>
  <si>
    <t>CHCI</t>
  </si>
  <si>
    <t>U-0102</t>
  </si>
  <si>
    <t>Valor de reposição depreciado considerando desgaste e obsolescência.</t>
  </si>
  <si>
    <t>CRD</t>
  </si>
  <si>
    <t>U-0103</t>
  </si>
  <si>
    <t>Método deve ser descartado por falta de uso internacional e nacional.</t>
  </si>
  <si>
    <t>Posição sobre RCM</t>
  </si>
  <si>
    <t>U-0104</t>
  </si>
  <si>
    <t>Introdução do RCM reduziria previsibilidade regulatória.</t>
  </si>
  <si>
    <t>Risco regulatório</t>
  </si>
  <si>
    <t>U-0105</t>
  </si>
  <si>
    <t>Uso de dados históricos não auditados pode gerar avaliações arbitrárias.</t>
  </si>
  <si>
    <t>Expropriação regulatória</t>
  </si>
  <si>
    <t>U-0106</t>
  </si>
  <si>
    <t>Tentativas de expropriação afetam todos os setores regulados.</t>
  </si>
  <si>
    <t>C. Implicações das Escolhas Regulatórias</t>
  </si>
  <si>
    <t>Ambiente de negócios</t>
  </si>
  <si>
    <t>U-0107</t>
  </si>
  <si>
    <t>Aumenta percepção de risco e reduz incentivos para investir.</t>
  </si>
  <si>
    <t>U-0108</t>
  </si>
  <si>
    <t>Taxa de investimento de 16,5% do PIB no 1º trimestre de 2026.</t>
  </si>
  <si>
    <t>Indicadores econômicos</t>
  </si>
  <si>
    <t>U-0109</t>
  </si>
  <si>
    <t>Investimentos próximos de 2% do PIB frente à necessidade de 4,6% do PIB.</t>
  </si>
  <si>
    <t>U-0110</t>
  </si>
  <si>
    <t>ANP deve abandonar formalmente o RCM.</t>
  </si>
  <si>
    <t>Recomendação</t>
  </si>
  <si>
    <t>U-0111</t>
  </si>
  <si>
    <t>RCM não deve ser utilizado na contabilização da BRA.</t>
  </si>
  <si>
    <t>D. Síntese Conclusiva</t>
  </si>
  <si>
    <t>Conclusão principal</t>
  </si>
  <si>
    <t>U-0112</t>
  </si>
  <si>
    <t>Manutenção apenas de CHCI e CRD.</t>
  </si>
  <si>
    <t>Métodos aceitos</t>
  </si>
  <si>
    <t>U-0113</t>
  </si>
  <si>
    <t>Maior previsibilidade regulatória e confiança dos investidores.</t>
  </si>
  <si>
    <t>Efeito esperado</t>
  </si>
  <si>
    <t>U-0114</t>
  </si>
  <si>
    <t>Setor químico depende de gás natural competitivo como combustível e matéria-prima.</t>
  </si>
  <si>
    <t>1. ABIQUIM e objetivo</t>
  </si>
  <si>
    <t>Contexto</t>
  </si>
  <si>
    <t>U-0115</t>
  </si>
  <si>
    <t>Apoio à ANP na transição para Receita Máxima Permitida e BRA.</t>
  </si>
  <si>
    <t>U-0116</t>
  </si>
  <si>
    <t>Promover modicidade tarifária, transparência e acesso não discriminatório.</t>
  </si>
  <si>
    <t>Finalidade</t>
  </si>
  <si>
    <t>U-0117</t>
  </si>
  <si>
    <t>Definir tarifas, RMP e Base Regulatória de Ativos com transparência.</t>
  </si>
  <si>
    <t>2. Boa regulação</t>
  </si>
  <si>
    <t>Papel da ANP</t>
  </si>
  <si>
    <t>U-0118</t>
  </si>
  <si>
    <t>BRA deve refletir apenas capital ainda não recuperado.</t>
  </si>
  <si>
    <t>Princípio central</t>
  </si>
  <si>
    <t>U-0119</t>
  </si>
  <si>
    <t>Não exige preservação automática de valores patrimoniais históricos.</t>
  </si>
  <si>
    <t>U-0120</t>
  </si>
  <si>
    <t>RCM é considerado adequado para NTS e TAG.</t>
  </si>
  <si>
    <t>3. Confirmação do RCM</t>
  </si>
  <si>
    <t>Apoio ao método</t>
  </si>
  <si>
    <t>U-0121</t>
  </si>
  <si>
    <t>Identificar quanto capital econômico ainda resta recuperar.</t>
  </si>
  <si>
    <t>Objetivo regulatório</t>
  </si>
  <si>
    <t>U-0122</t>
  </si>
  <si>
    <t>Método usa dados históricos, mas produz efeitos prospectivos.</t>
  </si>
  <si>
    <t>Característica</t>
  </si>
  <si>
    <t>U-0123</t>
  </si>
  <si>
    <t>Uso de proxies e melhores informações disponíveis é considerado adequado.</t>
  </si>
  <si>
    <t>U-0124</t>
  </si>
  <si>
    <t>Evita inclusão de ativos já remunerados na BRA.</t>
  </si>
  <si>
    <t>Benefício econômico</t>
  </si>
  <si>
    <t>U-0125</t>
  </si>
  <si>
    <t>Aplicação a outros ativos com histórico equivalente.</t>
  </si>
  <si>
    <t>4. Extensão do RCM</t>
  </si>
  <si>
    <t>U-0126</t>
  </si>
  <si>
    <t>Verificar previamente se ainda existe capital não recuperado.</t>
  </si>
  <si>
    <t>Critério</t>
  </si>
  <si>
    <t>U-0127</t>
  </si>
  <si>
    <t>CAPEX prudente e eficiente deve continuar sendo reconhecido.</t>
  </si>
  <si>
    <t>Investimentos novos</t>
  </si>
  <si>
    <t>U-0128</t>
  </si>
  <si>
    <t>Manter cálculo contínuo e divulgação pública das BRAs.</t>
  </si>
  <si>
    <t>5. BRA como baliza</t>
  </si>
  <si>
    <t>Monitoramento</t>
  </si>
  <si>
    <t>U-0129</t>
  </si>
  <si>
    <t>Garantir consistência regulatória e reduzir assimetrias de informação.</t>
  </si>
  <si>
    <t>U-0130</t>
  </si>
  <si>
    <t>Publicar análises de sensibilidade de WACC, OPEX, inflação e CAPEX.</t>
  </si>
  <si>
    <t>U-0131</t>
  </si>
  <si>
    <t>Preço final do gás afeta diretamente a competitividade da indústria química.</t>
  </si>
  <si>
    <t>6. Competitividade do gás</t>
  </si>
  <si>
    <t>Impacto industrial</t>
  </si>
  <si>
    <t>U-0132</t>
  </si>
  <si>
    <t>Eficiência do transporte deve refletir no preço entregue ao usuário.</t>
  </si>
  <si>
    <t>Modicidade</t>
  </si>
  <si>
    <t>U-0133</t>
  </si>
  <si>
    <t>Disciplina regulatória favorece mercado mais competitivo.</t>
  </si>
  <si>
    <t>Liberalização</t>
  </si>
  <si>
    <t>U-0134</t>
  </si>
  <si>
    <t>Confirmar o RCM para ativos legados da NTS e TAG.</t>
  </si>
  <si>
    <t>7. Encaminhamento final</t>
  </si>
  <si>
    <t>Pedido principal</t>
  </si>
  <si>
    <t>U-0135</t>
  </si>
  <si>
    <t>Aplicar teste de capital recuperado a ativos semelhantes.</t>
  </si>
  <si>
    <t>Extensão metodológica</t>
  </si>
  <si>
    <t>U-0136</t>
  </si>
  <si>
    <t>RCM fortalece previsibilidade, transparência e competitividade.</t>
  </si>
  <si>
    <t>U-0137</t>
  </si>
  <si>
    <t>Contribuição à CP 11/2026 sobre aplicação do RCM para ativos da NTS e TAG.</t>
  </si>
  <si>
    <t>U-0138</t>
  </si>
  <si>
    <t>Tarifa de transporte impacta a tarifa final de distribuição e a competitividade do mercado de gás.</t>
  </si>
  <si>
    <t>Interesse da Energisa</t>
  </si>
  <si>
    <t>U-0139</t>
  </si>
  <si>
    <t>Necessidade de evitar retorno à base remunerável de ativos já recuperados pelos usuários.</t>
  </si>
  <si>
    <t>BRA de abertura</t>
  </si>
  <si>
    <t>U-0140</t>
  </si>
  <si>
    <t>Discussão principal é cumprir o art. 7º, IV, da Resolução ANP 991/2026.</t>
  </si>
  <si>
    <t>2. Questão Regulatória</t>
  </si>
  <si>
    <t>Foco do debate</t>
  </si>
  <si>
    <t>U-0141</t>
  </si>
  <si>
    <t>BRA deve refletir apenas o capital ainda não recuperado.</t>
  </si>
  <si>
    <t>Neutralidade regulatória</t>
  </si>
  <si>
    <t>U-0142</t>
  </si>
  <si>
    <t>Verificar se os ativos da NTS e TAG já tiveram seu capital integralmente recuperado.</t>
  </si>
  <si>
    <t>Pergunta central</t>
  </si>
  <si>
    <t>U-0143</t>
  </si>
  <si>
    <t>Método apropriado para reconstruir a trajetória econômica dos contratos legados.</t>
  </si>
  <si>
    <t>Adequação do RCM</t>
  </si>
  <si>
    <t>U-0144</t>
  </si>
  <si>
    <t>RCM é justificado para a transição regulatória específica dos contratos legados.</t>
  </si>
  <si>
    <t>Limite de aplicação</t>
  </si>
  <si>
    <t>U-0145</t>
  </si>
  <si>
    <t>Ativos integralmente recuperados não podem retornar à BRA do novo ciclo tarifário.</t>
  </si>
  <si>
    <t>3. Vedação à Dupla Remuneração</t>
  </si>
  <si>
    <t>U-0146</t>
  </si>
  <si>
    <t>Evita que consumidores paguem novamente por ativos já amortizados.</t>
  </si>
  <si>
    <t>U-0147</t>
  </si>
  <si>
    <t>ANP pode utilizar estimativas e proxies diante de limitações de dados históricos.</t>
  </si>
  <si>
    <t>Uso de proxies</t>
  </si>
  <si>
    <t>U-0148</t>
  </si>
  <si>
    <t>CAPEX prudente e eficiente deve continuar sendo remunerado.</t>
  </si>
  <si>
    <t>Novos investimentos</t>
  </si>
  <si>
    <t>U-0149</t>
  </si>
  <si>
    <t>Energisa apoia a aplicação do RCM para NTS e TAG.</t>
  </si>
  <si>
    <t>4. Conclusão</t>
  </si>
  <si>
    <t>Apoio à ANP</t>
  </si>
  <si>
    <t>U-0150</t>
  </si>
  <si>
    <t>Resultado esperado</t>
  </si>
  <si>
    <t>U-0151</t>
  </si>
  <si>
    <t>Redução de riscos de dupla remuneração e promoção da modicidade tarifária.</t>
  </si>
  <si>
    <t>Benefício</t>
  </si>
  <si>
    <t>U-0152</t>
  </si>
  <si>
    <t>Comentários à CP 11/2026 sobre aplicação do RCM na valoração da BRA da TAG e NTS.</t>
  </si>
  <si>
    <t>1. Apresentação</t>
  </si>
  <si>
    <t>U-0153</t>
  </si>
  <si>
    <t>RCM é visto como ruptura da jurisprudência regulatória da ANP.</t>
  </si>
  <si>
    <t>U-0154</t>
  </si>
  <si>
    <t>Método pouco utilizado, sensível a premissas e inconsistente com regulação moderna.</t>
  </si>
  <si>
    <t>Críticas ao RCM</t>
  </si>
  <si>
    <t>U-0155</t>
  </si>
  <si>
    <t>Lei do Gás preservou contratos legados e estabilidade regulatória.</t>
  </si>
  <si>
    <t>2. Jurisprudência Regulatória</t>
  </si>
  <si>
    <t>U-0156</t>
  </si>
  <si>
    <t>ANP utilizou CHCI e depreciação regulatória na revisão tarifária da TBG.</t>
  </si>
  <si>
    <t>Caso TBG</t>
  </si>
  <si>
    <t>U-0157</t>
  </si>
  <si>
    <t>Revisão de TAG e NTS deve seguir precedentes regulatórios existentes.</t>
  </si>
  <si>
    <t>Entendimento do GENER</t>
  </si>
  <si>
    <t>U-0158</t>
  </si>
  <si>
    <t>Mudança metodológica aumenta risco regulatório e insegurança jurídica.</t>
  </si>
  <si>
    <t>Riscos</t>
  </si>
  <si>
    <t>U-0159</t>
  </si>
  <si>
    <t>Método surgiu na Austrália para gasodutos não regulados.</t>
  </si>
  <si>
    <t>3. Limitações do RCM</t>
  </si>
  <si>
    <t>Origem</t>
  </si>
  <si>
    <t>U-0160</t>
  </si>
  <si>
    <t>Não é utilizado para definição de tarifas reguladas.</t>
  </si>
  <si>
    <t>Uso internacional</t>
  </si>
  <si>
    <t>U-0161</t>
  </si>
  <si>
    <t>Controla retornos passados e enfraquece incentivos de eficiência.</t>
  </si>
  <si>
    <t>Problema conceitual</t>
  </si>
  <si>
    <t>U-0162</t>
  </si>
  <si>
    <t>Exige informações completas, auditáveis e históricas.</t>
  </si>
  <si>
    <t>Dependência de dados</t>
  </si>
  <si>
    <t>U-0163</t>
  </si>
  <si>
    <t>Pouca produção acadêmica e documentação sobre o método.</t>
  </si>
  <si>
    <t>Literatura</t>
  </si>
  <si>
    <t>U-0164</t>
  </si>
  <si>
    <t>Combina abordagens backward-looking e forward-looking.</t>
  </si>
  <si>
    <t>4. Análise da Nota Técnica</t>
  </si>
  <si>
    <t>Mistura metodológica</t>
  </si>
  <si>
    <t>U-0165</t>
  </si>
  <si>
    <t>Uso do CRN dos EUA é considerado inadequado para o contexto brasileiro.</t>
  </si>
  <si>
    <t>Custo de reposição</t>
  </si>
  <si>
    <t>U-0166</t>
  </si>
  <si>
    <t>Resultados altamente sensíveis às janelas temporais adotadas.</t>
  </si>
  <si>
    <t>WACC</t>
  </si>
  <si>
    <t>U-0167</t>
  </si>
  <si>
    <t>BRA da TAG poderia subir de R$ 595 milhões para R$ 3,93 bilhões com premissas distintas.</t>
  </si>
  <si>
    <t>Exemplo apresentado</t>
  </si>
  <si>
    <t>U-0168</t>
  </si>
  <si>
    <t>Série construída com estimativas, rateios e múltiplas fontes de dados.</t>
  </si>
  <si>
    <t>OPEX</t>
  </si>
  <si>
    <t>U-0169</t>
  </si>
  <si>
    <t>Método permite resultados extremamente dependentes das hipóteses.</t>
  </si>
  <si>
    <t>U-0170</t>
  </si>
  <si>
    <t>Essencial para investimentos de longo prazo em infraestrutura.</t>
  </si>
  <si>
    <t>5. Impactos na Segurança Regulatória</t>
  </si>
  <si>
    <t>Estabilidade regulatória</t>
  </si>
  <si>
    <t>U-0171</t>
  </si>
  <si>
    <t>Mudanças abruptas podem contrariar expectativas dos investidores.</t>
  </si>
  <si>
    <t>Confiança legítima</t>
  </si>
  <si>
    <t>U-0172</t>
  </si>
  <si>
    <t>Revisão ex post de retornos passados pode caracterizar regulação retroativa.</t>
  </si>
  <si>
    <t>Não retroatividade</t>
  </si>
  <si>
    <t>U-0173</t>
  </si>
  <si>
    <t>Maior incerteza regulatória aumenta prêmio de risco.</t>
  </si>
  <si>
    <t>Custo de capital</t>
  </si>
  <si>
    <t>U-0174</t>
  </si>
  <si>
    <t>RCM pode prejudicar expansão e atração de investimentos.</t>
  </si>
  <si>
    <t>U-0175</t>
  </si>
  <si>
    <t>Fontes regulatórias, acadêmicas e internacionais utilizadas pelo estudo.</t>
  </si>
  <si>
    <t>6. Bibliografia</t>
  </si>
  <si>
    <t>Referências</t>
  </si>
  <si>
    <t>U-0176</t>
  </si>
  <si>
    <t>Contexto da BRA, TAG, Malha Nordeste, introdução do RCM e análise de boas práticas regulatórias.</t>
  </si>
  <si>
    <t>U-0177</t>
  </si>
  <si>
    <t>Críticas à RANP 991/2026, ausência de AIR, divergências entre NT 2, 8 e 15 e impacto na BRA.</t>
  </si>
  <si>
    <t>U-0178</t>
  </si>
  <si>
    <t>Linha do tempo desde Petrobras até introdução do RCM em 2026.</t>
  </si>
  <si>
    <t>Cronologia da TAG</t>
  </si>
  <si>
    <t>U-0179</t>
  </si>
  <si>
    <t>Contratos internos e ausência de negociação entre agentes independentes.</t>
  </si>
  <si>
    <t>Verticalização Petrobras</t>
  </si>
  <si>
    <t>U-0180</t>
  </si>
  <si>
    <t>Ativos construídos sob monopólio; dificuldade de rastreabilidade exigida pelo RCM.</t>
  </si>
  <si>
    <t>Limitações Históricas</t>
  </si>
  <si>
    <t>U-0181</t>
  </si>
  <si>
    <t>Norma publicada antes dos estudos e da AIR.</t>
  </si>
  <si>
    <t>Sequência Regulatória</t>
  </si>
  <si>
    <t>U-0182</t>
  </si>
  <si>
    <t>Aquisição sob RANP 15/2014; RCM não fazia parte do marco regulatório.</t>
  </si>
  <si>
    <t>Aquisição da TAG</t>
  </si>
  <si>
    <t>U-0183</t>
  </si>
  <si>
    <t>Mudança regulatória durante consulta pública.</t>
  </si>
  <si>
    <t>Sobreposição de Processos</t>
  </si>
  <si>
    <t>U-0184</t>
  </si>
  <si>
    <t>RANP 15/2014 previa remuneração durante vida útil dos ativos.</t>
  </si>
  <si>
    <t>Expectativas de Remuneração</t>
  </si>
  <si>
    <t>U-0185</t>
  </si>
  <si>
    <t>BRA deveria situar-se entre valoração histórica e reposição.</t>
  </si>
  <si>
    <t>Métodos CHCI e CNR</t>
  </si>
  <si>
    <t>U-0186</t>
  </si>
  <si>
    <t>RCM difere da lógica de vida útil prevista anteriormente.</t>
  </si>
  <si>
    <t>Depreciação e Amortização</t>
  </si>
  <si>
    <t>U-0187</t>
  </si>
  <si>
    <t>Receitas derivadas de ambiente verticalizado não competitivo.</t>
  </si>
  <si>
    <t>Receitas Históricas</t>
  </si>
  <si>
    <t>U-0188</t>
  </si>
  <si>
    <t>NT 2 alerta para cautela metodológica no uso do RCM.</t>
  </si>
  <si>
    <t>Risco de Circularidade</t>
  </si>
  <si>
    <t>U-0189</t>
  </si>
  <si>
    <t>Método australiano voltado à divulgação financeira, não tarifa ex ante.</t>
  </si>
  <si>
    <t>Origem do RCM</t>
  </si>
  <si>
    <t>U-0190</t>
  </si>
  <si>
    <t>NT 8 conclui insuficiência de dados para aplicação consistente do RCM.</t>
  </si>
  <si>
    <t>Inviabilidade Técnica</t>
  </si>
  <si>
    <t>U-0191</t>
  </si>
  <si>
    <t>Reavaliações retroativas elevam custo de capital e risco regulatório.</t>
  </si>
  <si>
    <t>Risco Regulatório</t>
  </si>
  <si>
    <t>U-0192</t>
  </si>
  <si>
    <t>Defende retorno às boas práticas regulatórias e coerência metodológica.</t>
  </si>
  <si>
    <t>U-0193</t>
  </si>
  <si>
    <t>Contribuição da Potigás à CP ANP 11/2026 sobre valoração da BRA e equilíbrio entre remuneração, modicidade tarifária, segurança jurídica e transparência.</t>
  </si>
  <si>
    <t>Apresentação da manifestação</t>
  </si>
  <si>
    <t>U-0194</t>
  </si>
  <si>
    <t>Importância da metodologia da BRA para reduzir riscos regulatórios e estimular investimentos.</t>
  </si>
  <si>
    <t>Previsibilidade regulatória</t>
  </si>
  <si>
    <t>U-0195</t>
  </si>
  <si>
    <t>Critérios técnicos consistentes, transparentes e aderentes ao marco regulatório.</t>
  </si>
  <si>
    <t>Segurança para investidores</t>
  </si>
  <si>
    <t>U-0196</t>
  </si>
  <si>
    <t>Investimentos prudentes e eficientes devem integrar a BRA e ser remunerados.</t>
  </si>
  <si>
    <t>Reconhecimento dos investimentos</t>
  </si>
  <si>
    <t>U-0197</t>
  </si>
  <si>
    <t>RCM deve equilibrar recuperação do capital e modicidade tarifária.</t>
  </si>
  <si>
    <t>Aplicação do RCM</t>
  </si>
  <si>
    <t>U-0198</t>
  </si>
  <si>
    <t>BRA excessiva pode gerar tarifas elevadas e perda de competitividade.</t>
  </si>
  <si>
    <t>Risco de tarifas elevadas</t>
  </si>
  <si>
    <t>U-0199</t>
  </si>
  <si>
    <t>Infraestrutura bem remunerada favorece crescimento da demanda.</t>
  </si>
  <si>
    <t>U-0200</t>
  </si>
  <si>
    <t>Ampliação de Goianinha e Projeto Veredas no RN.</t>
  </si>
  <si>
    <t>Projetos estratégicos</t>
  </si>
  <si>
    <t>U-0201</t>
  </si>
  <si>
    <t>Influência sobre investimentos e desenvolvimento econômico.</t>
  </si>
  <si>
    <t>Competitividade regional</t>
  </si>
  <si>
    <t>U-0202</t>
  </si>
  <si>
    <t>Conciliar remuneração dos ativos e expansão do mercado.</t>
  </si>
  <si>
    <t>Equilíbrio regulatório</t>
  </si>
  <si>
    <t>U-0203</t>
  </si>
  <si>
    <t>Infraestrutura e demanda devem crescer conjuntamente.</t>
  </si>
  <si>
    <t>Sustentabilidade do setor</t>
  </si>
  <si>
    <t>U-0204</t>
  </si>
  <si>
    <t>Inclusão do RCM sem análise de impacto regulatório específica.</t>
  </si>
  <si>
    <t>Ausência de AIR</t>
  </si>
  <si>
    <t>U-0205</t>
  </si>
  <si>
    <t>Método não foi submetido adequadamente às consultas públicas.</t>
  </si>
  <si>
    <t>Déficit de participação social</t>
  </si>
  <si>
    <t>U-0206</t>
  </si>
  <si>
    <t>RCM reavalia contratos e receitas passadas.</t>
  </si>
  <si>
    <t>U-0207</t>
  </si>
  <si>
    <t>Violação à proteção constitucional dos contratos legados.</t>
  </si>
  <si>
    <t>Ato jurídico perfeito</t>
  </si>
  <si>
    <t>U-0208</t>
  </si>
  <si>
    <t>Indícios de decisão prévia sobre adoção do método.</t>
  </si>
  <si>
    <t>U-0209</t>
  </si>
  <si>
    <t>Mudança regulatória abrupta afeta previsibilidade dos investimentos.</t>
  </si>
  <si>
    <t>U-0210</t>
  </si>
  <si>
    <t>Uso restrito e sem adoção ampla internacional.</t>
  </si>
  <si>
    <t>RCM não consolidado</t>
  </si>
  <si>
    <t>U-0211</t>
  </si>
  <si>
    <t>Utilizado para disclosure informacional e não para tarifa regulada.</t>
  </si>
  <si>
    <t>Experiência australiana</t>
  </si>
  <si>
    <t>U-0212</t>
  </si>
  <si>
    <t>ANP reconheceu falta de rastreabilidade e granularidade.</t>
  </si>
  <si>
    <t>Dados insuficientes</t>
  </si>
  <si>
    <t>U-0213</t>
  </si>
  <si>
    <t>Informações sem lastro regulatório auditável.</t>
  </si>
  <si>
    <t>Dados SAP Petrobras</t>
  </si>
  <si>
    <t>U-0214</t>
  </si>
  <si>
    <t>Uso de aproximações para anos sem dados históricos.</t>
  </si>
  <si>
    <t>Estimativas paramétricas</t>
  </si>
  <si>
    <t>U-0215</t>
  </si>
  <si>
    <t>Custos de gasodutos norte-americanos aplicados ao Brasil.</t>
  </si>
  <si>
    <t>CRN baseado nos EUA</t>
  </si>
  <si>
    <t>U-0216</t>
  </si>
  <si>
    <t>Ativos relevantes não considerados integralmente.</t>
  </si>
  <si>
    <t>Base de ativos incompleta</t>
  </si>
  <si>
    <t>U-0217</t>
  </si>
  <si>
    <t>RCM aproxima-se de regulação por custo do serviço.</t>
  </si>
  <si>
    <t>Regulação por incentivos</t>
  </si>
  <si>
    <t>U-0218</t>
  </si>
  <si>
    <t>Método pode penalizar operadores eficientes.</t>
  </si>
  <si>
    <t>Eficiência operacional</t>
  </si>
  <si>
    <t>U-0219</t>
  </si>
  <si>
    <t>Aumenta incerteza e custo de capital.</t>
  </si>
  <si>
    <t>U-0220</t>
  </si>
  <si>
    <t>Pode desestimular expansão da infraestrutura de gás.</t>
  </si>
  <si>
    <t>Investimentos futuros</t>
  </si>
  <si>
    <t>U-0221</t>
  </si>
  <si>
    <t>Afeta expectativas de longo prazo do setor.</t>
  </si>
  <si>
    <t>Confiança dos investidores</t>
  </si>
  <si>
    <t>U-0222</t>
  </si>
  <si>
    <t>ATGás considera o RCM ilegal, inadequado e inviável.</t>
  </si>
  <si>
    <t>Síntese</t>
  </si>
  <si>
    <t>U-0223</t>
  </si>
  <si>
    <t>Manutenção de CHCI e CRN.</t>
  </si>
  <si>
    <t>Métodos defendidos</t>
  </si>
  <si>
    <t>U-0224</t>
  </si>
  <si>
    <t>Justificar afastamento do CHCI.</t>
  </si>
  <si>
    <t>Solicitação 1</t>
  </si>
  <si>
    <t>U-0225</t>
  </si>
  <si>
    <t>Utilizar dados auditáveis e rastreáveis.</t>
  </si>
  <si>
    <t>Solicitação 2</t>
  </si>
  <si>
    <t>U-0226</t>
  </si>
  <si>
    <t>Comparar formalmente CHCI, CRN e RCM.</t>
  </si>
  <si>
    <t>Solicitação 3</t>
  </si>
  <si>
    <t>U-0227</t>
  </si>
  <si>
    <t>Não há condições jurídicas, técnicas e institucionais para aplicação do RCM.</t>
  </si>
  <si>
    <t>Conclusão Final</t>
  </si>
  <si>
    <t>U-0228</t>
  </si>
  <si>
    <t>Contribuição do IBP à CP 11/2026 defendendo o uso do RCM para contratos legados.</t>
  </si>
  <si>
    <t>U-0229</t>
  </si>
  <si>
    <t>RCM é a metodologia mais adequada para definir a BRA dos contratos legados.</t>
  </si>
  <si>
    <t>Posição</t>
  </si>
  <si>
    <t>U-0230</t>
  </si>
  <si>
    <t>WACC/IPCA, depreciação linear e benefício fiscal SUDENE da TAG.</t>
  </si>
  <si>
    <t>Pontos de melhoria</t>
  </si>
  <si>
    <t>U-0231</t>
  </si>
  <si>
    <t>Uso de outras metodologias poderia gerar remuneração em duplicidade segundo o IBP.</t>
  </si>
  <si>
    <t>Impacto</t>
  </si>
  <si>
    <t>U-0232</t>
  </si>
  <si>
    <t>Reflete capital economicamente não recuperado.</t>
  </si>
  <si>
    <t>U-0233</t>
  </si>
  <si>
    <t>Evita dupla remuneração de ativos já amortizados.</t>
  </si>
  <si>
    <t>U-0234</t>
  </si>
  <si>
    <t>Aplica-se apenas prospectivamente aos contratos legados.</t>
  </si>
  <si>
    <t>U-0235</t>
  </si>
  <si>
    <t>Compatível com Lei 14.134/2021 e RANP 991/2026.</t>
  </si>
  <si>
    <t>U-0236</t>
  </si>
  <si>
    <t>Substituir IGP-M por IPCA.</t>
  </si>
  <si>
    <t>Indexador</t>
  </si>
  <si>
    <t>U-0237</t>
  </si>
  <si>
    <t>IPCA é índice oficial e mais estável.</t>
  </si>
  <si>
    <t>U-0238</t>
  </si>
  <si>
    <t>Maior aderência às metodologias de custo de capital.</t>
  </si>
  <si>
    <t>U-0239</t>
  </si>
  <si>
    <t>Reduz volatilidade regulatória.</t>
  </si>
  <si>
    <t>Previsibilidade</t>
  </si>
  <si>
    <t>U-0240</t>
  </si>
  <si>
    <t>IBP considera inadequado para gasodutos.</t>
  </si>
  <si>
    <t>U-0241</t>
  </si>
  <si>
    <t>Necessita inspeção visual incompatível com ativos enterrados.</t>
  </si>
  <si>
    <t>Problema</t>
  </si>
  <si>
    <t>U-0242</t>
  </si>
  <si>
    <t>Depreciação linear.</t>
  </si>
  <si>
    <t>Alternativa</t>
  </si>
  <si>
    <t>U-0243</t>
  </si>
  <si>
    <t>Maior aderência ao processo de corrosão dos dutos.</t>
  </si>
  <si>
    <t>U-0244</t>
  </si>
  <si>
    <t>NT15 diverge da NT 027/2006-SCM.</t>
  </si>
  <si>
    <t>U-0245</t>
  </si>
  <si>
    <t>Valor adotado seria superestimado.</t>
  </si>
  <si>
    <t>Spread de default</t>
  </si>
  <si>
    <t>U-0246</t>
  </si>
  <si>
    <t>Manter critérios da NT 027/2006-SCM.</t>
  </si>
  <si>
    <t>U-0247</t>
  </si>
  <si>
    <t>Método criado para edificações e instalações.</t>
  </si>
  <si>
    <t>U-0248</t>
  </si>
  <si>
    <t>Não adequado para ativos subterrâneos.</t>
  </si>
  <si>
    <t>Gasodutos</t>
  </si>
  <si>
    <t>U-0249</t>
  </si>
  <si>
    <t>Melhor representada por depreciação linear.</t>
  </si>
  <si>
    <t>Corrosão</t>
  </si>
  <si>
    <t>U-0250</t>
  </si>
  <si>
    <t>Sem precedentes relevantes no setor de gás.</t>
  </si>
  <si>
    <t>U-0251</t>
  </si>
  <si>
    <t>Metodologia defendida pelo IBP.</t>
  </si>
  <si>
    <t>U-0252</t>
  </si>
  <si>
    <t>Deve substituir o IGP-M.</t>
  </si>
  <si>
    <t>IPCA</t>
  </si>
  <si>
    <t>U-0253</t>
  </si>
  <si>
    <t>Preferência pela metodologia linear.</t>
  </si>
  <si>
    <t>U-0254</t>
  </si>
  <si>
    <t>Necessidade de revisão das premissas adotadas.</t>
  </si>
  <si>
    <t>U-0255</t>
  </si>
  <si>
    <t>Contribuição COSRO à CP 11/2026</t>
  </si>
  <si>
    <t>Documento</t>
  </si>
  <si>
    <t>U-0256</t>
  </si>
  <si>
    <t>RCM possui vícios jurídicos e procedimentais</t>
  </si>
  <si>
    <t>Tese central</t>
  </si>
  <si>
    <t>U-0257</t>
  </si>
  <si>
    <t>8 teses jurídicas + conclusão</t>
  </si>
  <si>
    <t>Estrutura</t>
  </si>
  <si>
    <t>U-0258</t>
  </si>
  <si>
    <t>Afastamento do RCM no ciclo 2026-2030</t>
  </si>
  <si>
    <t>Pedido</t>
  </si>
  <si>
    <t>U-0259</t>
  </si>
  <si>
    <t>RCM inserido sem AIR específica</t>
  </si>
  <si>
    <t>U-0260</t>
  </si>
  <si>
    <t>Método não passou por debate adequado</t>
  </si>
  <si>
    <t>Participação Social</t>
  </si>
  <si>
    <t>U-0261</t>
  </si>
  <si>
    <t>Falta de fundamentação técnica suficiente</t>
  </si>
  <si>
    <t>Motivação</t>
  </si>
  <si>
    <t>U-0262</t>
  </si>
  <si>
    <t>RCM não atende requisito de ampla adoção</t>
  </si>
  <si>
    <t>RANP 991</t>
  </si>
  <si>
    <t>U-0263</t>
  </si>
  <si>
    <t>Sem reconhecimento amplo</t>
  </si>
  <si>
    <t>Mercado</t>
  </si>
  <si>
    <t>U-0264</t>
  </si>
  <si>
    <t>Uso limitado e não comparável</t>
  </si>
  <si>
    <t>Experiência Australiana</t>
  </si>
  <si>
    <t>U-0265</t>
  </si>
  <si>
    <t>Tarifas devem ser propostas pelos transportadores</t>
  </si>
  <si>
    <t>Art.30 Lei do Gás</t>
  </si>
  <si>
    <t>U-0266</t>
  </si>
  <si>
    <t>ANP assumiu papel de proponente</t>
  </si>
  <si>
    <t>Inversão</t>
  </si>
  <si>
    <t>U-0267</t>
  </si>
  <si>
    <t>Usurpação procedimental</t>
  </si>
  <si>
    <t>Consequência</t>
  </si>
  <si>
    <t>U-0268</t>
  </si>
  <si>
    <t>RCM considerado inviável</t>
  </si>
  <si>
    <t>NT 07 e 08</t>
  </si>
  <si>
    <t>U-0269</t>
  </si>
  <si>
    <t>Não demonstrados adequadamente</t>
  </si>
  <si>
    <t>Fatos novos</t>
  </si>
  <si>
    <t>U-0270</t>
  </si>
  <si>
    <t>Violação dos motivos determinantes</t>
  </si>
  <si>
    <t>U-0271</t>
  </si>
  <si>
    <t>Celebrados sob outro regime</t>
  </si>
  <si>
    <t>U-0272</t>
  </si>
  <si>
    <t>Reconstrói parâmetros inexistentes</t>
  </si>
  <si>
    <t>U-0273</t>
  </si>
  <si>
    <t>Afeta equilíbrio contratual original</t>
  </si>
  <si>
    <t>Violação</t>
  </si>
  <si>
    <t>U-0274</t>
  </si>
  <si>
    <t>Reavalia receitas e retornos passados</t>
  </si>
  <si>
    <t>Aplicação retrospectiva</t>
  </si>
  <si>
    <t>U-0275</t>
  </si>
  <si>
    <t>CF art.5, LINDB e precedentes</t>
  </si>
  <si>
    <t>Fundamentos</t>
  </si>
  <si>
    <t>U-0276</t>
  </si>
  <si>
    <t>Retroatividade vedada</t>
  </si>
  <si>
    <t>Efeito</t>
  </si>
  <si>
    <t>U-0277</t>
  </si>
  <si>
    <t>Regulador deve avaliar alternativas</t>
  </si>
  <si>
    <t>Imparcialidade</t>
  </si>
  <si>
    <t>U-0278</t>
  </si>
  <si>
    <t>RCM tratado como premissa</t>
  </si>
  <si>
    <t>U-0279</t>
  </si>
  <si>
    <t>Comprometimento da neutralidade</t>
  </si>
  <si>
    <t>Risco</t>
  </si>
  <si>
    <t>U-0280</t>
  </si>
  <si>
    <t>Não sana vícios anteriores</t>
  </si>
  <si>
    <t>Consulta Pública</t>
  </si>
  <si>
    <t>U-0281</t>
  </si>
  <si>
    <t>Debate apenas operacionalização</t>
  </si>
  <si>
    <t>Procedimento</t>
  </si>
  <si>
    <t>U-0282</t>
  </si>
  <si>
    <t>Participação pro forma</t>
  </si>
  <si>
    <t>U-0283</t>
  </si>
  <si>
    <t>Ausência de AIR e participação</t>
  </si>
  <si>
    <t>Formal</t>
  </si>
  <si>
    <t>U-0284</t>
  </si>
  <si>
    <t>RCM incompatível com marco regulatório</t>
  </si>
  <si>
    <t>Material</t>
  </si>
  <si>
    <t>U-0285</t>
  </si>
  <si>
    <t>Manter metodologias auditáveis e consolidadas</t>
  </si>
  <si>
    <t>U-0286</t>
  </si>
  <si>
    <t>Defesa da aplicação do Método do Capital Recuperado</t>
  </si>
  <si>
    <t>1. Método RCM</t>
  </si>
  <si>
    <t>U-0287</t>
  </si>
  <si>
    <t>Uso de dados Petrobras/NTS/TAG e EIA</t>
  </si>
  <si>
    <t>2. Dados Históricos</t>
  </si>
  <si>
    <t>U-0288</t>
  </si>
  <si>
    <t>Evitar remuneração duplicada de ativos</t>
  </si>
  <si>
    <t>3. Dupla Recuperação</t>
  </si>
  <si>
    <t>U-0289</t>
  </si>
  <si>
    <t>Tratamento de BRA negativa</t>
  </si>
  <si>
    <t>4. Análise dos Resultados</t>
  </si>
  <si>
    <t>U-0290</t>
  </si>
  <si>
    <t>MME concorda com a metodologia RCM</t>
  </si>
  <si>
    <t>U-0291</t>
  </si>
  <si>
    <t>Lei 14.134/2021 e Resolução ANP 991/2026</t>
  </si>
  <si>
    <t>Fundamento legal</t>
  </si>
  <si>
    <t>U-0292</t>
  </si>
  <si>
    <t>Remuneração justa e modicidade tarifária</t>
  </si>
  <si>
    <t>U-0293</t>
  </si>
  <si>
    <t>Evita dupla recuperação e reconhece investimentos não recuperados</t>
  </si>
  <si>
    <t>U-0294</t>
  </si>
  <si>
    <t>Proteção ao consumidor, concorrência e atração de investimentos</t>
  </si>
  <si>
    <t>Política energética</t>
  </si>
  <si>
    <t>U-0295</t>
  </si>
  <si>
    <t>Petrobras, NTS, TAG e EIA</t>
  </si>
  <si>
    <t>Fontes</t>
  </si>
  <si>
    <t>U-0296</t>
  </si>
  <si>
    <t>Período com baixa transparência exigiu reconstrução histórica</t>
  </si>
  <si>
    <t>U-0297</t>
  </si>
  <si>
    <t>Baseada em notas técnicas 14/2026 e 15/2026</t>
  </si>
  <si>
    <t>U-0298</t>
  </si>
  <si>
    <t>Referência para VRN e VRD</t>
  </si>
  <si>
    <t>EIA</t>
  </si>
  <si>
    <t>U-0299</t>
  </si>
  <si>
    <t>Melhores informações disponíveis para aplicação do RCM</t>
  </si>
  <si>
    <t>U-0300</t>
  </si>
  <si>
    <t>Evitar dupla remuneração de ativos</t>
  </si>
  <si>
    <t>U-0301</t>
  </si>
  <si>
    <t>Identifica capital já recuperado</t>
  </si>
  <si>
    <t>U-0302</t>
  </si>
  <si>
    <t>Remunerar apenas investimentos não recuperados</t>
  </si>
  <si>
    <t>Base regulatória</t>
  </si>
  <si>
    <t>U-0303</t>
  </si>
  <si>
    <t>Lei 14.134/2021 e CNPE 3/2022</t>
  </si>
  <si>
    <t>Alinhamento</t>
  </si>
  <si>
    <t>U-0304</t>
  </si>
  <si>
    <t>NTS teria recuperado integralmente investimentos e excedente estimado</t>
  </si>
  <si>
    <t>Resultado citado</t>
  </si>
  <si>
    <t>U-0305</t>
  </si>
  <si>
    <t>Indica recuperação superior ao necessário</t>
  </si>
  <si>
    <t>BRA negativa</t>
  </si>
  <si>
    <t>U-0306</t>
  </si>
  <si>
    <t>Elimina informação econômica relevante</t>
  </si>
  <si>
    <t>Problema do zeramento</t>
  </si>
  <si>
    <t>U-0307</t>
  </si>
  <si>
    <t>Preservar sinal econômico negativo</t>
  </si>
  <si>
    <t>U-0308</t>
  </si>
  <si>
    <t>Modicidade tarifária, compensações regulatórias</t>
  </si>
  <si>
    <t>Mecanismos sugeridos</t>
  </si>
  <si>
    <t>U-0309</t>
  </si>
  <si>
    <t>Maior equilíbrio e eficiência regulatória</t>
  </si>
  <si>
    <t>U-0310</t>
  </si>
  <si>
    <t>Discutir a aplicação do Método do Capital Recuperado (RCM) para valorar ativos dos contratos legados da NTS e TAG no ciclo tarifário 2026-2030.</t>
  </si>
  <si>
    <t>Objetivo da Consulta Pública 11/2026</t>
  </si>
  <si>
    <t>U-0311</t>
  </si>
  <si>
    <t>Definição adequada da Base Regulatória de Ativos (BRA) após encerramento dos contratos legados e transição para acesso aberto.</t>
  </si>
  <si>
    <t>U-0312</t>
  </si>
  <si>
    <t>Reconhece a realidade econômica dos contratos legados e o capital ainda não recuperado.</t>
  </si>
  <si>
    <t>Método RCM</t>
  </si>
  <si>
    <t>U-0313</t>
  </si>
  <si>
    <t>Método desenvolvido pelo Australian Energy Regulator para gasodutos.</t>
  </si>
  <si>
    <t>U-0314</t>
  </si>
  <si>
    <t>Utilizado para estimar valor residual de ativos operados sob tarifas negociadas.</t>
  </si>
  <si>
    <t>Transição institucional</t>
  </si>
  <si>
    <t>U-0315</t>
  </si>
  <si>
    <t>Necessidade de definir base regulatória inicial para ativos fora de regime tarifário regulado ex-ante.</t>
  </si>
  <si>
    <t>Semelhança com Brasil</t>
  </si>
  <si>
    <t>U-0316</t>
  </si>
  <si>
    <t>Impede remuneração duplicada de investimentos já recuperados pelos operadores.</t>
  </si>
  <si>
    <t>Evita dupla recuperação</t>
  </si>
  <si>
    <t>U-0317</t>
  </si>
  <si>
    <t>Compatível com previsibilidade, segurança jurídica e incentivo ao investimento.</t>
  </si>
  <si>
    <t>U-0318</t>
  </si>
  <si>
    <t>Há amparo em resoluções da ANP, na Nova Lei do Gás e em processos regulatórios transparentes.</t>
  </si>
  <si>
    <t>U-0319</t>
  </si>
  <si>
    <t>Experiência internacional considerada madura e compatível com o contexto brasileiro.</t>
  </si>
  <si>
    <t>Referência australiana</t>
  </si>
  <si>
    <t>U-0320</t>
  </si>
  <si>
    <t>Evita distorções tarifárias e melhora incentivos para novos investimentos.</t>
  </si>
  <si>
    <t>Eficiência econômica</t>
  </si>
  <si>
    <t>U-0321</t>
  </si>
  <si>
    <t>Concorda com a adoção do RCM como metodologia mais adequada.</t>
  </si>
  <si>
    <t>Posicionamento do MDIC</t>
  </si>
  <si>
    <t>U-0322</t>
  </si>
  <si>
    <t>Tarifas mais aderentes aos custos, ampliação da concorrência e melhoria do ambiente de negócios.</t>
  </si>
  <si>
    <t>Benefícios esperados</t>
  </si>
  <si>
    <t>U-0323</t>
  </si>
  <si>
    <t>Consulta Pública 11/2026</t>
  </si>
  <si>
    <t>Avalia aplicação do RCM aos ativos de transporte de gás da NTS e TAG.</t>
  </si>
  <si>
    <t>U-0324</t>
  </si>
  <si>
    <t>Calcula o capital efetivamente não recuperado a partir das receitas históricas e custos operacionais.</t>
  </si>
  <si>
    <t>U-0325</t>
  </si>
  <si>
    <t>A metodologia busca definir uma BRA aderente à realidade econômica remanescente.</t>
  </si>
  <si>
    <t>U-0326</t>
  </si>
  <si>
    <t>Impacto Tarifário</t>
  </si>
  <si>
    <t>Evita tarifas maiores decorrentes de ativos já amortizados.</t>
  </si>
  <si>
    <t>U-0327</t>
  </si>
  <si>
    <t>Competitividade</t>
  </si>
  <si>
    <t>Favorece expansão do mercado de gás, concorrência e investimentos.</t>
  </si>
  <si>
    <t>U-0328</t>
  </si>
  <si>
    <t>Apoio à aplicação do Método do Capital Recuperado (RCM) para definição da Base Regulatória de Ativos.</t>
  </si>
  <si>
    <t>Apoio</t>
  </si>
  <si>
    <t>U-0329</t>
  </si>
  <si>
    <t>Gás natural é insumo essencial e impacta diretamente a competitividade do setor.</t>
  </si>
  <si>
    <t>Indústria do vidro</t>
  </si>
  <si>
    <t>Dependência do gás natural</t>
  </si>
  <si>
    <t>U-0330</t>
  </si>
  <si>
    <t>Metodologia técnica, econômica e juridicamente adequada.</t>
  </si>
  <si>
    <t>Favorável</t>
  </si>
  <si>
    <t>U-0331</t>
  </si>
  <si>
    <t>Impede inclusão de ativos já amortizados na Base Regulatória de Ativos.</t>
  </si>
  <si>
    <t>Capital recuperado</t>
  </si>
  <si>
    <t>Evita distorções</t>
  </si>
  <si>
    <t>U-0332</t>
  </si>
  <si>
    <t>Método não favorece agentes específicos e considera características de cada contrato.</t>
  </si>
  <si>
    <t>Resultados da ANP</t>
  </si>
  <si>
    <t>Neutralidade</t>
  </si>
  <si>
    <t>U-0333</t>
  </si>
  <si>
    <t>Importante para a migração do modelo de contratos legados para o ambiente regulado.</t>
  </si>
  <si>
    <t>Relevância</t>
  </si>
  <si>
    <t>U-0334</t>
  </si>
  <si>
    <t>Remuneração apenas de investimentos ainda elegíveis.</t>
  </si>
  <si>
    <t>Receita Máxima Permitida</t>
  </si>
  <si>
    <t>Adequação</t>
  </si>
  <si>
    <t>U-0335</t>
  </si>
  <si>
    <t>Contribui para tarifas mais justas e previsíveis.</t>
  </si>
  <si>
    <t>U-0336</t>
  </si>
  <si>
    <t>Reduz custos indevidos e melhora a competitividade internacional da indústria brasileira.</t>
  </si>
  <si>
    <t>Competitividade industrial</t>
  </si>
  <si>
    <t>U-0337</t>
  </si>
  <si>
    <t>Uso de premissas é válido quando faltam informações dos agentes regulados.</t>
  </si>
  <si>
    <t>Premissas adotadas pela ANP</t>
  </si>
  <si>
    <t>Concordância</t>
  </si>
  <si>
    <t>U-0338</t>
  </si>
  <si>
    <t>Transportadoras devem comprovar receitas, investimentos e custos elegíveis.</t>
  </si>
  <si>
    <t>Ônus da prova</t>
  </si>
  <si>
    <t>Responsabilidade</t>
  </si>
  <si>
    <t>U-0339</t>
  </si>
  <si>
    <t>ABIVIDRO apoia o RCM e se coloca à disposição para contribuir com a regulação.</t>
  </si>
  <si>
    <t>Apoio institucional</t>
  </si>
  <si>
    <t>U-0340</t>
  </si>
  <si>
    <t>Consulta sobre aplicação do RCM aos ativos dos contratos legados da NTS e TAG.</t>
  </si>
  <si>
    <t>Objeto da consulta</t>
  </si>
  <si>
    <t>Informativo</t>
  </si>
  <si>
    <t>U-0341</t>
  </si>
  <si>
    <t>TBG entende que o método não possui robustez teórica e prática para o contexto brasileiro.</t>
  </si>
  <si>
    <t>Contrária</t>
  </si>
  <si>
    <t>U-0342</t>
  </si>
  <si>
    <t>Inviabilidade técnica pela ausência de dados históricos confiáveis, rastreáveis e auditáveis.</t>
  </si>
  <si>
    <t>Dados históricos</t>
  </si>
  <si>
    <t>U-0343</t>
  </si>
  <si>
    <t>RCM não é amplamente adotado; uso observado apenas em contexto específico australiano.</t>
  </si>
  <si>
    <t>Benchmark internacional</t>
  </si>
  <si>
    <t>U-0344</t>
  </si>
  <si>
    <t>Não atende requisito de metodologia amplamente reconhecida e adotada pelo mercado.</t>
  </si>
  <si>
    <t>Reconhecimento de mercado</t>
  </si>
  <si>
    <t>U-0345</t>
  </si>
  <si>
    <t>Método retroativo penaliza eficiência e conflita com a lógica forward-looking da regulação.</t>
  </si>
  <si>
    <t>U-0346</t>
  </si>
  <si>
    <t>Revisão retrospectiva alteraria premissas de contratos legados e afetaria confiança legítima.</t>
  </si>
  <si>
    <t>U-0347</t>
  </si>
  <si>
    <t>Ausência de análise de impacto regulatório específica para adoção do método.</t>
  </si>
  <si>
    <t>AIR</t>
  </si>
  <si>
    <t>U-0348</t>
  </si>
  <si>
    <t>RCM aumentaria percepção de risco regulatório e reduziria incentivos a novos investimentos.</t>
  </si>
  <si>
    <t>U-0349</t>
  </si>
  <si>
    <t>Eventuais ganhos tarifários seriam marginais frente ao custo institucional.</t>
  </si>
  <si>
    <t>Impacto tarifário</t>
  </si>
  <si>
    <t>U-0350</t>
  </si>
  <si>
    <t>Defende Custo Histórico Corrigido pela Inflação e Custo de Reposição Novo.</t>
  </si>
  <si>
    <t>Metodologias alternativas</t>
  </si>
  <si>
    <t>Favorável ao CHCI/CRN</t>
  </si>
  <si>
    <t>U-0351</t>
  </si>
  <si>
    <t>Solicita rejeição do RCM na CP 11/2026.</t>
  </si>
  <si>
    <t>Pedido à ANP</t>
  </si>
  <si>
    <t>Contrária ao RCM</t>
  </si>
  <si>
    <t>U-0352</t>
  </si>
  <si>
    <t>Conclui que o RCM não deve ser utilizado para definir a BRA inicial da TAG para 2026-2030.</t>
  </si>
  <si>
    <t>RCM para BAR da TAG</t>
  </si>
  <si>
    <t>U-0353</t>
  </si>
  <si>
    <t>Aplicação do RCM contradiz estabilidade regulatória, coerência interna e regulação por incentivos.</t>
  </si>
  <si>
    <t>Objetivos regulatórios</t>
  </si>
  <si>
    <t>U-0354</t>
  </si>
  <si>
    <t>BRA subestimada pode comprometer investimentos, manutenção e qualidade do serviço.</t>
  </si>
  <si>
    <t>U-0355</t>
  </si>
  <si>
    <t>RCM da ANP não comprova adequadamente recuperação integral do capital.</t>
  </si>
  <si>
    <t>U-0356</t>
  </si>
  <si>
    <t>Resultados variam fortemente conforme premissas adotadas.</t>
  </si>
  <si>
    <t>Sensibilidade metodológica</t>
  </si>
  <si>
    <t>U-0357</t>
  </si>
  <si>
    <t>Benchmark dos EUA sem ajustes adequados subestima ativos.</t>
  </si>
  <si>
    <t>Custos dos gasodutos</t>
  </si>
  <si>
    <t>U-0358</t>
  </si>
  <si>
    <t>Vida útil de 30 anos é inferior à prática internacional.</t>
  </si>
  <si>
    <t>Vida útil dos ativos</t>
  </si>
  <si>
    <t>U-0359</t>
  </si>
  <si>
    <t>Uso de autorizações de operação elevaria significativamente a BRA.</t>
  </si>
  <si>
    <t>Datas de entrada em operação</t>
  </si>
  <si>
    <t>U-0360</t>
  </si>
  <si>
    <t>Dados pré-2018 não são transparentes e tendem a subestimar custos.</t>
  </si>
  <si>
    <t>U-0361</t>
  </si>
  <si>
    <t>WACC fixo elevaria substancialmente a BRA calculada.</t>
  </si>
  <si>
    <t>U-0362</t>
  </si>
  <si>
    <t>Nenhum país europeu utilizou RCM para definir BRA inicial.</t>
  </si>
  <si>
    <t>U-0363</t>
  </si>
  <si>
    <t>Experiência australiana é limitada a disputas específicas de acesso.</t>
  </si>
  <si>
    <t>Caso australiano</t>
  </si>
  <si>
    <t>U-0364</t>
  </si>
  <si>
    <t>Mudança da ANP é inconsistente com posições anteriores e gera insegurança.</t>
  </si>
  <si>
    <t>U-0365</t>
  </si>
  <si>
    <t>RCM revisa ex post retornos obtidos sob contratos legados.</t>
  </si>
  <si>
    <t>Intervenção retroativa</t>
  </si>
  <si>
    <t>U-0366</t>
  </si>
  <si>
    <t>Pode reduzir incentivos para manutenção e expansão da infraestrutura.</t>
  </si>
  <si>
    <t>Impacto nos investimentos</t>
  </si>
  <si>
    <t>U-0367</t>
  </si>
  <si>
    <t>Uso de custo de reposição é incompatível com a lógica histórica do RCM.</t>
  </si>
  <si>
    <t>Falhas metodológicas</t>
  </si>
  <si>
    <t>U-0368</t>
  </si>
  <si>
    <t>Ajustes sugeridos elevam BRA de R$595 milhões para cerca de R$3,0 bilhões.</t>
  </si>
  <si>
    <t>Custos de reposição</t>
  </si>
  <si>
    <t>U-0369</t>
  </si>
  <si>
    <t>Vida útil de 40 a 50 anos elevaria BAR para R$3,1 a R$4,5 bilhões.</t>
  </si>
  <si>
    <t>Vida útil regulatória</t>
  </si>
  <si>
    <t>U-0370</t>
  </si>
  <si>
    <t>Correções elevam BRA para aproximadamente R$4,1 bilhões.</t>
  </si>
  <si>
    <t>Datas dos ativos</t>
  </si>
  <si>
    <t>U-0371</t>
  </si>
  <si>
    <t>Uso de dados alternativos eleva BAR para R$3,1–3,8 bilhões.</t>
  </si>
  <si>
    <t>U-0372</t>
  </si>
  <si>
    <t>BRA poderia alcançar R$4,3 a R$13,1 bilhões.</t>
  </si>
  <si>
    <t>WACC fixo</t>
  </si>
  <si>
    <t>U-0373</t>
  </si>
  <si>
    <t>Predominam custo histórico, custo corrente ou valores atualizados.</t>
  </si>
  <si>
    <t>Europa</t>
  </si>
  <si>
    <t>U-0374</t>
  </si>
  <si>
    <t>RCM foi analisado e rejeitado por falta de confiabilidade.</t>
  </si>
  <si>
    <t>Romênia</t>
  </si>
  <si>
    <t>U-0375</t>
  </si>
  <si>
    <t>RCM aceito apenas em um caso arbitral envolvendo gasoduto não regulado.</t>
  </si>
  <si>
    <t>Austrália</t>
  </si>
  <si>
    <t>U-0376</t>
  </si>
  <si>
    <t>Defende utilização de metodologias alternativas amplamente reconhecidas internacionalmente.</t>
  </si>
  <si>
    <t>U-0377</t>
  </si>
  <si>
    <t>Histórico das Leis 9.478/1997, 11.909/2009 e 14.134/2021 e abertura do mercado.</t>
  </si>
  <si>
    <t>Evolução regulatória do gás</t>
  </si>
  <si>
    <t>Mudanças devem considerar maturidade limitada do mercado brasileiro.</t>
  </si>
  <si>
    <t>U-0378</t>
  </si>
  <si>
    <t>Aumentar concorrência e reduzir preços do gás natural.</t>
  </si>
  <si>
    <t>Necessidade de equilibrar competição e investimentos.</t>
  </si>
  <si>
    <t>U-0379</t>
  </si>
  <si>
    <t>Transparência, previsibilidade, consistência intertemporal e eficiência.</t>
  </si>
  <si>
    <t>Boas práticas regulatórias</t>
  </si>
  <si>
    <t>Defesa de estabilidade regulatória.</t>
  </si>
  <si>
    <t>U-0380</t>
  </si>
  <si>
    <t>Regulação deve equilibrar modicidade tarifária e remuneração adequada.</t>
  </si>
  <si>
    <t>Sustentabilidade financeira</t>
  </si>
  <si>
    <t>Prioridade para investimentos de longo prazo.</t>
  </si>
  <si>
    <t>U-0381</t>
  </si>
  <si>
    <t>Foco excessivo no curto prazo pode reduzir investimentos futuros.</t>
  </si>
  <si>
    <t>Regulador míope</t>
  </si>
  <si>
    <t>Crítica a decisões apenas voltadas para redução tarifária.</t>
  </si>
  <si>
    <t>U-0382</t>
  </si>
  <si>
    <t>Implantação do acesso regulado e modelo entrada-saída.</t>
  </si>
  <si>
    <t>Nova Lei do Gás</t>
  </si>
  <si>
    <t>Transformação estrutural do mercado.</t>
  </si>
  <si>
    <t>U-0383</t>
  </si>
  <si>
    <t>Institui Receita Máxima Permitida e metodologia building blocks.</t>
  </si>
  <si>
    <t>RANP 991/2026</t>
  </si>
  <si>
    <t>Traz transparência, porém exige flexibilidade regulatória.</t>
  </si>
  <si>
    <t>U-0384</t>
  </si>
  <si>
    <t>Elemento central para remuneração do capital e tarifas.</t>
  </si>
  <si>
    <t>Base Regulatória de Ativos (BRA)</t>
  </si>
  <si>
    <t>Valoração deve preservar incentivos ao investimento.</t>
  </si>
  <si>
    <t>U-0385</t>
  </si>
  <si>
    <t>CHCI, CRN e RCM.</t>
  </si>
  <si>
    <t>Métodos de Valoração</t>
  </si>
  <si>
    <t>Autores questionam adoção do RCM.</t>
  </si>
  <si>
    <t>U-0386</t>
  </si>
  <si>
    <t>Molécula, transporte, impostos e distribuição.</t>
  </si>
  <si>
    <t>Composição do preço</t>
  </si>
  <si>
    <t>Transporte não é principal fator do preço final.</t>
  </si>
  <si>
    <t>U-0387</t>
  </si>
  <si>
    <t>Caiu de cerca de 16% para 9% entre 2017 e 2025.</t>
  </si>
  <si>
    <t>Participação do transporte</t>
  </si>
  <si>
    <t>Ganhos tarifários no transporte possuem impacto limitado.</t>
  </si>
  <si>
    <t>U-0388</t>
  </si>
  <si>
    <t>Método baseado na recuperação histórica do capital investido.</t>
  </si>
  <si>
    <t>Pode reduzir incentivos ao investimento.</t>
  </si>
  <si>
    <t>U-0389</t>
  </si>
  <si>
    <t>Uso restrito e alvo de críticas; removido da Parte 23 do NGR em 2023.</t>
  </si>
  <si>
    <t>Não seria benchmark adequado ao Brasil.</t>
  </si>
  <si>
    <t>U-0390</t>
  </si>
  <si>
    <t>Metodologia retrospectiva aumenta incertezas regulatórias.</t>
  </si>
  <si>
    <t>Risco à confiança dos investidores.</t>
  </si>
  <si>
    <t>U-0391</t>
  </si>
  <si>
    <t>Pode desconsiderar ganhos de eficiência operacional.</t>
  </si>
  <si>
    <t>Crítica à lógica retrospectiva.</t>
  </si>
  <si>
    <t>U-0392</t>
  </si>
  <si>
    <t>Europa utiliza predominantemente CHCI e CRN.</t>
  </si>
  <si>
    <t>Preferência por metodologias tradicionais.</t>
  </si>
  <si>
    <t>U-0393</t>
  </si>
  <si>
    <t>Exclusão de custos indiretos e tratamento rígido da BRA.</t>
  </si>
  <si>
    <t>Rigidez regulatória</t>
  </si>
  <si>
    <t>Pode prejudicar financiamento de projetos.</t>
  </si>
  <si>
    <t>U-0394</t>
  </si>
  <si>
    <t>Debate sobre remuneração de ativos ainda operacionais.</t>
  </si>
  <si>
    <t>Ativos depreciados</t>
  </si>
  <si>
    <t>Defesa de mecanismos de extensão de vida útil.</t>
  </si>
  <si>
    <t>U-0395</t>
  </si>
  <si>
    <t>Mudanças regulatórias devem preservar previsibilidade.</t>
  </si>
  <si>
    <t>Consistência intertemporal</t>
  </si>
  <si>
    <t>Tema central do relatório.</t>
  </si>
  <si>
    <t>U-0396</t>
  </si>
  <si>
    <t>Sinais regulatórios devem estimular novos investimentos.</t>
  </si>
  <si>
    <t>Prioridade para sustentabilidade econômico-financeira.</t>
  </si>
  <si>
    <t>U-0397</t>
  </si>
  <si>
    <t>Método deve ser aplicado com cautela e adaptado às especificidades brasileiras.</t>
  </si>
  <si>
    <t>Posicionamento crítico à adoção ampla do RCM.</t>
  </si>
  <si>
    <t>U-0398</t>
  </si>
  <si>
    <t>Custo do gás representa parcela relevante da tarifa e afeta a competitividade do GNV.</t>
  </si>
  <si>
    <t>Impacto do GNV</t>
  </si>
  <si>
    <t>Preocupação</t>
  </si>
  <si>
    <t>U-0399</t>
  </si>
  <si>
    <t>Defende utilização do RCM para ativos legados da NTS e TAG.</t>
  </si>
  <si>
    <t>U-0400</t>
  </si>
  <si>
    <t>Receitas garantidas pelos contratos firmes permitiram ampla recuperação dos investimentos.</t>
  </si>
  <si>
    <t>Contratos Legados</t>
  </si>
  <si>
    <t>Análise econômica</t>
  </si>
  <si>
    <t>U-0401</t>
  </si>
  <si>
    <t>Ativos já recuperados não devem integrar a BRA inicial.</t>
  </si>
  <si>
    <t>Art. 7º da Resolução 991/2026</t>
  </si>
  <si>
    <t>Tema Central</t>
  </si>
  <si>
    <t>Ênfase regulatória</t>
  </si>
  <si>
    <t>U-0402</t>
  </si>
  <si>
    <t>Método deve identificar se os ativos já foram pagos pelos usuários.</t>
  </si>
  <si>
    <t>Recuperação do capital</t>
  </si>
  <si>
    <t>Favorável ao RCM</t>
  </si>
  <si>
    <t>U-0403</t>
  </si>
  <si>
    <t>Estudo citado indica sobre remuneração entre R$ 2,2 e R$ 2,8 bilhões.</t>
  </si>
  <si>
    <t>Resultado NTS</t>
  </si>
  <si>
    <t>Estudo ARM</t>
  </si>
  <si>
    <t>BRA zero</t>
  </si>
  <si>
    <t>U-0404</t>
  </si>
  <si>
    <t>Permite análise retrospectiva dos fluxos financeiros e evita dupla remuneração.</t>
  </si>
  <si>
    <t>U-0405</t>
  </si>
  <si>
    <t>Entendimento de que os ativos foram integralmente recuperados.</t>
  </si>
  <si>
    <t>U-0406</t>
  </si>
  <si>
    <t>Evitar inclusão de ativos já amortizados reduz tarifas futuras.</t>
  </si>
  <si>
    <t>Tarifas</t>
  </si>
  <si>
    <t>U-0407</t>
  </si>
  <si>
    <t>Custos devem ser prudentes, auditáveis e diretamente ligados ao serviço.</t>
  </si>
  <si>
    <t>Rigor regulatório</t>
  </si>
  <si>
    <t>U-0408</t>
  </si>
  <si>
    <t>Manutenção recorrente deve ser tratada como OPEX.</t>
  </si>
  <si>
    <t>Sustaining CAPEX</t>
  </si>
  <si>
    <t>Restritivo</t>
  </si>
  <si>
    <t>U-0409</t>
  </si>
  <si>
    <t>Expansões devem comprovar necessidade, demanda e benefício sistêmico.</t>
  </si>
  <si>
    <t>U-0410</t>
  </si>
  <si>
    <t>Defende transparência integral, fórmulas abertas e auditoria.</t>
  </si>
  <si>
    <t>U-0411</t>
  </si>
  <si>
    <t>Entende que o método distorce o resultado do RCM.</t>
  </si>
  <si>
    <t>NT14</t>
  </si>
  <si>
    <t>Contrário</t>
  </si>
  <si>
    <t>U-0412</t>
  </si>
  <si>
    <t>Considerada mais adequada para a avaliação dos ativos.</t>
  </si>
  <si>
    <t>U-0413</t>
  </si>
  <si>
    <t>Tarifas eficientes podem recuperar mercado e estimular consumo.</t>
  </si>
  <si>
    <t>Competitividade do GNV</t>
  </si>
  <si>
    <t>Favorável à redução tarifária</t>
  </si>
  <si>
    <t>U-0414</t>
  </si>
  <si>
    <t>Manter o RCM como metodologia central.</t>
  </si>
  <si>
    <t>Recomendações</t>
  </si>
  <si>
    <t>Manter</t>
  </si>
  <si>
    <t>U-0415</t>
  </si>
  <si>
    <t>Reconhecer BRA inicial igual a zero para a Malha Sudeste.</t>
  </si>
  <si>
    <t>BRA NTS</t>
  </si>
  <si>
    <t>U-0416</t>
  </si>
  <si>
    <t>Utilizar apenas como referências complementares.</t>
  </si>
  <si>
    <t>CHCI/CRN</t>
  </si>
  <si>
    <t>Auxiliares</t>
  </si>
  <si>
    <t>U-0417</t>
  </si>
  <si>
    <t>Impedir nova remuneração de ativos já recuperados.</t>
  </si>
  <si>
    <t>Dupla recuperação</t>
  </si>
  <si>
    <t>Evitar</t>
  </si>
  <si>
    <t>U-0418</t>
  </si>
  <si>
    <t>ANP possui discricionariedade técnica para adotar o RCM.</t>
  </si>
  <si>
    <t>Reconhecimento</t>
  </si>
  <si>
    <t>U-0419</t>
  </si>
  <si>
    <t>RCM não é metodologia reconhecida para valoração de BRA e teria sido usado apenas uma vez na Austrália.</t>
  </si>
  <si>
    <t>U-0420</t>
  </si>
  <si>
    <t>Aplicação retrospectiva afetaria previsibilidade e estabilidade regulatória.</t>
  </si>
  <si>
    <t>U-0421</t>
  </si>
  <si>
    <t>Métodos considerados auditáveis, rastreáveis e amplamente aceitos.</t>
  </si>
  <si>
    <t>CHCI e CRN</t>
  </si>
  <si>
    <t>U-0422</t>
  </si>
  <si>
    <t>RCM utilizado apenas em arbitragem de gasodutos não regulados(non-scheme pipelines), não em ativos regulados.</t>
  </si>
  <si>
    <t>U-0423</t>
  </si>
  <si>
    <t>Resultados dependem fortemente das premissas adotadas.</t>
  </si>
  <si>
    <t>Sensibilidade do método</t>
  </si>
  <si>
    <t>U-0424</t>
  </si>
  <si>
    <t>Ausência de dados completos inviabilizaria aplicação consistente do método.</t>
  </si>
  <si>
    <t>U-0425</t>
  </si>
  <si>
    <t>ANP acompanhou e aprovou premissas econômicas durante anos.</t>
  </si>
  <si>
    <t>Participação da ANP</t>
  </si>
  <si>
    <t>Defesa da NTS</t>
  </si>
  <si>
    <t>U-0426</t>
  </si>
  <si>
    <t>Lei do Gás preservou direitos e receitas dos contratos vigentes.</t>
  </si>
  <si>
    <t>Preservação contratual</t>
  </si>
  <si>
    <t>U-0427</t>
  </si>
  <si>
    <t>Mistura de metodologias comprometeria consistência do RCM.</t>
  </si>
  <si>
    <t>Uso simultâneo de CRN e CHCI</t>
  </si>
  <si>
    <t>U-0428</t>
  </si>
  <si>
    <t>CRN estima reposição e não custo histórico efetivamente incorrido.</t>
  </si>
  <si>
    <t>CRN no RCM</t>
  </si>
  <si>
    <t>U-0429</t>
  </si>
  <si>
    <t>Uso de metodologias diferentes para ativos similares gera inconsistência.</t>
  </si>
  <si>
    <t>Ativos pré e pós-2006</t>
  </si>
  <si>
    <t>U-0430</t>
  </si>
  <si>
    <t>Custos internacionais subestimam realidade brasileira e custos locais.</t>
  </si>
  <si>
    <t>CAPEX</t>
  </si>
  <si>
    <t>Contrária aos cálculos da ANP</t>
  </si>
  <si>
    <t>U-0431</t>
  </si>
  <si>
    <t>Ativos e instalações relevantes teriam sido excluídos do cálculo.</t>
  </si>
  <si>
    <t>Infraestrutura omitida</t>
  </si>
  <si>
    <t>U-0432</t>
  </si>
  <si>
    <t>Investimentos durante construção não teriam sido devidamente remunerados.</t>
  </si>
  <si>
    <t>GASCAR</t>
  </si>
  <si>
    <t>U-0433</t>
  </si>
  <si>
    <t>ANP utilizou receitas estimadas e não receitas efetivamente realizadas.</t>
  </si>
  <si>
    <t>Receitas</t>
  </si>
  <si>
    <t>U-0434</t>
  </si>
  <si>
    <t>Custos históricos não seriam auditáveis nem suficientemente rastreáveis.</t>
  </si>
  <si>
    <t>U-0435</t>
  </si>
  <si>
    <t>Revisão anual ex post altera condições econômicas originalmente pactuadas.</t>
  </si>
  <si>
    <t>U-0436</t>
  </si>
  <si>
    <t>Mudança retroativa reduziria remuneração originalmente contratada.</t>
  </si>
  <si>
    <t>U-0437</t>
  </si>
  <si>
    <t>Resultado da ANP seria consequência de premissas arbitrárias.</t>
  </si>
  <si>
    <t>U-0438</t>
  </si>
  <si>
    <t>Consultorias indicam que ajustes poderiam elevar o resultado do RCM para valores positivos substanciais.</t>
  </si>
  <si>
    <t>Impacto dos ajustes</t>
  </si>
  <si>
    <t>U-0439</t>
  </si>
  <si>
    <t>Defende adoção de metodologias tradicionais de valoração da BRA.</t>
  </si>
  <si>
    <t>Posição final</t>
  </si>
  <si>
    <t>Rejeição ao RCM</t>
  </si>
  <si>
    <t>U-0440</t>
  </si>
  <si>
    <t>Análise da metodologia RCM para BRA</t>
  </si>
  <si>
    <t>Contexto da Consulta Pública 11/2026</t>
  </si>
  <si>
    <t>Introdução e Objetivo</t>
  </si>
  <si>
    <t>U-0441</t>
  </si>
  <si>
    <t>Avaliar premissas, recalcular RCM e testar sensibilidade</t>
  </si>
  <si>
    <t>Apoiar contribuições da NTS</t>
  </si>
  <si>
    <t>U-0442</t>
  </si>
  <si>
    <t>Impacto na RMP e tarifas 2026-2030</t>
  </si>
  <si>
    <t>Importância da BRA</t>
  </si>
  <si>
    <t>Visão Geral</t>
  </si>
  <si>
    <t>U-0443</t>
  </si>
  <si>
    <t>Ativos Petrobras, contratos legados e transição para NTS</t>
  </si>
  <si>
    <t>Evolução da malha sudeste</t>
  </si>
  <si>
    <t>Contexto Histórico NTS</t>
  </si>
  <si>
    <t>U-0444</t>
  </si>
  <si>
    <t>Reconstrução retrospectiva de receitas, custos e investimentos</t>
  </si>
  <si>
    <t>Descrição do método</t>
  </si>
  <si>
    <t>U-0445</t>
  </si>
  <si>
    <t>Premissas, inconsistências e impactos</t>
  </si>
  <si>
    <t>Avaliação do modelo ANP</t>
  </si>
  <si>
    <t>RCM: Análise Técnica</t>
  </si>
  <si>
    <t>U-0446</t>
  </si>
  <si>
    <t>Fontes EIA, Petrobras, NTS e contratos</t>
  </si>
  <si>
    <t>CAPEX, Receita, OPEX, Depreciação, WACC</t>
  </si>
  <si>
    <t>Premissas ANP</t>
  </si>
  <si>
    <t>U-0447</t>
  </si>
  <si>
    <t>Divergências entre receitas teóricas e observadas</t>
  </si>
  <si>
    <t>Reconstrução contratual</t>
  </si>
  <si>
    <t>Receita</t>
  </si>
  <si>
    <t>U-0448</t>
  </si>
  <si>
    <t>Uso de proxies e ausência de alguns custos SCOMPs</t>
  </si>
  <si>
    <t>OPEX histórico</t>
  </si>
  <si>
    <t>Custos e Despesas</t>
  </si>
  <si>
    <t>U-0449</t>
  </si>
  <si>
    <t>Possível subavaliação e problemas de temporalização</t>
  </si>
  <si>
    <t>CRN e investimentos</t>
  </si>
  <si>
    <t>U-0450</t>
  </si>
  <si>
    <t>EY defende VRD como proxy econômica</t>
  </si>
  <si>
    <t>Base CRN</t>
  </si>
  <si>
    <t>Depreciação e Baixas</t>
  </si>
  <si>
    <t>U-0451</t>
  </si>
  <si>
    <t>Alta sensibilidade no resultado do RCM</t>
  </si>
  <si>
    <t>Taxa de Desconto</t>
  </si>
  <si>
    <t>U-0452</t>
  </si>
  <si>
    <t>Receita é variável mais sensível</t>
  </si>
  <si>
    <t>Impacto das premissas</t>
  </si>
  <si>
    <t>Teste de Sensibilidade</t>
  </si>
  <si>
    <t>U-0453</t>
  </si>
  <si>
    <t>Uso de fontes auditáveis e rastreáveis</t>
  </si>
  <si>
    <t>Revisão das premissas</t>
  </si>
  <si>
    <t>Análise Independente EY</t>
  </si>
  <si>
    <t>U-0454</t>
  </si>
  <si>
    <t>ANP: 22,87 bi | EY: 22,71 bi</t>
  </si>
  <si>
    <t>Receita Total</t>
  </si>
  <si>
    <t>Comparação ANP x EY</t>
  </si>
  <si>
    <t>U-0455</t>
  </si>
  <si>
    <t>ANP: 4,19 bi | EY: 4,78 bi</t>
  </si>
  <si>
    <t>OPEX Total</t>
  </si>
  <si>
    <t>U-0456</t>
  </si>
  <si>
    <t>ANP: 4,38 bi | EY: 5,12 bi</t>
  </si>
  <si>
    <t>CAPEX Total</t>
  </si>
  <si>
    <t>U-0457</t>
  </si>
  <si>
    <t>ANP: 2,30 bi | EY: 3,04 bi</t>
  </si>
  <si>
    <t>Depreciação Total</t>
  </si>
  <si>
    <t>U-0458</t>
  </si>
  <si>
    <t>ANP: -83,5 mi | EY: 13,59 bi</t>
  </si>
  <si>
    <t>Valor BRA</t>
  </si>
  <si>
    <t>Resultado Final</t>
  </si>
  <si>
    <t>U-0459</t>
  </si>
  <si>
    <t>RCM altamente sensível às premissas e dados históricos</t>
  </si>
  <si>
    <t>Principais achados</t>
  </si>
  <si>
    <t>Conclusões</t>
  </si>
  <si>
    <t>U-0460</t>
  </si>
  <si>
    <t>Desenvolvido no contexto australiano para arbitragem</t>
  </si>
  <si>
    <t>U-0461</t>
  </si>
  <si>
    <t>ANP interpreta incorretamente o uso do RCM</t>
  </si>
  <si>
    <t>Crítica</t>
  </si>
  <si>
    <t>U-0462</t>
  </si>
  <si>
    <t>Não utilizado para definir BRA regulada</t>
  </si>
  <si>
    <t>Aplicação</t>
  </si>
  <si>
    <t>U-0463</t>
  </si>
  <si>
    <t>Uso restrito em pipelines não regulados</t>
  </si>
  <si>
    <t>U-0464</t>
  </si>
  <si>
    <t>31/12/2005</t>
  </si>
  <si>
    <t>Data-base</t>
  </si>
  <si>
    <t>U-0465</t>
  </si>
  <si>
    <t>DRV hipotético baseado em custos americanos</t>
  </si>
  <si>
    <t>Método</t>
  </si>
  <si>
    <t>U-0466</t>
  </si>
  <si>
    <t>Possível subavaliação de ativos</t>
  </si>
  <si>
    <t>Problemas</t>
  </si>
  <si>
    <t>U-0467</t>
  </si>
  <si>
    <t>Infraestrutura de apoio e terrenos</t>
  </si>
  <si>
    <t>Ativos Excluídos</t>
  </si>
  <si>
    <t>U-0468</t>
  </si>
  <si>
    <t>Pré-2006</t>
  </si>
  <si>
    <t>Sem reconhecimento integral de ativos de suporte</t>
  </si>
  <si>
    <t>U-0469</t>
  </si>
  <si>
    <t>2006-2017</t>
  </si>
  <si>
    <t>Aquisições GASCAR e ramais</t>
  </si>
  <si>
    <t>U-0470</t>
  </si>
  <si>
    <t>2017-2025</t>
  </si>
  <si>
    <t>Capex de manutenção sem retorno econômico reconhecido</t>
  </si>
  <si>
    <t>U-0471</t>
  </si>
  <si>
    <t>Contratos de transporte</t>
  </si>
  <si>
    <t>Fonte</t>
  </si>
  <si>
    <t>U-0472</t>
  </si>
  <si>
    <t>Dados não auditados e possível superestimação</t>
  </si>
  <si>
    <t>U-0473</t>
  </si>
  <si>
    <t>Redução mais rápida da base regulatória</t>
  </si>
  <si>
    <t>U-0474</t>
  </si>
  <si>
    <t>Estimativa paramétrica</t>
  </si>
  <si>
    <t>2006-2007</t>
  </si>
  <si>
    <t>U-0475</t>
  </si>
  <si>
    <t>Dados Petrobras ajustados</t>
  </si>
  <si>
    <t>2008-2016</t>
  </si>
  <si>
    <t>U-0476</t>
  </si>
  <si>
    <t>Dados NTS</t>
  </si>
  <si>
    <t>U-0477</t>
  </si>
  <si>
    <t>Possível subestimação de custos</t>
  </si>
  <si>
    <t>U-0478</t>
  </si>
  <si>
    <t>WACC variável ex post</t>
  </si>
  <si>
    <t>ANP</t>
  </si>
  <si>
    <t>U-0479</t>
  </si>
  <si>
    <t>WACC deveria ser fixo conforme contratos legados</t>
  </si>
  <si>
    <t>Synergies</t>
  </si>
  <si>
    <t>U-0480</t>
  </si>
  <si>
    <t>Forte influência no RCM</t>
  </si>
  <si>
    <t>U-0481</t>
  </si>
  <si>
    <t>IRPJ e CSLL 34%</t>
  </si>
  <si>
    <t>Base</t>
  </si>
  <si>
    <t>U-0482</t>
  </si>
  <si>
    <t>Uso de receitas hipotéticas e depreciação estimada</t>
  </si>
  <si>
    <t>U-0483</t>
  </si>
  <si>
    <t>Proxy inadequada</t>
  </si>
  <si>
    <t>DRV</t>
  </si>
  <si>
    <t>U-0484</t>
  </si>
  <si>
    <t>Incompatível com contratos legados</t>
  </si>
  <si>
    <t>U-0485</t>
  </si>
  <si>
    <t>Elevada incerteza dos dados</t>
  </si>
  <si>
    <t>Receita/OPEX</t>
  </si>
  <si>
    <t>U-0486</t>
  </si>
  <si>
    <t>RCM inadequado para definir BRA regulatória</t>
  </si>
  <si>
    <t>Resultado Geral</t>
  </si>
  <si>
    <t>U-0487</t>
  </si>
  <si>
    <t>Defender aprovação dos investimentos da TAG no ciclo tarifário ANP 2026</t>
  </si>
  <si>
    <t>U-0488</t>
  </si>
  <si>
    <t>Investimentos garantem segurança, expansão e competitividade do mercado de gás</t>
  </si>
  <si>
    <t>Tese Central</t>
  </si>
  <si>
    <t>U-0489</t>
  </si>
  <si>
    <t>Ecomp Itajuípe, PE Aracruz e PE Serra</t>
  </si>
  <si>
    <t>Projetos Prioritários</t>
  </si>
  <si>
    <t>U-0490</t>
  </si>
  <si>
    <t>Aprovação ex-ante e auditoria de eficiência ex-post</t>
  </si>
  <si>
    <t>Modelo Defendido</t>
  </si>
  <si>
    <t>U-0491</t>
  </si>
  <si>
    <t>Redução de risco regulatório e do WACC</t>
  </si>
  <si>
    <t>Estabilidade</t>
  </si>
  <si>
    <t>Estabilidade Regulatória</t>
  </si>
  <si>
    <t>U-0492</t>
  </si>
  <si>
    <t>Metodologias transparentes e replicáveis</t>
  </si>
  <si>
    <t>U-0493</t>
  </si>
  <si>
    <t>Dados verificáveis e auditáveis</t>
  </si>
  <si>
    <t>U-0494</t>
  </si>
  <si>
    <t>Atração de investimentos em infraestrutura</t>
  </si>
  <si>
    <t>U-0495</t>
  </si>
  <si>
    <t>Lei 14.134/2021</t>
  </si>
  <si>
    <t>U-0496</t>
  </si>
  <si>
    <t>Receita Máxima Permitida (RMP)</t>
  </si>
  <si>
    <t>Modelo</t>
  </si>
  <si>
    <t>U-0497</t>
  </si>
  <si>
    <t>RMP = OPEX + CAPEXdep + (WACC x BRA) + Tributos</t>
  </si>
  <si>
    <t>Fórmula</t>
  </si>
  <si>
    <t>U-0498</t>
  </si>
  <si>
    <t>Ausência de investimentos reduz expansão e competição</t>
  </si>
  <si>
    <t>Argumento</t>
  </si>
  <si>
    <t>U-0499</t>
  </si>
  <si>
    <t>Inspeções e substituições de componentes</t>
  </si>
  <si>
    <t>Integridade</t>
  </si>
  <si>
    <t>U-0500</t>
  </si>
  <si>
    <t>Mitigar riscos operacionais</t>
  </si>
  <si>
    <t>U-0501</t>
  </si>
  <si>
    <t>Evitar interrupções e falhas sistêmicas</t>
  </si>
  <si>
    <t>U-0502</t>
  </si>
  <si>
    <t>Remover gargalos da malha</t>
  </si>
  <si>
    <t>Função</t>
  </si>
  <si>
    <t>U-0503</t>
  </si>
  <si>
    <t>Aumento da capacidade de transporte</t>
  </si>
  <si>
    <t>Resultado</t>
  </si>
  <si>
    <t>U-0504</t>
  </si>
  <si>
    <t>Maior liquidez, flexibilidade e segurança de suprimento</t>
  </si>
  <si>
    <t>U-0505</t>
  </si>
  <si>
    <t>Suporte ao crescimento industrial e logístico</t>
  </si>
  <si>
    <t>PE Aracruz</t>
  </si>
  <si>
    <t>U-0506</t>
  </si>
  <si>
    <t>Aumento da confiabilidade operacional</t>
  </si>
  <si>
    <t>PE Serra</t>
  </si>
  <si>
    <t>U-0507</t>
  </si>
  <si>
    <t>Alinhamento com ES 500 e ES Mais+Gás</t>
  </si>
  <si>
    <t>Programa ES</t>
  </si>
  <si>
    <t>U-0508</t>
  </si>
  <si>
    <t>Atendimento às termelétricas vencedoras</t>
  </si>
  <si>
    <t>LRCAP</t>
  </si>
  <si>
    <t>U-0509</t>
  </si>
  <si>
    <t>Segurança elétrica nacional</t>
  </si>
  <si>
    <t>U-0510</t>
  </si>
  <si>
    <t>Disponibilidade de infraestrutura de transporte</t>
  </si>
  <si>
    <t>Necessidade</t>
  </si>
  <si>
    <t>U-0511</t>
  </si>
  <si>
    <t>Redução de incertezas e segurança jurídica</t>
  </si>
  <si>
    <t>Não trata diretamente do RCM, mas dos investimentos na Malha</t>
  </si>
  <si>
    <t>U-0512</t>
  </si>
  <si>
    <t>Planejamento de longo prazo e modicidade tarifária</t>
  </si>
  <si>
    <t>Previsibilidade tarifária</t>
  </si>
  <si>
    <t>U-0513</t>
  </si>
  <si>
    <t>Clareza dos critérios técnicos e regulatórios</t>
  </si>
  <si>
    <t>U-0514</t>
  </si>
  <si>
    <t>Redução do risco regulatório e atração de investimentos</t>
  </si>
  <si>
    <t>U-0515</t>
  </si>
  <si>
    <t>Modernização, manutenção e expansão da infraestrutura</t>
  </si>
  <si>
    <t>Investimentos TAG</t>
  </si>
  <si>
    <t>U-0516</t>
  </si>
  <si>
    <t>Deve ocorrer ao longo da vida útil regulatória</t>
  </si>
  <si>
    <t>Remuneração</t>
  </si>
  <si>
    <t>U-0517</t>
  </si>
  <si>
    <t>Confiabilidade operacional e segurança de suprimento</t>
  </si>
  <si>
    <t>U-0518</t>
  </si>
  <si>
    <t>Inspeções e gestão da integridade dos gasodutos</t>
  </si>
  <si>
    <t>U-0519</t>
  </si>
  <si>
    <t>Troca de componentes e modernização</t>
  </si>
  <si>
    <t>Substituições</t>
  </si>
  <si>
    <t>U-0520</t>
  </si>
  <si>
    <t>U-0521</t>
  </si>
  <si>
    <t>Evitar falhas e indisponibilidade</t>
  </si>
  <si>
    <t>U-0522</t>
  </si>
  <si>
    <t>Capacidade estimada até 630 mil m³/dia</t>
  </si>
  <si>
    <t>Limite atual</t>
  </si>
  <si>
    <t>U-0523</t>
  </si>
  <si>
    <t>Possível saturação a partir de 2028</t>
  </si>
  <si>
    <t>Horizonte</t>
  </si>
  <si>
    <t>U-0524</t>
  </si>
  <si>
    <t>Restrição à expansão do mercado cearense</t>
  </si>
  <si>
    <t>U-0525</t>
  </si>
  <si>
    <t>Integração à rede de distribuição</t>
  </si>
  <si>
    <t>City Gate José de Alencar</t>
  </si>
  <si>
    <t>U-0526</t>
  </si>
  <si>
    <t>Ampliação da capacidade de entrega</t>
  </si>
  <si>
    <t>City Gate Pecém</t>
  </si>
  <si>
    <t>U-0527</t>
  </si>
  <si>
    <t>Eliminação de restrições futuras de capacidade</t>
  </si>
  <si>
    <t>Gasoduto CE</t>
  </si>
  <si>
    <t>U-0528</t>
  </si>
  <si>
    <t>Suporte ao crescimento industrial do Pecém</t>
  </si>
  <si>
    <t>CIPP</t>
  </si>
  <si>
    <t>U-0529</t>
  </si>
  <si>
    <t>Ampliação da disponibilidade</t>
  </si>
  <si>
    <t>Oferta de gás</t>
  </si>
  <si>
    <t>U-0530</t>
  </si>
  <si>
    <t>Atração de novos empreendimentos</t>
  </si>
  <si>
    <t>U-0531</t>
  </si>
  <si>
    <t>Maior confiabilidade do sistema</t>
  </si>
  <si>
    <t>Segurança energética</t>
  </si>
  <si>
    <t>U-0532</t>
  </si>
  <si>
    <t>Integração e desenvolvimento do Novo Mercado de Gás</t>
  </si>
  <si>
    <t>U-0533</t>
  </si>
  <si>
    <t>Ambiente previsível e transparente</t>
  </si>
  <si>
    <t>U-0534</t>
  </si>
  <si>
    <t>Reconhecimento dos investimentos prudentes</t>
  </si>
  <si>
    <t>U-0535</t>
  </si>
  <si>
    <t>José de Alencar, Pecém e expansão da malha</t>
  </si>
  <si>
    <t>Projetos prioritários</t>
  </si>
  <si>
    <t>U-0536</t>
  </si>
  <si>
    <t>Desenvolvimento sustentável do mercado de gás</t>
  </si>
  <si>
    <t>Objetivo final</t>
  </si>
  <si>
    <t>U-0537</t>
  </si>
  <si>
    <t>RCM como metodologia de valoração da BRA</t>
  </si>
  <si>
    <t>Objeto</t>
  </si>
  <si>
    <t>U-0538</t>
  </si>
  <si>
    <t>Coerência regulatória entre NTS, TAG, TBG, GOM e TSB</t>
  </si>
  <si>
    <t>Foco</t>
  </si>
  <si>
    <t>U-0539</t>
  </si>
  <si>
    <t>Critérios técnicos devem ser explícitos e comparáveis</t>
  </si>
  <si>
    <t>U-0540</t>
  </si>
  <si>
    <t>TBG possui histórico mais próximo do custo original</t>
  </si>
  <si>
    <t>Diferença</t>
  </si>
  <si>
    <t>TBG x TAG-NTS</t>
  </si>
  <si>
    <t>U-0541</t>
  </si>
  <si>
    <t>Confiabilidade do custo histórico não elimina análise de recuperação de capital</t>
  </si>
  <si>
    <t>Ponto central</t>
  </si>
  <si>
    <t>U-0542</t>
  </si>
  <si>
    <t>Avaliação comparativa continua relevante</t>
  </si>
  <si>
    <t>U-0543</t>
  </si>
  <si>
    <t>Baseado no custo histórico corrigido</t>
  </si>
  <si>
    <t>CHCI x RCM</t>
  </si>
  <si>
    <t>U-0544</t>
  </si>
  <si>
    <t>Baseado no capital efetivamente recuperado</t>
  </si>
  <si>
    <t>U-0545</t>
  </si>
  <si>
    <t>ANP deve justificar tecnicamente a escolha metodológica</t>
  </si>
  <si>
    <t>Posição J&amp;F</t>
  </si>
  <si>
    <t>U-0546</t>
  </si>
  <si>
    <t>Art. 6º §9º admite análise do RCM</t>
  </si>
  <si>
    <t>Resolução 991/2026</t>
  </si>
  <si>
    <t>Tarifas Negociadas</t>
  </si>
  <si>
    <t>U-0547</t>
  </si>
  <si>
    <t>Possui histórico de contratos e tarifas negociadas</t>
  </si>
  <si>
    <t>TBG</t>
  </si>
  <si>
    <t>U-0548</t>
  </si>
  <si>
    <t>Avaliar se os mesmos critérios se aplicam à TBG</t>
  </si>
  <si>
    <t>U-0549</t>
  </si>
  <si>
    <t>Não significa mesmo resultado tarifário</t>
  </si>
  <si>
    <t>Isonomia</t>
  </si>
  <si>
    <t>Isonomia Regulatória</t>
  </si>
  <si>
    <t>U-0550</t>
  </si>
  <si>
    <t>Motivação técnica para diferenças metodológicas</t>
  </si>
  <si>
    <t>Exigência</t>
  </si>
  <si>
    <t>U-0551</t>
  </si>
  <si>
    <t>Maior transparência e coerência regulatória</t>
  </si>
  <si>
    <t>U-0552</t>
  </si>
  <si>
    <t>Avaliar RCM sob ótica da coerência metodológica</t>
  </si>
  <si>
    <t>U-0553</t>
  </si>
  <si>
    <t>Explicitar critérios técnicos para NTS e TAG</t>
  </si>
  <si>
    <t>U-0554</t>
  </si>
  <si>
    <t>Examinar aplicação comparativa à TBG</t>
  </si>
  <si>
    <t>U-0555</t>
  </si>
  <si>
    <t>Justificar eventual exclusão da TBG</t>
  </si>
  <si>
    <t>U-0556</t>
  </si>
  <si>
    <t>Avaliar também GOM e TSB</t>
  </si>
  <si>
    <t>U-0557</t>
  </si>
  <si>
    <t>Adotar critérios claros, objetivos e comparáveis</t>
  </si>
  <si>
    <t>U-0560</t>
  </si>
  <si>
    <t>Corrobora resultados gerais da ANP e a aplicação do RCM</t>
  </si>
  <si>
    <t>Posição Geral</t>
  </si>
  <si>
    <t>U-0561</t>
  </si>
  <si>
    <t>Investimentos da Malha Sudeste foram integralmente recuperados</t>
  </si>
  <si>
    <t>Conclusão Principal</t>
  </si>
  <si>
    <t>U-0562</t>
  </si>
  <si>
    <t>Elevada sensibilidade do modelo à taxa WACC</t>
  </si>
  <si>
    <t>Ponto Crítico</t>
  </si>
  <si>
    <t>U-0563</t>
  </si>
  <si>
    <t>Avaliar aplicação do RCM para NTS e TAG</t>
  </si>
  <si>
    <t>U-0564</t>
  </si>
  <si>
    <t>BRA, depreciação, fluxo de caixa e WACC</t>
  </si>
  <si>
    <t>Escopo</t>
  </si>
  <si>
    <t>U-0565</t>
  </si>
  <si>
    <t>Resultados da ANP considerados consistentes</t>
  </si>
  <si>
    <t>U-0566</t>
  </si>
  <si>
    <t>Metodologia adequada para contratos legados</t>
  </si>
  <si>
    <t>U-0567</t>
  </si>
  <si>
    <t>Evita dupla remuneração e identifica capital remanescente</t>
  </si>
  <si>
    <t>U-0568</t>
  </si>
  <si>
    <t>Compatível com eficiência e modicidade tarifária</t>
  </si>
  <si>
    <t>U-0569</t>
  </si>
  <si>
    <t>Deve ser restrita ao contexto excepcional dos contratos legados</t>
  </si>
  <si>
    <t>U-0570</t>
  </si>
  <si>
    <t>Adequada, pública e auditável</t>
  </si>
  <si>
    <t>Base EIA/FERC</t>
  </si>
  <si>
    <t>U-0571</t>
  </si>
  <si>
    <t>Metodologia considerada robusta</t>
  </si>
  <si>
    <t>Projetos comparáveis</t>
  </si>
  <si>
    <t>U-0572</t>
  </si>
  <si>
    <t>Janela temporal adequada</t>
  </si>
  <si>
    <t>Triênio 2004-2006</t>
  </si>
  <si>
    <t>U-0573</t>
  </si>
  <si>
    <t>Solicita revisão do limite de 8 desvios-padrão</t>
  </si>
  <si>
    <t>Outliers</t>
  </si>
  <si>
    <t>U-0574</t>
  </si>
  <si>
    <t>Pouco utilizado em regulação de gás</t>
  </si>
  <si>
    <t>U-0575</t>
  </si>
  <si>
    <t>Recomendado pela Quantum</t>
  </si>
  <si>
    <t>U-0576</t>
  </si>
  <si>
    <t>Redução estimada de R$ 222,7 milhões</t>
  </si>
  <si>
    <t>Impacto BRA Inicial</t>
  </si>
  <si>
    <t>U-0577</t>
  </si>
  <si>
    <t>Poderia alcançar cerca de R$ 3,9 bilhões negativos em 2025</t>
  </si>
  <si>
    <t>Impacto BRA Residual</t>
  </si>
  <si>
    <t>U-0578</t>
  </si>
  <si>
    <t>Reprodução consistente da metodologia da ANP</t>
  </si>
  <si>
    <t>Fluxo real</t>
  </si>
  <si>
    <t>U-0579</t>
  </si>
  <si>
    <t>~R$ 23,6 milhões negativos em dez/2005</t>
  </si>
  <si>
    <t>BRA Residual</t>
  </si>
  <si>
    <t>U-0580</t>
  </si>
  <si>
    <t>~R$ 83,5 milhões negativos em dez/2025</t>
  </si>
  <si>
    <t>Equivalência</t>
  </si>
  <si>
    <t>U-0581</t>
  </si>
  <si>
    <t>Capital integralmente recuperado</t>
  </si>
  <si>
    <t>U-0582</t>
  </si>
  <si>
    <t>Uso do WACC é adequado</t>
  </si>
  <si>
    <t>U-0583</t>
  </si>
  <si>
    <t>Pequenas mudanças alteram fortemente o resultado final</t>
  </si>
  <si>
    <t>Sensibilidade</t>
  </si>
  <si>
    <t>U-0584</t>
  </si>
  <si>
    <t>Compatível com outros setores regulados</t>
  </si>
  <si>
    <t>Evolução temporal</t>
  </si>
  <si>
    <t>U-0585</t>
  </si>
  <si>
    <t>Contratos legados apresentavam menor risco</t>
  </si>
  <si>
    <t>Risco histórico</t>
  </si>
  <si>
    <t>U-0586</t>
  </si>
  <si>
    <t>9,68% a.a.</t>
  </si>
  <si>
    <t>TIR implícita</t>
  </si>
  <si>
    <t>U-0587</t>
  </si>
  <si>
    <t>Compatível com infraestrutura regulada</t>
  </si>
  <si>
    <t>Interpretação</t>
  </si>
  <si>
    <t>U-0588</t>
  </si>
  <si>
    <t>Não há evidência de sub-remuneração dos ativos</t>
  </si>
  <si>
    <t>U-0589</t>
  </si>
  <si>
    <t>Manter aplicação para contratos legados</t>
  </si>
  <si>
    <t>U-0590</t>
  </si>
  <si>
    <t>Manter uso da base EIA/FERC</t>
  </si>
  <si>
    <t>CRN</t>
  </si>
  <si>
    <t>U-0591</t>
  </si>
  <si>
    <t>Reavaliar limite estatístico</t>
  </si>
  <si>
    <t>U-0592</t>
  </si>
  <si>
    <t>Preferência pelo método linear</t>
  </si>
  <si>
    <t>U-0593</t>
  </si>
  <si>
    <t>Atenção à elevada sensibilidade do parâmetro</t>
  </si>
  <si>
    <t>U-0594</t>
  </si>
  <si>
    <t>TAG argumenta que a NT 15 diverge da NT 08 e aplica RCM sem novas informações auditáveis.</t>
  </si>
  <si>
    <t>Contestação ao RCM</t>
  </si>
  <si>
    <t>Desconsiderar metodologia RCM para estimativa da BRA.</t>
  </si>
  <si>
    <t>U-0595</t>
  </si>
  <si>
    <t>Inconsistências em OPEX, CAPEX, WACC, dados históricos, erros de planilha e falta de robustez metodológica.</t>
  </si>
  <si>
    <t>2. Nota Técnica TAG</t>
  </si>
  <si>
    <t>Fragilidades do RCM</t>
  </si>
  <si>
    <t>Adotar CRN depreciado ou CHCI para valoração da BRA residual.</t>
  </si>
  <si>
    <t>U-0596</t>
  </si>
  <si>
    <t>RCM violaria preservação das condições econômicas e garantia de receita dos contratos legados.</t>
  </si>
  <si>
    <t>3. Garantias dos Contratos Legados</t>
  </si>
  <si>
    <t>Proteção legal</t>
  </si>
  <si>
    <t>Vedação ao uso de WACC retroativa; subsidiariamente usar WACC fixa compatível com a época do contrato.</t>
  </si>
  <si>
    <t>U-0597</t>
  </si>
  <si>
    <t>Questiona reconstrução retroativa de WACC para contratos antigos.</t>
  </si>
  <si>
    <t>4. WACC</t>
  </si>
  <si>
    <t>Ausência de regulação adequada</t>
  </si>
  <si>
    <t>Desconsiderar premissas substitutivas, rateios não validados e benchmarks imprecisos.</t>
  </si>
  <si>
    <t>U-0598</t>
  </si>
  <si>
    <t>Defende tratamento semelhante ao dado à TBG, onde não foi usado RCM.</t>
  </si>
  <si>
    <t>5. Isonomia</t>
  </si>
  <si>
    <t>Precedente TBG</t>
  </si>
  <si>
    <t>Reconhecer nulidade da inserção do RCM na RANP 991/2026 sem AIR específica.</t>
  </si>
  <si>
    <t>U-0599</t>
  </si>
  <si>
    <t>Aplicação do RCM seria retroativa e afetaria ato jurídico perfeito.</t>
  </si>
  <si>
    <t>6. Irretroatividade</t>
  </si>
  <si>
    <t>Considerar investimentos previamente reconhecidos pela ANP e não contemplados na NT 15.</t>
  </si>
  <si>
    <t>U-0600</t>
  </si>
  <si>
    <t>RCM não é amplamente adotado e pode desincentivar eficiência operacional.</t>
  </si>
  <si>
    <t>7. Incompatibilidade Técnica</t>
  </si>
  <si>
    <t>Uso internacional limitado</t>
  </si>
  <si>
    <t>U-0601</t>
  </si>
  <si>
    <t>RCM não atende requisitos da própria resolução e contratos não seriam livremente negociados.</t>
  </si>
  <si>
    <t>8. Incompatibilidade com RANP 991</t>
  </si>
  <si>
    <t>Conflito regulatório</t>
  </si>
  <si>
    <t>U-0602</t>
  </si>
  <si>
    <t>Pode elevar custo de capital, reduzir investimentos e gerar insegurança jurídica.</t>
  </si>
  <si>
    <t>9. Impactos ao Investimento</t>
  </si>
  <si>
    <t>U-0603</t>
  </si>
  <si>
    <t>Desconsiderar RCM, adotar CRN ou CHCI, rejeitar premissas frágeis e reconhecer nulidade da inclusão do RCM sem AIR.</t>
  </si>
  <si>
    <t>10. Conclusão</t>
  </si>
  <si>
    <t>Pedidos da TAG</t>
  </si>
  <si>
    <t>U-0604</t>
  </si>
  <si>
    <t>Discordância da TAG quanto ao RCM; inclusão sem AIR; preferência por CRN/CHCI.</t>
  </si>
  <si>
    <t>Contexto da CP 11/2026</t>
  </si>
  <si>
    <t>U-0605</t>
  </si>
  <si>
    <t>RCM não é amplamente adotado; incompatível com regulação por incentivos; falta de dados auditáveis.</t>
  </si>
  <si>
    <t>Análise crítica da NT 15/2026</t>
  </si>
  <si>
    <t>U-0606</t>
  </si>
  <si>
    <t>NT 8 rejeitou RCM por falta de dados; NT 15 aplicou o método sem novas evidências.</t>
  </si>
  <si>
    <t>Mudança de entendimento</t>
  </si>
  <si>
    <t>U-0607</t>
  </si>
  <si>
    <t>Problemas em CAPEX, WACC e OPEX; forte impacto na BRA.</t>
  </si>
  <si>
    <t>Fragilidade dos parâmetros</t>
  </si>
  <si>
    <t>U-0608</t>
  </si>
  <si>
    <t>Simulações Monte Carlo mostram BRA entre R$1,27 bi e R$22,38 bi.</t>
  </si>
  <si>
    <t>Variabilidade do modelo</t>
  </si>
  <si>
    <t>U-0609</t>
  </si>
  <si>
    <t>Erros materiais, ajustes de CAPEX, OPEX, Receita e WACC elevam BRA para R$11,4 bi a R$21,0 bi.</t>
  </si>
  <si>
    <t>Correções propostas</t>
  </si>
  <si>
    <t>U-0610</t>
  </si>
  <si>
    <t>Desconsiderar RCM e adotar CRN ou CHCI.</t>
  </si>
  <si>
    <t>U-0611</t>
  </si>
  <si>
    <t>Não é metodologia amplamente reconhecida, uso restrito na Austrália e arbitragem.</t>
  </si>
  <si>
    <t>RCM inadequado</t>
  </si>
  <si>
    <t>Desconsiderar o RCM para valoração da BRA.</t>
  </si>
  <si>
    <t>U-0612</t>
  </si>
  <si>
    <t>Ausência de receitas, custos, tributos e retorno auditáveis para 2006-2017.</t>
  </si>
  <si>
    <t>Lacunas informacionais</t>
  </si>
  <si>
    <t>Utilizar CRN depreciado ou CHCI.</t>
  </si>
  <si>
    <t>U-0613</t>
  </si>
  <si>
    <t>Uso de benchmark EUA, erros de ativos, datas incorretas de operação e omissões de investimentos.</t>
  </si>
  <si>
    <t>Considerar correções dos parâmetros e execução do modelo.</t>
  </si>
  <si>
    <t>U-0614</t>
  </si>
  <si>
    <t>Aplicação retroativa e variável; proposta de WACC fixa compatível com época do contrato.</t>
  </si>
  <si>
    <t>Adotar WACC compatível e fixa ao longo do contrato.</t>
  </si>
  <si>
    <t>U-0615</t>
  </si>
  <si>
    <t>Estimativas baseadas em dados incompletos da Petrobras/Transpetro; custos relevantes excluídos.</t>
  </si>
  <si>
    <t>Desconsiderar fontes não auditáveis, rateios e benchmarks frágeis.</t>
  </si>
  <si>
    <t>U-0616</t>
  </si>
  <si>
    <t>Diferenças entre receitas contratuais, dados da ANP e dados Petrobras afetam a BRA.</t>
  </si>
  <si>
    <t>Reconhecer nulidade da inclusão do RCM sem AIR.</t>
  </si>
  <si>
    <t>U-0617</t>
  </si>
  <si>
    <t>Tratamento diferente do precedente TBG.</t>
  </si>
  <si>
    <t>Considerar investimentos já reconhecidos pela ANP e não contemplados na NT 15/2026.</t>
  </si>
  <si>
    <t>U-0618</t>
  </si>
  <si>
    <t>RCM incluído na RANP 991/2026 sem Análise de Impacto Regulatório específica.</t>
  </si>
  <si>
    <t>U-0619</t>
  </si>
  <si>
    <t>Risco de retroatividade e violação de contratos legados.</t>
  </si>
  <si>
    <t>Segurança Jurídica</t>
  </si>
  <si>
    <t>U-0620</t>
  </si>
  <si>
    <t>Resultado médio da BRA em R$10,59 bilhões, evidenciando alta sensibilidade.</t>
  </si>
  <si>
    <t>Monte Carlo</t>
  </si>
  <si>
    <t>U-0621</t>
  </si>
  <si>
    <t>Dependência de dados completos e auditáveis</t>
  </si>
  <si>
    <t>U-0622</t>
  </si>
  <si>
    <t>Penaliza operadores eficientes</t>
  </si>
  <si>
    <t>Eficiência</t>
  </si>
  <si>
    <t>U-0623</t>
  </si>
  <si>
    <t>Pouca aplicação regulatória consolidada</t>
  </si>
  <si>
    <t>Precedentes</t>
  </si>
  <si>
    <t>U-0624</t>
  </si>
  <si>
    <t>Aumenta incerteza para investidores</t>
  </si>
  <si>
    <t>U-0625</t>
  </si>
  <si>
    <t>Gross-up incompleto e dados SAP não auditáveis</t>
  </si>
  <si>
    <t>U-0626</t>
  </si>
  <si>
    <t>Benchmark EUA sem adaptação ao Brasil</t>
  </si>
  <si>
    <t>U-0627</t>
  </si>
  <si>
    <t>Uso de taxa variável e retroativa</t>
  </si>
  <si>
    <t>U-0628</t>
  </si>
  <si>
    <t>Assimetria de fontes de dados</t>
  </si>
  <si>
    <t>U-0629</t>
  </si>
  <si>
    <t>Erros de classificação e totalização</t>
  </si>
  <si>
    <t>Ativos</t>
  </si>
  <si>
    <t>U-0630</t>
  </si>
  <si>
    <t>Fórmulas e referências inconsistentes</t>
  </si>
  <si>
    <t>Planilhas</t>
  </si>
  <si>
    <t>U-0631</t>
  </si>
  <si>
    <t>Datas de operação e imobilização divergentes</t>
  </si>
  <si>
    <t>Datas</t>
  </si>
  <si>
    <t>U-0632</t>
  </si>
  <si>
    <t>0,595 bi</t>
  </si>
  <si>
    <t>BRA ANP</t>
  </si>
  <si>
    <t>U-0633</t>
  </si>
  <si>
    <t>3,688 bi</t>
  </si>
  <si>
    <t>BRA corrigida</t>
  </si>
  <si>
    <t>U-0634</t>
  </si>
  <si>
    <t>6,718 bi</t>
  </si>
  <si>
    <t>BRA com ajustes</t>
  </si>
  <si>
    <t>U-0635</t>
  </si>
  <si>
    <t>1,27 bi</t>
  </si>
  <si>
    <t>Monte Carlo mínimo</t>
  </si>
  <si>
    <t>U-0636</t>
  </si>
  <si>
    <t>10,59 bi</t>
  </si>
  <si>
    <t>Monte Carlo médio</t>
  </si>
  <si>
    <t>U-0637</t>
  </si>
  <si>
    <t>22,38 bi</t>
  </si>
  <si>
    <t>Monte Carlo máximo</t>
  </si>
  <si>
    <t>U-0638</t>
  </si>
  <si>
    <t>TBG, ENARGAS Argentina, Europa</t>
  </si>
  <si>
    <t>U-0639</t>
  </si>
  <si>
    <t>ANEEL, ARSP, Austrália, África do Sul</t>
  </si>
  <si>
    <t>U-0640</t>
  </si>
  <si>
    <t>Arbitragens específicas na Austrália</t>
  </si>
  <si>
    <t>U-0641</t>
  </si>
  <si>
    <t>RCM possui limitações estruturais</t>
  </si>
  <si>
    <t>U-0642</t>
  </si>
  <si>
    <t>Forte sensibilidade a premissas</t>
  </si>
  <si>
    <t>U-0643</t>
  </si>
  <si>
    <t>CRN é considerado mais adequado</t>
  </si>
  <si>
    <t>U-0644</t>
  </si>
  <si>
    <t>Necessidade de bases auditáveis</t>
  </si>
  <si>
    <t>U-0645</t>
  </si>
  <si>
    <t>Suporte técnico à CP 11/2026</t>
  </si>
  <si>
    <t>U-0646</t>
  </si>
  <si>
    <t>4.500 km de gasodutos; 74,7 milhões m3/dia</t>
  </si>
  <si>
    <t>U-0647</t>
  </si>
  <si>
    <t>Contratos legados ship-or-pay anteriores ao marco regulatório atual</t>
  </si>
  <si>
    <t>U-0648</t>
  </si>
  <si>
    <t>Metodologia retrospectiva</t>
  </si>
  <si>
    <t>U-0649</t>
  </si>
  <si>
    <t>Dependência de dados históricos e premissas</t>
  </si>
  <si>
    <t>Limitação</t>
  </si>
  <si>
    <t>U-0650</t>
  </si>
  <si>
    <t>Retroatividade regulatória e insegurança jurídica</t>
  </si>
  <si>
    <t>U-0651</t>
  </si>
  <si>
    <t>Alta dependência de WACC, receitas e custos</t>
  </si>
  <si>
    <t>U-0652</t>
  </si>
  <si>
    <t>Custo histórico corrigido; alta rastreabilidade</t>
  </si>
  <si>
    <t>U-0653</t>
  </si>
  <si>
    <t>Custo de reposição; aderência econômica atual</t>
  </si>
  <si>
    <t>U-0654</t>
  </si>
  <si>
    <t>Reconstrução financeira retrospectiva</t>
  </si>
  <si>
    <t>U-0655</t>
  </si>
  <si>
    <t>CRN principal e CHCI subsidiário</t>
  </si>
  <si>
    <t>Recomendação EY</t>
  </si>
  <si>
    <t>U-0656</t>
  </si>
  <si>
    <t>ANEEL</t>
  </si>
  <si>
    <t>BRR/VNR com building blocks</t>
  </si>
  <si>
    <t>U-0657</t>
  </si>
  <si>
    <t>ANA</t>
  </si>
  <si>
    <t>Padronização regulatória e controle patrimonial</t>
  </si>
  <si>
    <t>U-0658</t>
  </si>
  <si>
    <t>ANATEL</t>
  </si>
  <si>
    <t>MEA/LRIC e rede eficiente</t>
  </si>
  <si>
    <t>U-0659</t>
  </si>
  <si>
    <t>ANTT</t>
  </si>
  <si>
    <t>Fluxo de caixa contratual</t>
  </si>
  <si>
    <t>U-0660</t>
  </si>
  <si>
    <t>BRA com roll forward</t>
  </si>
  <si>
    <t>U-0661</t>
  </si>
  <si>
    <t>Reino Unido</t>
  </si>
  <si>
    <t>RIIO, TOTEX e base de ativos</t>
  </si>
  <si>
    <t>U-0662</t>
  </si>
  <si>
    <t>Itália</t>
  </si>
  <si>
    <t>Custo histórico atualizado</t>
  </si>
  <si>
    <t>U-0663</t>
  </si>
  <si>
    <t>EUA</t>
  </si>
  <si>
    <t>Cost of service</t>
  </si>
  <si>
    <t>U-0664</t>
  </si>
  <si>
    <t>África do Sul</t>
  </si>
  <si>
    <t>TOC e SRAB</t>
  </si>
  <si>
    <t>U-0665</t>
  </si>
  <si>
    <t>CRN como principal</t>
  </si>
  <si>
    <t>U-0666</t>
  </si>
  <si>
    <t>Método complementar</t>
  </si>
  <si>
    <t>U-0667</t>
  </si>
  <si>
    <t>Baseada na vida útil remanescente</t>
  </si>
  <si>
    <t>U-0668</t>
  </si>
  <si>
    <t>Evitar reconstrução retrospectiva do passado</t>
  </si>
  <si>
    <t>U-0669</t>
  </si>
  <si>
    <t>CRN baseado em benchmark EIA</t>
  </si>
  <si>
    <t>CAPEX pré-2006</t>
  </si>
  <si>
    <t>Premissa ANP</t>
  </si>
  <si>
    <t>U-0670</t>
  </si>
  <si>
    <t>Proxies, Petrobras e TAG</t>
  </si>
  <si>
    <t>U-0671</t>
  </si>
  <si>
    <t>Capacidade contratada e tarifas</t>
  </si>
  <si>
    <t>U-0672</t>
  </si>
  <si>
    <t>Reconstrução histórica/regulatória</t>
  </si>
  <si>
    <t>U-0673</t>
  </si>
  <si>
    <t>Vida útil de 30 anos</t>
  </si>
  <si>
    <t>U-0674</t>
  </si>
  <si>
    <t>Maior impacto</t>
  </si>
  <si>
    <t>U-0675</t>
  </si>
  <si>
    <t>Segundo maior impacto</t>
  </si>
  <si>
    <t>U-0676</t>
  </si>
  <si>
    <t>Alta influência</t>
  </si>
  <si>
    <t>U-0677</t>
  </si>
  <si>
    <t>Impacto menor relativo</t>
  </si>
  <si>
    <t>U-0678</t>
  </si>
  <si>
    <t>Diferenças entre receita calculada e pagamentos efetivos</t>
  </si>
  <si>
    <t>Inconsistências</t>
  </si>
  <si>
    <t>U-0679</t>
  </si>
  <si>
    <t>Uso de proxies e dados pouco auditáveis</t>
  </si>
  <si>
    <t>U-0680</t>
  </si>
  <si>
    <t>Estimativas e datas de imobilização</t>
  </si>
  <si>
    <t>U-0681</t>
  </si>
  <si>
    <t>Elevada sensibilidade a premissas</t>
  </si>
  <si>
    <t>U-0682</t>
  </si>
  <si>
    <t>RCM não possui benchmark regulatório consolidado</t>
  </si>
  <si>
    <t>U-0683</t>
  </si>
  <si>
    <t>Modelos baseados em ativos são predominantes</t>
  </si>
  <si>
    <t>U-0684</t>
  </si>
  <si>
    <t>CRN oferece melhor aderência econômica</t>
  </si>
  <si>
    <t>U-0685</t>
  </si>
  <si>
    <t>Necessidade de transparência e auditabilidade</t>
  </si>
  <si>
    <t>U-0686</t>
  </si>
  <si>
    <t>Preservar segurança jurídica e atratividade de investimentos</t>
  </si>
  <si>
    <t>U-0687</t>
  </si>
  <si>
    <t>Contribuição Firjan CP ANP 11/2026</t>
  </si>
  <si>
    <t>U-0688</t>
  </si>
  <si>
    <t>Apoio à adoção do RCM</t>
  </si>
  <si>
    <t>U-0689</t>
  </si>
  <si>
    <t>Evitar dupla remuneração e preservar modicidade tarifária</t>
  </si>
  <si>
    <t>U-0690</t>
  </si>
  <si>
    <t>BRA e ciclo tarifário 2026-2030</t>
  </si>
  <si>
    <t>U-0691</t>
  </si>
  <si>
    <t>CP ANP 11/2026</t>
  </si>
  <si>
    <t>U-0692</t>
  </si>
  <si>
    <t>Valoração de ativos dos contratos legados</t>
  </si>
  <si>
    <t>U-0693</t>
  </si>
  <si>
    <t>TAG e NTS</t>
  </si>
  <si>
    <t>Empresas</t>
  </si>
  <si>
    <t>U-0694</t>
  </si>
  <si>
    <t>Definição da BRA</t>
  </si>
  <si>
    <t>U-0695</t>
  </si>
  <si>
    <t>Competência da ANP para estipular RMP</t>
  </si>
  <si>
    <t>U-0696</t>
  </si>
  <si>
    <t>Novo regime tarifário</t>
  </si>
  <si>
    <t>U-0697</t>
  </si>
  <si>
    <t>Eficiência, transparência e modicidade tarifária</t>
  </si>
  <si>
    <t>U-0698</t>
  </si>
  <si>
    <t>Evita dupla remuneração</t>
  </si>
  <si>
    <t>Considera apenas capital não recuperado</t>
  </si>
  <si>
    <t>U-0699</t>
  </si>
  <si>
    <t>Integra contratos legados ao modelo regulado</t>
  </si>
  <si>
    <t>U-0700</t>
  </si>
  <si>
    <t>Efeito prospectivo</t>
  </si>
  <si>
    <t>Não revisa contratos passados</t>
  </si>
  <si>
    <t>U-0701</t>
  </si>
  <si>
    <t>Sinalização econômica</t>
  </si>
  <si>
    <t>Separa capital recuperado e não recuperado</t>
  </si>
  <si>
    <t>U-0702</t>
  </si>
  <si>
    <t>Reconhecimento apenas de ativos não recuperados</t>
  </si>
  <si>
    <t>Impactos Tarifários</t>
  </si>
  <si>
    <t>U-0703</t>
  </si>
  <si>
    <t>Redução de custos indevidos</t>
  </si>
  <si>
    <t>Consumidor</t>
  </si>
  <si>
    <t>U-0704</t>
  </si>
  <si>
    <t>Maior competitividade</t>
  </si>
  <si>
    <t>Indústria</t>
  </si>
  <si>
    <t>U-0705</t>
  </si>
  <si>
    <t>Favorece abertura do mercado</t>
  </si>
  <si>
    <t>Mercado Livre</t>
  </si>
  <si>
    <t>U-0706</t>
  </si>
  <si>
    <t>R$ 1 bilhão; 45,5 km</t>
  </si>
  <si>
    <t>GASOG</t>
  </si>
  <si>
    <t>Investimentos Futuros</t>
  </si>
  <si>
    <t>U-0707</t>
  </si>
  <si>
    <t>R$ 1,9 bilhão; 100 km</t>
  </si>
  <si>
    <t>GASINF</t>
  </si>
  <si>
    <t>U-0708</t>
  </si>
  <si>
    <t>Conectar Porto do Açu à malha de transporte</t>
  </si>
  <si>
    <t>U-0709</t>
  </si>
  <si>
    <t>Tarifas impactam custos industriais</t>
  </si>
  <si>
    <t>U-0710</t>
  </si>
  <si>
    <t>Aproveitamento do gás pode ser ampliado</t>
  </si>
  <si>
    <t>Pré-sal</t>
  </si>
  <si>
    <t>U-0711</t>
  </si>
  <si>
    <t>Favorece projetos industriais</t>
  </si>
  <si>
    <t>Descarbonização</t>
  </si>
  <si>
    <t>U-0712</t>
  </si>
  <si>
    <t>Beneficiado por tarifas adequadas</t>
  </si>
  <si>
    <t>GNV pesado</t>
  </si>
  <si>
    <t>U-0713</t>
  </si>
  <si>
    <t>U-0714</t>
  </si>
  <si>
    <t>Evitar dupla remuneração</t>
  </si>
  <si>
    <t>U-0715</t>
  </si>
  <si>
    <t>BRA baseada em capital remanescente</t>
  </si>
  <si>
    <t>U-0716</t>
  </si>
  <si>
    <t>Considerar aperfeiçoamentos técnicos da Calden</t>
  </si>
  <si>
    <t>U-0717</t>
  </si>
  <si>
    <t>U-0718</t>
  </si>
  <si>
    <t>Metodologia mais adequada segundo a Firjan</t>
  </si>
  <si>
    <t>U-0719</t>
  </si>
  <si>
    <t>Não prejudica novos investimentos</t>
  </si>
  <si>
    <t>U-0720</t>
  </si>
  <si>
    <t>Protege consumidores de remuneração duplicada</t>
  </si>
  <si>
    <t>Usuários</t>
  </si>
  <si>
    <t>U-0721</t>
  </si>
  <si>
    <t>Promove mercado aberto e competitivo</t>
  </si>
  <si>
    <t>U-0722</t>
  </si>
  <si>
    <t>Carta nº 014/2026-CDU enviada à ANP sobre Consulta Pública 11/2026 e aplicação do Método do Capital Recuperado (RCM).</t>
  </si>
  <si>
    <t>Dados Gerais</t>
  </si>
  <si>
    <t>U-0723</t>
  </si>
  <si>
    <t>Apresentar contribuições à consulta pública e encaminhar parecer da consultoria CALDEN.</t>
  </si>
  <si>
    <t>Manifestação do CdU</t>
  </si>
  <si>
    <t>U-0724</t>
  </si>
  <si>
    <t>Definição da Base Regulatória de Ativos como elemento para cálculo da Receita Máxima Permitida e tarifas.</t>
  </si>
  <si>
    <t>U-0725</t>
  </si>
  <si>
    <t>Método considerado o mais adequado para evitar dupla remuneração e tarifas excessivas.</t>
  </si>
  <si>
    <t>Uso do RCM</t>
  </si>
  <si>
    <t>U-0726</t>
  </si>
  <si>
    <t>Somente o capital ainda não recuperado deve compor a BRA.</t>
  </si>
  <si>
    <t>Capital remanescente</t>
  </si>
  <si>
    <t>Premissa 1</t>
  </si>
  <si>
    <t>U-0727</t>
  </si>
  <si>
    <t>Resultados possuem efeito regulatório prospectivo sem revisão de contratos passados.</t>
  </si>
  <si>
    <t>Premissa 2</t>
  </si>
  <si>
    <t>U-0728</t>
  </si>
  <si>
    <t>CdU relata dificuldades de acesso a informações completas durante o processo.</t>
  </si>
  <si>
    <t>Dados e informações</t>
  </si>
  <si>
    <t>U-0729</t>
  </si>
  <si>
    <t>Manter premissas técnicas robustas até apresentação de evidências objetivas pelas transportadoras.</t>
  </si>
  <si>
    <t>Premissas regulatórias</t>
  </si>
  <si>
    <t>U-0730</t>
  </si>
  <si>
    <t>ANP possui competência para definir Receita Máxima Permitida e garantir modicidade tarifária.</t>
  </si>
  <si>
    <t>Base Legal</t>
  </si>
  <si>
    <t>U-0731</t>
  </si>
  <si>
    <t>Documento cita prevenção de remuneração duplicada superior a R$ 10 bilhões.</t>
  </si>
  <si>
    <t>Risco Evitado</t>
  </si>
  <si>
    <t>U-0732</t>
  </si>
  <si>
    <t>Tarifas reguladas não devem incorporar expectativas privadas de negociações empresariais.</t>
  </si>
  <si>
    <t>Interesse público</t>
  </si>
  <si>
    <t>U-0733</t>
  </si>
  <si>
    <t>Parecer técnico com recomendações de aperfeiçoamento do método.</t>
  </si>
  <si>
    <t>Consultoria CALDEN</t>
  </si>
  <si>
    <t>Anexo</t>
  </si>
  <si>
    <t>U-0734</t>
  </si>
  <si>
    <t>A carta do Conselho de Usuários do Sistema de Transporte de Gás Natural (CdU) apoia a adoção do Método do Capital Recuperado (RCM) para valorar ativos dos contratos legados da NTS e TAG. O documento sustenta que o método evita dupla remuneração dos ativos, preserva a modicidade tarifária e mantém equilíbrio entre investidores e usuários. O CdU defende que apenas o capital ainda não recuperado componha a Base Regulatória de Ativos (BRA), sem efeitos retroativos sobre contratos encerrados. Também destaca a necessidade de transparência regulatória, utilização de premissas técnicas consistentes e observância da Lei nº 14.134/2021. Segundo a manifestação, a aplicação do RCM evitaria potencial dupla remuneração superior a R$ 10 bilhões.</t>
  </si>
  <si>
    <t>U-0735</t>
  </si>
  <si>
    <t>Defesa do RCM e proposição de três ajustes nas NT 14 e NT 15.</t>
  </si>
  <si>
    <t>Objetivos</t>
  </si>
  <si>
    <t>U-0736</t>
  </si>
  <si>
    <t>RCM é apresentado como único método capaz de identificar capital ainda não recuperado.</t>
  </si>
  <si>
    <t>2. Defesa do RCM</t>
  </si>
  <si>
    <t>U-0737</t>
  </si>
  <si>
    <t>Evita dupla remuneração e preserva modicidade tarifária.</t>
  </si>
  <si>
    <t>U-0738</t>
  </si>
  <si>
    <t>Sugere 46,86% dívida e 53,14% patrimônio com spread de 1%.</t>
  </si>
  <si>
    <t>3.1 WACC</t>
  </si>
  <si>
    <t>U-0739</t>
  </si>
  <si>
    <t>Utilizar metodologia Rocha, Camacho e Fiúza (2006).</t>
  </si>
  <si>
    <t>U-0740</t>
  </si>
  <si>
    <t>Substituir IGP-M por IPCA para nominalização do WACC.</t>
  </si>
  <si>
    <t>U-0741</t>
  </si>
  <si>
    <t>Questiona utilização do custo de reposição depreciado.</t>
  </si>
  <si>
    <t>3.2 BRA Inicial</t>
  </si>
  <si>
    <t>U-0742</t>
  </si>
  <si>
    <t>Defende parâmetros históricos mais aderentes ao período de construção dos ativos.</t>
  </si>
  <si>
    <t>U-0743</t>
  </si>
  <si>
    <t>Preferência pela depreciação linear em vez de Ross-Heidecke.</t>
  </si>
  <si>
    <t>U-0744</t>
  </si>
  <si>
    <t>Aplicação de alíquota efetiva de 15,25% para Malha Nordeste.</t>
  </si>
  <si>
    <t>SUDENE</t>
  </si>
  <si>
    <t>3.3 Tributação</t>
  </si>
  <si>
    <t>U-0745</t>
  </si>
  <si>
    <t>Ativos apresentam cerca de 97% de depreciação econômica já recuperada.</t>
  </si>
  <si>
    <t>U-0746</t>
  </si>
  <si>
    <t>Análise da aplicação do Método do Capital Recuperado (RCM) para valorar ativos da TAG e estimar a Base Regulatória de Ativos (BRA) no ciclo 2026-2030.</t>
  </si>
  <si>
    <t>Concorda com a abordagem da ANP.</t>
  </si>
  <si>
    <t>U-0747</t>
  </si>
  <si>
    <t>BRA baseada no CRN/VRD, adições de investimentos, desconto do retorno de capital via WACC e consideração de receitas líquidas para cálculo da BRA anual.</t>
  </si>
  <si>
    <t>Fundamentos e Diretrizes</t>
  </si>
  <si>
    <t>Concorda com as diretrizes e com o método RCM.</t>
  </si>
  <si>
    <t>U-0748</t>
  </si>
  <si>
    <t>BRA inicial em 31/12/2005: VRN US$ 815,35 mi; VRD/BRA US$ 450,14 mi; depreciação acumulada US$ 365,21 mi.</t>
  </si>
  <si>
    <t>Concorda com a metodologia e valores.</t>
  </si>
  <si>
    <t>U-0749</t>
  </si>
  <si>
    <t>Receita líquida acumulada de 2006-2025 estimada em R$ 22,775 bilhões após impostos indiretos.</t>
  </si>
  <si>
    <t>Receita Líquida</t>
  </si>
  <si>
    <t>Concorda com a metodologia e uso de dados públicos.</t>
  </si>
  <si>
    <t>U-0750</t>
  </si>
  <si>
    <t>WACC dividido em três períodos regulatórios; ajuste pelo IGP-M e uso da PTAX média anual para câmbio.</t>
  </si>
  <si>
    <t>WACC, IGP-M e Câmbio</t>
  </si>
  <si>
    <t>Concorda e considera o IGP-M adequado.</t>
  </si>
  <si>
    <t>U-0751</t>
  </si>
  <si>
    <t>Tributos estimados a partir da receita líquida, OPEX e depreciação; total estimado de R$ 5,197 bilhões.</t>
  </si>
  <si>
    <t>IRPJ e CSLL</t>
  </si>
  <si>
    <t>Concorda devido à ausência de comprovação detalhada da transportadora.</t>
  </si>
  <si>
    <t>U-0752</t>
  </si>
  <si>
    <t>OPEX calculado por estimativas ajustadas (2006-2017) e demonstrações financeiras da TAG (2018-2025). Total: R$ 4,923 bilhões.</t>
  </si>
  <si>
    <t>Custos Operacionais (OPEX)</t>
  </si>
  <si>
    <t>Concorda com a metodologia da ANP.</t>
  </si>
  <si>
    <t>U-0753</t>
  </si>
  <si>
    <t>Inclusão de 10 ativos individuais e 13 categorias de ativos, totalizando aproximadamente R$ 3,658 bilhões em CAPEX.</t>
  </si>
  <si>
    <t>Ativos Incorporados à BRA</t>
  </si>
  <si>
    <t>Concorda com a distribuição dos investimentos.</t>
  </si>
  <si>
    <t>U-0754</t>
  </si>
  <si>
    <t>BRA residual apurada em R$ 594,987 milhões para o próximo ciclo tarifário. Defesa de rigor regulatório e arbitramento quando faltarem evidências.</t>
  </si>
  <si>
    <t>Resultados e Conclusões</t>
  </si>
  <si>
    <t>Concorda com o resultado final da ANP.</t>
  </si>
  <si>
    <t>U-0755</t>
  </si>
  <si>
    <t>U-0756</t>
  </si>
  <si>
    <t>U-0757</t>
  </si>
  <si>
    <t>U-0758</t>
  </si>
  <si>
    <t>U-0759</t>
  </si>
  <si>
    <t>U-0760</t>
  </si>
  <si>
    <t>U-0761</t>
  </si>
  <si>
    <t>U-0762</t>
  </si>
  <si>
    <t>U-0763</t>
  </si>
  <si>
    <t>U-0764</t>
  </si>
  <si>
    <t>U-0765</t>
  </si>
  <si>
    <t>U-0766</t>
  </si>
  <si>
    <t>U-0767</t>
  </si>
  <si>
    <t>U-0768</t>
  </si>
  <si>
    <t>U-0769</t>
  </si>
  <si>
    <t>U-0770</t>
  </si>
  <si>
    <t>U-0771</t>
  </si>
  <si>
    <t>U-0772</t>
  </si>
  <si>
    <t>U-0773</t>
  </si>
  <si>
    <t>U-0774</t>
  </si>
  <si>
    <t>U-0775</t>
  </si>
  <si>
    <t>U-0776</t>
  </si>
  <si>
    <t>U-0777</t>
  </si>
  <si>
    <t>U-0778</t>
  </si>
  <si>
    <t>U-0779</t>
  </si>
  <si>
    <t>U-0780</t>
  </si>
  <si>
    <t>U-0781</t>
  </si>
  <si>
    <t>U-0782</t>
  </si>
  <si>
    <t>U-0783</t>
  </si>
  <si>
    <t>U-0784</t>
  </si>
  <si>
    <t>U-0785</t>
  </si>
  <si>
    <t>U-0786</t>
  </si>
  <si>
    <t>U-0787</t>
  </si>
  <si>
    <t>U-0788</t>
  </si>
  <si>
    <t>U-0789</t>
  </si>
  <si>
    <t>U-0790</t>
  </si>
  <si>
    <t>U-0791</t>
  </si>
  <si>
    <t>U-0792</t>
  </si>
  <si>
    <t>U-0793</t>
  </si>
  <si>
    <t>U-0794</t>
  </si>
  <si>
    <t>U-0795</t>
  </si>
  <si>
    <t>U-0796</t>
  </si>
  <si>
    <t>U-0797</t>
  </si>
  <si>
    <t>U-0798</t>
  </si>
  <si>
    <t>U-0799</t>
  </si>
  <si>
    <t>U-0800</t>
  </si>
  <si>
    <t>U-0801</t>
  </si>
  <si>
    <t>U-0802</t>
  </si>
  <si>
    <t>U-0803</t>
  </si>
  <si>
    <t>U-0804</t>
  </si>
  <si>
    <t>U-0805</t>
  </si>
  <si>
    <t>U-0806</t>
  </si>
  <si>
    <t>U-0807</t>
  </si>
  <si>
    <t>U-0808</t>
  </si>
  <si>
    <t>U-0809</t>
  </si>
  <si>
    <t>U-0810</t>
  </si>
  <si>
    <t>U-0811</t>
  </si>
  <si>
    <t>U-0812</t>
  </si>
  <si>
    <t>U-0813</t>
  </si>
  <si>
    <t>U-0814</t>
  </si>
  <si>
    <t>U-0815</t>
  </si>
  <si>
    <t>U-0816</t>
  </si>
  <si>
    <t>U-0817</t>
  </si>
  <si>
    <t>U-0818</t>
  </si>
  <si>
    <t>U-0819</t>
  </si>
  <si>
    <t>U-0820</t>
  </si>
  <si>
    <t>U-0821</t>
  </si>
  <si>
    <t>U-0822</t>
  </si>
  <si>
    <t>U-0823</t>
  </si>
  <si>
    <t>U-0824</t>
  </si>
  <si>
    <t>U-0825</t>
  </si>
  <si>
    <t>U-0826</t>
  </si>
  <si>
    <t>U-0827</t>
  </si>
  <si>
    <t>U-0828</t>
  </si>
  <si>
    <t>U-0829</t>
  </si>
  <si>
    <t>U-0830</t>
  </si>
  <si>
    <t>U-0831</t>
  </si>
  <si>
    <t>U-0832</t>
  </si>
  <si>
    <t>U-0833</t>
  </si>
  <si>
    <t>U-0834</t>
  </si>
  <si>
    <t>U-0835</t>
  </si>
  <si>
    <t>U-0836</t>
  </si>
  <si>
    <t>U-0837</t>
  </si>
  <si>
    <t>U-0838</t>
  </si>
  <si>
    <t>U-0839</t>
  </si>
  <si>
    <t>U-0840</t>
  </si>
  <si>
    <t>U-0841</t>
  </si>
  <si>
    <t>U-0842</t>
  </si>
  <si>
    <t>U-0843</t>
  </si>
  <si>
    <t>U-0844</t>
  </si>
  <si>
    <t>U-0845</t>
  </si>
  <si>
    <t>U-0846</t>
  </si>
  <si>
    <t>U-0847</t>
  </si>
  <si>
    <t>U-0848</t>
  </si>
  <si>
    <t>U-0849</t>
  </si>
  <si>
    <t>U-0850</t>
  </si>
  <si>
    <t>U-0851</t>
  </si>
  <si>
    <t>U-0852</t>
  </si>
  <si>
    <t>U-0853</t>
  </si>
  <si>
    <t>U-0854</t>
  </si>
  <si>
    <t>U-0855</t>
  </si>
  <si>
    <t>U-0856</t>
  </si>
  <si>
    <t>U-0857</t>
  </si>
  <si>
    <t>U-0858</t>
  </si>
  <si>
    <t>U-0859</t>
  </si>
  <si>
    <t>U-0860</t>
  </si>
  <si>
    <t>U-0861</t>
  </si>
  <si>
    <t>U-0862</t>
  </si>
  <si>
    <t>U-0863</t>
  </si>
  <si>
    <t>U-0864</t>
  </si>
  <si>
    <t>U-0865</t>
  </si>
  <si>
    <t>U-0866</t>
  </si>
  <si>
    <t>U-0867</t>
  </si>
  <si>
    <t>U-0868</t>
  </si>
  <si>
    <t>U-0869</t>
  </si>
  <si>
    <t>U-0870</t>
  </si>
  <si>
    <t>U-0871</t>
  </si>
  <si>
    <t>U-0872</t>
  </si>
  <si>
    <t>U-0873</t>
  </si>
  <si>
    <t>U-0874</t>
  </si>
  <si>
    <t>U-0875</t>
  </si>
  <si>
    <t>U-0876</t>
  </si>
  <si>
    <t>U-0877</t>
  </si>
  <si>
    <t>U-0878</t>
  </si>
  <si>
    <t>U-0879</t>
  </si>
  <si>
    <t>U-0880</t>
  </si>
  <si>
    <t>U-0881</t>
  </si>
  <si>
    <t>U-0882</t>
  </si>
  <si>
    <t>U-0883</t>
  </si>
  <si>
    <t>U-0884</t>
  </si>
  <si>
    <t>U-0885</t>
  </si>
  <si>
    <t>U-0886</t>
  </si>
  <si>
    <t>U-0887</t>
  </si>
  <si>
    <t>U-0888</t>
  </si>
  <si>
    <t>U-0889</t>
  </si>
  <si>
    <t>U-0890</t>
  </si>
  <si>
    <t>U-0891</t>
  </si>
  <si>
    <t>U-0892</t>
  </si>
  <si>
    <t>U-0893</t>
  </si>
  <si>
    <t>U-0894</t>
  </si>
  <si>
    <t>U-0895</t>
  </si>
  <si>
    <t>U-0896</t>
  </si>
  <si>
    <t>U-0897</t>
  </si>
  <si>
    <t>U-0898</t>
  </si>
  <si>
    <t>U-0899</t>
  </si>
  <si>
    <t>U-0900</t>
  </si>
  <si>
    <t>U-0901</t>
  </si>
  <si>
    <t>U-0902</t>
  </si>
  <si>
    <t>U-0903</t>
  </si>
  <si>
    <t>U-0904</t>
  </si>
  <si>
    <t>U-0905</t>
  </si>
  <si>
    <t>U-0906</t>
  </si>
  <si>
    <t>U-0907</t>
  </si>
  <si>
    <t>U-0908</t>
  </si>
  <si>
    <t>U-0909</t>
  </si>
  <si>
    <t>U-0910</t>
  </si>
  <si>
    <t>U-0911</t>
  </si>
  <si>
    <t>U-0912</t>
  </si>
  <si>
    <t>U-0913</t>
  </si>
  <si>
    <t>U-0914</t>
  </si>
  <si>
    <t>U-0915</t>
  </si>
  <si>
    <t>U-0916</t>
  </si>
  <si>
    <t>U-0917</t>
  </si>
  <si>
    <t>U-0918</t>
  </si>
  <si>
    <t>U-0919</t>
  </si>
  <si>
    <t>U-0920</t>
  </si>
  <si>
    <t>U-0921</t>
  </si>
  <si>
    <t>U-0922</t>
  </si>
  <si>
    <t>U-0923</t>
  </si>
  <si>
    <t>U-0924</t>
  </si>
  <si>
    <t>U-0925</t>
  </si>
  <si>
    <t>U-0926</t>
  </si>
  <si>
    <t>U-0927</t>
  </si>
  <si>
    <t>U-0928</t>
  </si>
  <si>
    <t>U-0929</t>
  </si>
  <si>
    <t>U-0930</t>
  </si>
  <si>
    <t>U-0931</t>
  </si>
  <si>
    <t>U-0932</t>
  </si>
  <si>
    <t>U-0933</t>
  </si>
  <si>
    <t>U-0934</t>
  </si>
  <si>
    <t>U-0935</t>
  </si>
  <si>
    <t>U-0936</t>
  </si>
  <si>
    <t>U-0937</t>
  </si>
  <si>
    <t>U-0938</t>
  </si>
  <si>
    <t>U-0939</t>
  </si>
  <si>
    <t>U-0940</t>
  </si>
  <si>
    <t>U-0941</t>
  </si>
  <si>
    <t>U-0942</t>
  </si>
  <si>
    <t>U-0943</t>
  </si>
  <si>
    <t>U-0944</t>
  </si>
  <si>
    <t>U-0945</t>
  </si>
  <si>
    <t>U-0946</t>
  </si>
  <si>
    <t>U-0947</t>
  </si>
  <si>
    <t>U-0948</t>
  </si>
  <si>
    <t>U-0949</t>
  </si>
  <si>
    <t>U-0950</t>
  </si>
  <si>
    <t>U-0951</t>
  </si>
  <si>
    <t>U-0952</t>
  </si>
  <si>
    <t>U-0953</t>
  </si>
  <si>
    <t>U-0954</t>
  </si>
  <si>
    <t>U-0955</t>
  </si>
  <si>
    <t>U-0956</t>
  </si>
  <si>
    <t>U-0957</t>
  </si>
  <si>
    <t>U-0958</t>
  </si>
  <si>
    <t>U-0959</t>
  </si>
  <si>
    <t>U-0960</t>
  </si>
  <si>
    <t>U-0961</t>
  </si>
  <si>
    <t>U-0962</t>
  </si>
  <si>
    <t>U-0963</t>
  </si>
  <si>
    <t>U-0964</t>
  </si>
  <si>
    <t>U-0965</t>
  </si>
  <si>
    <t>U-0966</t>
  </si>
  <si>
    <t>U-0967</t>
  </si>
  <si>
    <t>U-0968</t>
  </si>
  <si>
    <t>U-0969</t>
  </si>
  <si>
    <t>U-0970</t>
  </si>
  <si>
    <t>U-0971</t>
  </si>
  <si>
    <t>U-0972</t>
  </si>
  <si>
    <t>U-0973</t>
  </si>
  <si>
    <t>U-0974</t>
  </si>
  <si>
    <t>U-0975</t>
  </si>
  <si>
    <t>U-0976</t>
  </si>
  <si>
    <t>U-0977</t>
  </si>
  <si>
    <t>U-0978</t>
  </si>
  <si>
    <t>U-0979</t>
  </si>
  <si>
    <t>U-0980</t>
  </si>
  <si>
    <t>U-0981</t>
  </si>
  <si>
    <t>U-0982</t>
  </si>
  <si>
    <t>U-0983</t>
  </si>
  <si>
    <t>U-0984</t>
  </si>
  <si>
    <t>U-0985</t>
  </si>
  <si>
    <t>U-0986</t>
  </si>
  <si>
    <t>U-0987</t>
  </si>
  <si>
    <t>U-0988</t>
  </si>
  <si>
    <t>U-0989</t>
  </si>
  <si>
    <t>U-0990</t>
  </si>
  <si>
    <t>U-0991</t>
  </si>
  <si>
    <t>U-0992</t>
  </si>
  <si>
    <t>U-0993</t>
  </si>
  <si>
    <t>U-0994</t>
  </si>
  <si>
    <t>U-0995</t>
  </si>
  <si>
    <t>U-0996</t>
  </si>
  <si>
    <t>U-0997</t>
  </si>
  <si>
    <t>U-0998</t>
  </si>
  <si>
    <t>U-0999</t>
  </si>
  <si>
    <t>U-1000</t>
  </si>
  <si>
    <t>U-1001</t>
  </si>
  <si>
    <t>U-1002</t>
  </si>
  <si>
    <t>U-1003</t>
  </si>
  <si>
    <t>U-1004</t>
  </si>
  <si>
    <t>U-1005</t>
  </si>
  <si>
    <t>U-1006</t>
  </si>
  <si>
    <t>U-1007</t>
  </si>
  <si>
    <t>U-1008</t>
  </si>
  <si>
    <t>U-1009</t>
  </si>
  <si>
    <t>U-1010</t>
  </si>
  <si>
    <t>U-1011</t>
  </si>
  <si>
    <t>U-1012</t>
  </si>
  <si>
    <t>U-1013</t>
  </si>
  <si>
    <t>U-1014</t>
  </si>
  <si>
    <t>U-1015</t>
  </si>
  <si>
    <t>U-1016</t>
  </si>
  <si>
    <t>U-1017</t>
  </si>
  <si>
    <t>U-1018</t>
  </si>
  <si>
    <t>U-1019</t>
  </si>
  <si>
    <t>U-1020</t>
  </si>
  <si>
    <t>U-1021</t>
  </si>
  <si>
    <t>U-1022</t>
  </si>
  <si>
    <t>U-1023</t>
  </si>
  <si>
    <t>U-1024</t>
  </si>
  <si>
    <t>U-1025</t>
  </si>
  <si>
    <t>U-1026</t>
  </si>
  <si>
    <t>U-1027</t>
  </si>
  <si>
    <t>U-1028</t>
  </si>
  <si>
    <t>U-1029</t>
  </si>
  <si>
    <t>U-1030</t>
  </si>
  <si>
    <t>U-1031</t>
  </si>
  <si>
    <t>U-1032</t>
  </si>
  <si>
    <t>U-1033</t>
  </si>
  <si>
    <t>U-1034</t>
  </si>
  <si>
    <t>U-1035</t>
  </si>
  <si>
    <t>U-1036</t>
  </si>
  <si>
    <t>U-1037</t>
  </si>
  <si>
    <t>U-1038</t>
  </si>
  <si>
    <t>U-1039</t>
  </si>
  <si>
    <t>U-1040</t>
  </si>
  <si>
    <t>U-1041</t>
  </si>
  <si>
    <t>U-1042</t>
  </si>
  <si>
    <t>U-1043</t>
  </si>
  <si>
    <t>U-1044</t>
  </si>
  <si>
    <t>U-1045</t>
  </si>
  <si>
    <t>U-1046</t>
  </si>
  <si>
    <t>U-1047</t>
  </si>
  <si>
    <t>U-1048</t>
  </si>
  <si>
    <t>U-1049</t>
  </si>
  <si>
    <t>U-1050</t>
  </si>
  <si>
    <t>U-1051</t>
  </si>
  <si>
    <t>U-1052</t>
  </si>
  <si>
    <t>U-1053</t>
  </si>
  <si>
    <t>U-1054</t>
  </si>
  <si>
    <t>U-1055</t>
  </si>
  <si>
    <t>U-1056</t>
  </si>
  <si>
    <t>U-1057</t>
  </si>
  <si>
    <t>U-1058</t>
  </si>
  <si>
    <t>U-1059</t>
  </si>
  <si>
    <t>U-1060</t>
  </si>
  <si>
    <t>U-1061</t>
  </si>
  <si>
    <t>U-1062</t>
  </si>
  <si>
    <t>U-1063</t>
  </si>
  <si>
    <t>U-1064</t>
  </si>
  <si>
    <t>U-1065</t>
  </si>
  <si>
    <t>U-1066</t>
  </si>
  <si>
    <t>U-1067</t>
  </si>
  <si>
    <t>U-1068</t>
  </si>
  <si>
    <t>U-1069</t>
  </si>
  <si>
    <t>U-1070</t>
  </si>
  <si>
    <t>U-1071</t>
  </si>
  <si>
    <t>U-1072</t>
  </si>
  <si>
    <t>U-1073</t>
  </si>
  <si>
    <t>U-1074</t>
  </si>
  <si>
    <t>U-1075</t>
  </si>
  <si>
    <t>U-1076</t>
  </si>
  <si>
    <t>U-1077</t>
  </si>
  <si>
    <t>U-1078</t>
  </si>
  <si>
    <t>U-1079</t>
  </si>
  <si>
    <t>U-1080</t>
  </si>
  <si>
    <t>U-1081</t>
  </si>
  <si>
    <t>U-1082</t>
  </si>
  <si>
    <t>U-1083</t>
  </si>
  <si>
    <t>U-1084</t>
  </si>
  <si>
    <t>U-1085</t>
  </si>
  <si>
    <t>U-1086</t>
  </si>
  <si>
    <t>U-1087</t>
  </si>
  <si>
    <t>U-1088</t>
  </si>
  <si>
    <t>U-1089</t>
  </si>
  <si>
    <t>U-1090</t>
  </si>
  <si>
    <t>U-1091</t>
  </si>
  <si>
    <t>U-1092</t>
  </si>
  <si>
    <t>U-1093</t>
  </si>
  <si>
    <t>U-1094</t>
  </si>
  <si>
    <t>U-1095</t>
  </si>
  <si>
    <t>U-1096</t>
  </si>
  <si>
    <t>U-1097</t>
  </si>
  <si>
    <t>U-1098</t>
  </si>
  <si>
    <t>U-1099</t>
  </si>
  <si>
    <t>U-1100</t>
  </si>
  <si>
    <t>U-1101</t>
  </si>
  <si>
    <t>U-1102</t>
  </si>
  <si>
    <t>U-1103</t>
  </si>
  <si>
    <t>U-1104</t>
  </si>
  <si>
    <t>U-1105</t>
  </si>
  <si>
    <t>U-1106</t>
  </si>
  <si>
    <t>U-1107</t>
  </si>
  <si>
    <t>U-1108</t>
  </si>
  <si>
    <t>U-1109</t>
  </si>
  <si>
    <t>U-1110</t>
  </si>
  <si>
    <t>U-1111</t>
  </si>
  <si>
    <t>U-1112</t>
  </si>
  <si>
    <t>U-1113</t>
  </si>
  <si>
    <t>U-1114</t>
  </si>
  <si>
    <t>U-1115</t>
  </si>
  <si>
    <t>U-1116</t>
  </si>
  <si>
    <t>U-1117</t>
  </si>
  <si>
    <t>U-1118</t>
  </si>
  <si>
    <t>U-1119</t>
  </si>
  <si>
    <t>U-1120</t>
  </si>
  <si>
    <t>U-1121</t>
  </si>
  <si>
    <t>U-1122</t>
  </si>
  <si>
    <t>U-1123</t>
  </si>
  <si>
    <t>U-1124</t>
  </si>
  <si>
    <t>U-1125</t>
  </si>
  <si>
    <t>U-1126</t>
  </si>
  <si>
    <t>U-1127</t>
  </si>
  <si>
    <t>U-1128</t>
  </si>
  <si>
    <t>U-1129</t>
  </si>
  <si>
    <t>U-1130</t>
  </si>
  <si>
    <t>U-1131</t>
  </si>
  <si>
    <t>U-1132</t>
  </si>
  <si>
    <t>U-1133</t>
  </si>
  <si>
    <t>U-1134</t>
  </si>
  <si>
    <t>U-1135</t>
  </si>
  <si>
    <t>U-1136</t>
  </si>
  <si>
    <t>U-1137</t>
  </si>
  <si>
    <t>U-1138</t>
  </si>
  <si>
    <t>U-1139</t>
  </si>
  <si>
    <t>U-1140</t>
  </si>
  <si>
    <t>U-1141</t>
  </si>
  <si>
    <t>U-1142</t>
  </si>
  <si>
    <t>U-1143</t>
  </si>
  <si>
    <t>U-1144</t>
  </si>
  <si>
    <t>U-1145</t>
  </si>
  <si>
    <t>U-1146</t>
  </si>
  <si>
    <t>U-1147</t>
  </si>
  <si>
    <t>U-1148</t>
  </si>
  <si>
    <t>U-1149</t>
  </si>
  <si>
    <t>U-1150</t>
  </si>
  <si>
    <t>U-1151</t>
  </si>
  <si>
    <t>U-1152</t>
  </si>
  <si>
    <t>U-1153</t>
  </si>
  <si>
    <t>U-1154</t>
  </si>
  <si>
    <t>U-1155</t>
  </si>
  <si>
    <t>U-1156</t>
  </si>
  <si>
    <t>U-1157</t>
  </si>
  <si>
    <t>U-1158</t>
  </si>
  <si>
    <t>U-1159</t>
  </si>
  <si>
    <t>U-1160</t>
  </si>
  <si>
    <t>U-1161</t>
  </si>
  <si>
    <t>U-1162</t>
  </si>
  <si>
    <t>U-1163</t>
  </si>
  <si>
    <t>U-1164</t>
  </si>
  <si>
    <t>U-1165</t>
  </si>
  <si>
    <t>U-1166</t>
  </si>
  <si>
    <t>U-1167</t>
  </si>
  <si>
    <t>U-1168</t>
  </si>
  <si>
    <t>U-1169</t>
  </si>
  <si>
    <t>U-1170</t>
  </si>
  <si>
    <t>U-1171</t>
  </si>
  <si>
    <t>U-1172</t>
  </si>
  <si>
    <t>U-1173</t>
  </si>
  <si>
    <t>U-1174</t>
  </si>
  <si>
    <t>U-1175</t>
  </si>
  <si>
    <t>U-1176</t>
  </si>
  <si>
    <t>U-1177</t>
  </si>
  <si>
    <t>U-1178</t>
  </si>
  <si>
    <t>U-1179</t>
  </si>
  <si>
    <t>U-1180</t>
  </si>
  <si>
    <t>U-1181</t>
  </si>
  <si>
    <t>U-1182</t>
  </si>
  <si>
    <t>U-1183</t>
  </si>
  <si>
    <t>U-1184</t>
  </si>
  <si>
    <t>U-1185</t>
  </si>
  <si>
    <t>U-1186</t>
  </si>
  <si>
    <t>U-1187</t>
  </si>
  <si>
    <t>U-1188</t>
  </si>
  <si>
    <t>U-1189</t>
  </si>
  <si>
    <t>U-1190</t>
  </si>
  <si>
    <t>U-1191</t>
  </si>
  <si>
    <t>U-1192</t>
  </si>
  <si>
    <t>U-1193</t>
  </si>
  <si>
    <t>U-1194</t>
  </si>
  <si>
    <t>U-1195</t>
  </si>
  <si>
    <t>U-1196</t>
  </si>
  <si>
    <t>U-1197</t>
  </si>
  <si>
    <t>U-1198</t>
  </si>
  <si>
    <t>U-1199</t>
  </si>
  <si>
    <t>U-1200</t>
  </si>
  <si>
    <t>U-1201</t>
  </si>
  <si>
    <t>U-1202</t>
  </si>
  <si>
    <t>U-1203</t>
  </si>
  <si>
    <t>U-1204</t>
  </si>
  <si>
    <t>U-1205</t>
  </si>
  <si>
    <t>U-1206</t>
  </si>
  <si>
    <t>U-1207</t>
  </si>
  <si>
    <t>U-1208</t>
  </si>
  <si>
    <t>U-1209</t>
  </si>
  <si>
    <t>U-1210</t>
  </si>
  <si>
    <t>U-1211</t>
  </si>
  <si>
    <t>U-1212</t>
  </si>
  <si>
    <t>U-1213</t>
  </si>
  <si>
    <t>U-1214</t>
  </si>
  <si>
    <t>U-1215</t>
  </si>
  <si>
    <t>U-1216</t>
  </si>
  <si>
    <t>U-1217</t>
  </si>
  <si>
    <t>U-1218</t>
  </si>
  <si>
    <t>U-1219</t>
  </si>
  <si>
    <t>U-1220</t>
  </si>
  <si>
    <t>U-1221</t>
  </si>
  <si>
    <t>U-1222</t>
  </si>
  <si>
    <t>U-1223</t>
  </si>
  <si>
    <t>U-1224</t>
  </si>
  <si>
    <t>U-1225</t>
  </si>
  <si>
    <t>U-1226</t>
  </si>
  <si>
    <t>U-1227</t>
  </si>
  <si>
    <t>U-1228</t>
  </si>
  <si>
    <t>U-1229</t>
  </si>
  <si>
    <t>U-1230</t>
  </si>
  <si>
    <t>U-1231</t>
  </si>
  <si>
    <t>U-1232</t>
  </si>
  <si>
    <t>U-1233</t>
  </si>
  <si>
    <t>U-1234</t>
  </si>
  <si>
    <t>U-1235</t>
  </si>
  <si>
    <t>U-1236</t>
  </si>
  <si>
    <t>U-1237</t>
  </si>
  <si>
    <t>U-1238</t>
  </si>
  <si>
    <t>U-1239</t>
  </si>
  <si>
    <t>U-1240</t>
  </si>
  <si>
    <t>U-1241</t>
  </si>
  <si>
    <t>U-1242</t>
  </si>
  <si>
    <t>U-1243</t>
  </si>
  <si>
    <t>U-1244</t>
  </si>
  <si>
    <t>U-1245</t>
  </si>
  <si>
    <t>U-1246</t>
  </si>
  <si>
    <t>U-1247</t>
  </si>
  <si>
    <t>U-1248</t>
  </si>
  <si>
    <t>U-1249</t>
  </si>
  <si>
    <t>U-1250</t>
  </si>
  <si>
    <t>U-1251</t>
  </si>
  <si>
    <t>U-1252</t>
  </si>
  <si>
    <t>U-1253</t>
  </si>
  <si>
    <t>U-1254</t>
  </si>
  <si>
    <t>U-1255</t>
  </si>
  <si>
    <t>U-1256</t>
  </si>
  <si>
    <t>U-1257</t>
  </si>
  <si>
    <t>U-1258</t>
  </si>
  <si>
    <t>U-1259</t>
  </si>
  <si>
    <t>U-1260</t>
  </si>
  <si>
    <t>U-1261</t>
  </si>
  <si>
    <t>U-1262</t>
  </si>
  <si>
    <t>U-1263</t>
  </si>
  <si>
    <t>U-1264</t>
  </si>
  <si>
    <t>U-1265</t>
  </si>
  <si>
    <t>U-1266</t>
  </si>
  <si>
    <t>U-1267</t>
  </si>
  <si>
    <t>U-1268</t>
  </si>
  <si>
    <t>U-1269</t>
  </si>
  <si>
    <t>U-1270</t>
  </si>
  <si>
    <t>U-1271</t>
  </si>
  <si>
    <t>U-1272</t>
  </si>
  <si>
    <t>U-1273</t>
  </si>
  <si>
    <t>U-1274</t>
  </si>
  <si>
    <t>U-1275</t>
  </si>
  <si>
    <t>U-1276</t>
  </si>
  <si>
    <t>U-1277</t>
  </si>
  <si>
    <t>U-1278</t>
  </si>
  <si>
    <t>U-1279</t>
  </si>
  <si>
    <t>U-1280</t>
  </si>
  <si>
    <t>U-1281</t>
  </si>
  <si>
    <t>U-1282</t>
  </si>
  <si>
    <t>U-1283</t>
  </si>
  <si>
    <t>U-1284</t>
  </si>
  <si>
    <t>U-1285</t>
  </si>
  <si>
    <t>U-1286</t>
  </si>
  <si>
    <t>U-1287</t>
  </si>
  <si>
    <t>U-1288</t>
  </si>
  <si>
    <t>U-1289</t>
  </si>
  <si>
    <t>U-1290</t>
  </si>
  <si>
    <t>U-1291</t>
  </si>
  <si>
    <t>U-1292</t>
  </si>
  <si>
    <t>U-1293</t>
  </si>
  <si>
    <t>U-1294</t>
  </si>
  <si>
    <t>U-1295</t>
  </si>
  <si>
    <t>U-1296</t>
  </si>
  <si>
    <t>U-1297</t>
  </si>
  <si>
    <t>U-1298</t>
  </si>
  <si>
    <t>U-1299</t>
  </si>
  <si>
    <t>U-1300</t>
  </si>
  <si>
    <t>U-1301</t>
  </si>
  <si>
    <t>U-1302</t>
  </si>
  <si>
    <t>U-1303</t>
  </si>
  <si>
    <t>U-1304</t>
  </si>
  <si>
    <t>U-1305</t>
  </si>
  <si>
    <t>U-1306</t>
  </si>
  <si>
    <t>U-1307</t>
  </si>
  <si>
    <t>U-1308</t>
  </si>
  <si>
    <t>U-1309</t>
  </si>
  <si>
    <t>U-1310</t>
  </si>
  <si>
    <t>U-1311</t>
  </si>
  <si>
    <t>U-1312</t>
  </si>
  <si>
    <t>U-1313</t>
  </si>
  <si>
    <t>U-1314</t>
  </si>
  <si>
    <t>U-1315</t>
  </si>
  <si>
    <t>U-1316</t>
  </si>
  <si>
    <t>U-1317</t>
  </si>
  <si>
    <t>U-1318</t>
  </si>
  <si>
    <t>U-1319</t>
  </si>
  <si>
    <t>U-1320</t>
  </si>
  <si>
    <t>U-1321</t>
  </si>
  <si>
    <t>U-1322</t>
  </si>
  <si>
    <t>U-1323</t>
  </si>
  <si>
    <t>U-1324</t>
  </si>
  <si>
    <t>U-1325</t>
  </si>
  <si>
    <t>U-1326</t>
  </si>
  <si>
    <t>U-1327</t>
  </si>
  <si>
    <t>U-1328</t>
  </si>
  <si>
    <t>U-1329</t>
  </si>
  <si>
    <t>U-1330</t>
  </si>
  <si>
    <t>U-1331</t>
  </si>
  <si>
    <t>U-1332</t>
  </si>
  <si>
    <t>U-1333</t>
  </si>
  <si>
    <t>U-1334</t>
  </si>
  <si>
    <t>U-1335</t>
  </si>
  <si>
    <t>U-1336</t>
  </si>
  <si>
    <t>U-1337</t>
  </si>
  <si>
    <t>U-1338</t>
  </si>
  <si>
    <t>U-1339</t>
  </si>
  <si>
    <t>U-1340</t>
  </si>
  <si>
    <t>U-1341</t>
  </si>
  <si>
    <t>U-1342</t>
  </si>
  <si>
    <t>U-1343</t>
  </si>
  <si>
    <t>U-1344</t>
  </si>
  <si>
    <t>U-1345</t>
  </si>
  <si>
    <t>U-1346</t>
  </si>
  <si>
    <t>U-1347</t>
  </si>
  <si>
    <t>U-1348</t>
  </si>
  <si>
    <t>U-1349</t>
  </si>
  <si>
    <t>U-1350</t>
  </si>
  <si>
    <t>U-1351</t>
  </si>
  <si>
    <t>U-1352</t>
  </si>
  <si>
    <t>U-1353</t>
  </si>
  <si>
    <t>U-1354</t>
  </si>
  <si>
    <t>U-1355</t>
  </si>
  <si>
    <t>U-1356</t>
  </si>
  <si>
    <t>U-1357</t>
  </si>
  <si>
    <t>U-1358</t>
  </si>
  <si>
    <t>U-1359</t>
  </si>
  <si>
    <t>U-1360</t>
  </si>
  <si>
    <t>U-1361</t>
  </si>
  <si>
    <t>U-1362</t>
  </si>
  <si>
    <t>U-1363</t>
  </si>
  <si>
    <t>U-1364</t>
  </si>
  <si>
    <t>U-1365</t>
  </si>
  <si>
    <t>U-1366</t>
  </si>
  <si>
    <t>U-1367</t>
  </si>
  <si>
    <t>U-1368</t>
  </si>
  <si>
    <t>U-1369</t>
  </si>
  <si>
    <t>U-1370</t>
  </si>
  <si>
    <t>U-1371</t>
  </si>
  <si>
    <t>U-1372</t>
  </si>
  <si>
    <t>U-1373</t>
  </si>
  <si>
    <t>U-1374</t>
  </si>
  <si>
    <t>U-1375</t>
  </si>
  <si>
    <t>U-1376</t>
  </si>
  <si>
    <t>U-1377</t>
  </si>
  <si>
    <t>U-1378</t>
  </si>
  <si>
    <t>U-1379</t>
  </si>
  <si>
    <t>U-1380</t>
  </si>
  <si>
    <t>U-1381</t>
  </si>
  <si>
    <t>U-1382</t>
  </si>
  <si>
    <t>U-1383</t>
  </si>
  <si>
    <t>U-1384</t>
  </si>
  <si>
    <t>U-1385</t>
  </si>
  <si>
    <t>U-1386</t>
  </si>
  <si>
    <t>U-1387</t>
  </si>
  <si>
    <t>U-1388</t>
  </si>
  <si>
    <t>U-1389</t>
  </si>
  <si>
    <t>U-1390</t>
  </si>
  <si>
    <t>U-1391</t>
  </si>
  <si>
    <t>U-1392</t>
  </si>
  <si>
    <t>U-1393</t>
  </si>
  <si>
    <t>U-1394</t>
  </si>
  <si>
    <t>U-1395</t>
  </si>
  <si>
    <t>U-1396</t>
  </si>
  <si>
    <t>U-1397</t>
  </si>
  <si>
    <t>U-1398</t>
  </si>
  <si>
    <t>U-1399</t>
  </si>
  <si>
    <t>U-1400</t>
  </si>
  <si>
    <t>U-1401</t>
  </si>
  <si>
    <t>U-1402</t>
  </si>
  <si>
    <t>U-1403</t>
  </si>
  <si>
    <t>U-1404</t>
  </si>
  <si>
    <t>U-1405</t>
  </si>
  <si>
    <t>U-1406</t>
  </si>
  <si>
    <t>U-1407</t>
  </si>
  <si>
    <t>U-1408</t>
  </si>
  <si>
    <t>U-1409</t>
  </si>
  <si>
    <t>U-1410</t>
  </si>
  <si>
    <t>U-1411</t>
  </si>
  <si>
    <t>U-1412</t>
  </si>
  <si>
    <t>U-1413</t>
  </si>
  <si>
    <t>U-1414</t>
  </si>
  <si>
    <t>U-1415</t>
  </si>
  <si>
    <t>U-1416</t>
  </si>
  <si>
    <t>U-1417</t>
  </si>
  <si>
    <t>U-1418</t>
  </si>
  <si>
    <t>U-1419</t>
  </si>
  <si>
    <t>U-1420</t>
  </si>
  <si>
    <t>U-1421</t>
  </si>
  <si>
    <t>U-1422</t>
  </si>
  <si>
    <t>U-1423</t>
  </si>
  <si>
    <t>U-1424</t>
  </si>
  <si>
    <t>U-1425</t>
  </si>
  <si>
    <t>U-1426</t>
  </si>
  <si>
    <t>U-1427</t>
  </si>
  <si>
    <t>U-1428</t>
  </si>
  <si>
    <t>U-1429</t>
  </si>
  <si>
    <t>U-1430</t>
  </si>
  <si>
    <t>U-1431</t>
  </si>
  <si>
    <t>U-1432</t>
  </si>
  <si>
    <t>U-1433</t>
  </si>
  <si>
    <t>U-1434</t>
  </si>
  <si>
    <t>U-1435</t>
  </si>
  <si>
    <t>U-1436</t>
  </si>
  <si>
    <t>U-1437</t>
  </si>
  <si>
    <t>U-1438</t>
  </si>
  <si>
    <t>U-1439</t>
  </si>
  <si>
    <t>U-1440</t>
  </si>
  <si>
    <t>U-1441</t>
  </si>
  <si>
    <t>U-1442</t>
  </si>
  <si>
    <t>U-1443</t>
  </si>
  <si>
    <t>U-1444</t>
  </si>
  <si>
    <t>U-1445</t>
  </si>
  <si>
    <t>U-1446</t>
  </si>
  <si>
    <t>U-1447</t>
  </si>
  <si>
    <t>U-1448</t>
  </si>
  <si>
    <t>U-1449</t>
  </si>
  <si>
    <t>U-1450</t>
  </si>
  <si>
    <t>U-1451</t>
  </si>
  <si>
    <t>U-1452</t>
  </si>
  <si>
    <t>U-1453</t>
  </si>
  <si>
    <t>U-1454</t>
  </si>
  <si>
    <t>U-1455</t>
  </si>
  <si>
    <t>U-1456</t>
  </si>
  <si>
    <t>U-1457</t>
  </si>
  <si>
    <t>U-1458</t>
  </si>
  <si>
    <t>U-1459</t>
  </si>
  <si>
    <t>U-1460</t>
  </si>
  <si>
    <t>U-1461</t>
  </si>
  <si>
    <t>U-1462</t>
  </si>
  <si>
    <t>U-1463</t>
  </si>
  <si>
    <t>U-1464</t>
  </si>
  <si>
    <t>U-1465</t>
  </si>
  <si>
    <t>U-1466</t>
  </si>
  <si>
    <t>U-1467</t>
  </si>
  <si>
    <t>U-1468</t>
  </si>
  <si>
    <t>U-1469</t>
  </si>
  <si>
    <t>U-1470</t>
  </si>
  <si>
    <t>U-1471</t>
  </si>
  <si>
    <t>U-1472</t>
  </si>
  <si>
    <t>U-1473</t>
  </si>
  <si>
    <t>U-1474</t>
  </si>
  <si>
    <t>U-1475</t>
  </si>
  <si>
    <t>U-1476</t>
  </si>
  <si>
    <t>U-1477</t>
  </si>
  <si>
    <t>U-1478</t>
  </si>
  <si>
    <t>U-1479</t>
  </si>
  <si>
    <t>U-1480</t>
  </si>
  <si>
    <t>U-1481</t>
  </si>
  <si>
    <t>U-1482</t>
  </si>
  <si>
    <t>U-1483</t>
  </si>
  <si>
    <t>U-1484</t>
  </si>
  <si>
    <t>U-1485</t>
  </si>
  <si>
    <t>U-1486</t>
  </si>
  <si>
    <t>U-1487</t>
  </si>
  <si>
    <t>U-1488</t>
  </si>
  <si>
    <t>U-1489</t>
  </si>
  <si>
    <t>U-1490</t>
  </si>
  <si>
    <t>U-1491</t>
  </si>
  <si>
    <t>U-1492</t>
  </si>
  <si>
    <t>U-1493</t>
  </si>
  <si>
    <t>U-1494</t>
  </si>
  <si>
    <t>U-1495</t>
  </si>
  <si>
    <t>U-1496</t>
  </si>
  <si>
    <t>U-1497</t>
  </si>
  <si>
    <t>U-1498</t>
  </si>
  <si>
    <t>U-1499</t>
  </si>
  <si>
    <t>U-1500</t>
  </si>
  <si>
    <t>Organizacao</t>
  </si>
  <si>
    <t>Contribuicao</t>
  </si>
  <si>
    <t>A ABRACE Energia, apresenta suas contribuições à Consulta Pública nº 11/2026, instaurada pela ANP, com o objetivo de discutir a aplicação do Método RCM para a valoração dos ativos vinculados ao Contrato Legado (Malha Sudeste) da NTS.
Em que pese a importância de analisar tecnicamente a proposta apresentada pela ANP para a aplicação do referido método, a controvérsia submetida à presente consulta pública transcende à discussão metodológica ou meramente contábil. Trata-se de questão central para a adequada prestação do serviço de transporte de gás natural, da correta identificação do montante de capital que permanece elegível à remuneração regulatória após o encerramento dos contratos legados.
A questão central consiste em determinar se ativos cujo investimento já tenha sido integralmente recuperado ao longo da execução dos contratos legados podem voltar a compor a Base Regulatória de Ativos – BRA e gerar nova remuneração a ser suportada pelos usuários do sistema. A própria equipe técnica da ANP conclui que não e aponta esse racional nas recentes consultas públicas nº 3 e 11 de 2026. Importa rememorar que a metodologia tarifária, normatizada pela Resolução ANP nº 991/2026, traz a opção de aplicação deste método, justamente para considerar a amortização econômica dos ativos legados, evitando a dupla remuneração e a oneração excessiva aos usuários dessas infraestruturas.
Neste contexto, frisa-se que o RCM, na visão da ANP, a qual a ABRACE Energia corrobora, é o único método capaz de preservar o equilíbrio a ser perseguido pelo regulador, em preservar: i) a remuneração adequada do capital ainda não recuperado pelas receitas históricas auferidas; e ii) a modicidade tarifária, tendo em vista à transição destes ativos sob uma ótica negocial para um novo ambiente de tarifas reguladas. Isso porque, como bem destacado pela Agência, a tarifa negociada pode ser significativamente superior ao nível de recuperação de custos eficientes, implicando recuperação acelerada do capital não capturada pela contabilidade regulatória tradicional.
No caso específico da Malha Sudeste, a Nota Técnica nº 14/2026/SIM-CTR/SIM/ANP-RJ demonstrou que a aplicação do RCM resultou em Base Regulatória de Ativos de R$ -83,515 milhões ao término de 2025, indicando que as receitas históricas do contrato legado foram suficientes para remunerar integralmente o capital investido, incluindo os aportes adicionais realizados após 2006, com pequeno excedente sobre o custo de capital regulatório. Assim, a proposta apresentada pela ANP no processo em tela evita o repasse de R$ 5 bilhões ao consumidor, em relação ao inicialmente proposto pela NTS, a qual evidencia o potencial impacto que seria observado caso investimentos já remunerados permanecessem integralmente incorporados à Base Regulatória de Ativos.
Importa registrar, ainda, que as divergências manifestadas pelas transportadoras não evidenciam, por si só, ilegalidade ou insegurança regulatória. Em realidade, refletem discussão de natureza predominantemente econômica e financeira acerca dos efeitos produzidos pelas diferentes metodologias de valoração dos ativos, algo esperado no exercício da regulação de uma atividade que opera como monopólio natural. Assim, a ABRACE Energia reforça que: i) o dever imposto pelo regramento legal ao regulador direciona em assegurar uma remuneração justa dos investimentos. Não há, portanto, qualquer compromisso imposto ao regulador em assegurar expectativas de remuneração pelos transportadores, a partir de negociação em foro privado à aquisição desses ativos; e ii) qualquer questionamento por parte das transportadoras à proposta da ANP em adotar tais premissas e o método RCM, deve ter como base contraprestações concretas e verificáveis dos valores desses ativos.
(devido a ausência de espaço neste formulário, nossas contribuições foram encaminhadas por e-mail)</t>
  </si>
  <si>
    <t>5.1. Modelo de Depreciação Ross-Heidecke</t>
  </si>
  <si>
    <t>Segue, anexa, Nota Técnica com o detalhamento dos fundamentos do Método de Ross-Heidecke, com o intuito de justificar que o seu uso para estimar a depreciação de gasodutos é inadequado.</t>
  </si>
  <si>
    <t>7.2.4.Resultados Anuais: Parâmetros e WACC Real (2006–2013)</t>
  </si>
  <si>
    <t>Cálculo do WACC no período 2006-2013
Segundo Nota Técnica nº 15/2026/SIM-CTR/SIM/ANP-RJ, para o período de 2006 a 2013, o WACC regulatório foi apurado anualmente segundo a metodologia estabelecida pela NT nº 027/2006-SCM, com atualização dos parâmetros de mercado a cada exercício. Os parâmetros estruturais — estrutura de capital, beta, alíquota de impostos e spread de default — foram mantidos constantes ao longo de todo o período, ao passo que a taxa livre de risco, o risco Brasil e a inflação implícita foram recalculados anualmente com base em séries históricas, capturando a evolução das condições de mercado.
Inconsistências verificadas no Cálculo do WACC para o período
• Com relação à Estrutura de Capital (D/(D+E), foi adotada na referida NT a proporção de 40% de capital de terceiros e 60% de capital próprio, constante para todo o período 2006–2013, apoiando-se na metodologia de peer group descrita na Nota Técnica 027/2006-SCM. No entanto, de acordo com essa NT, "foram utilizados a estrutura de capital observada na publicação do Relatório Anual da TBG 2005 e um cálculo baseado em uma proporção de 60% de dívida com terceiros em relação ao capital total" (pag. 20). Desse modo, as estruturas de capital testadas nos cálculos variaram entre 46,86% e 60% (conforme tabela 3 na pag. 24), divergindo, portanto, do cálculo adotado na NT nº 027/2006-SCM.
• Foi adotada na Nota Técnica nº 15/2026/SIM-CTR/SIM/ANP-RJ um prêmio de risco de crédito (spread de default) no custo de capital de terceiros de 2%, estimado, sem maiores justificativas, pela razão de alavancagem (D/E = 40/60) aplicada. Esse prêmio, todavia, diverge dos entendimentos observados na Nota Técnica 027/2006-SCM. Segundo essa NT, para a estrutura de capital da firma com base nos dados do Relatório Anual da TBG 2005 (cujo valor era 46,86%), foi estabelecido um prêmio de risco igual a 1,0% (pag. 21). No caso da sensibilização, considerando uma elevação da parcela de dívida em relação ao capital total para 60,0%, foram testados cálculos num intervalo que: 1) mantinha o prêmio de risco de default em 1%; e 2) elevava-o para 2,5% (pags. 21 e 22). Dessa maneira, a adoção, por parte da Nota Técnica nº 15/2026/SIM-CTR/SIM/ANP-RJ, de um spread de default de 2%, aplicado a uma estrutura de capital de 40%, pareceria incoerente e superestimado, considerando os valores dos prêmios de risco adotados para alavancagens superiores na Nota Técnica 027/2006-SCM.</t>
  </si>
  <si>
    <t>1.2. IGP-M como Indexador para Conversão do WACC Real em WACC Nominal em R$</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</si>
  <si>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refletiu-se em valores extremante elevados - 23,24% e 17.73%, respectivamente -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Cont da justificativa no item 88 1.3.(restrição de caracteres)</t>
  </si>
  <si>
    <t>1.3. Comportamento do IGP-M no Período 2006–2025</t>
  </si>
  <si>
    <t>Continuação da justificativa 87 1.2.
Mais do que uma questão meramente metodológica, a utilização desse indexador inflacionário alteraria premissas fundamentais utilizadas na precificação de ativos, distorcendo a mensuração de investimentos de longo prazo. Assim, a adoção do IGP-M tornaria os resultados mais incertos, tendendo a trazer volatilidade e complexidade ao ambiente regulatório, gerando desalinhamentos com o restante do arcabouço econômico-financeiro.
Portanto, a revisão tarifária deve não apenas observar fundamentos técnicos, mas também preservar a estabilidade e a coerência regulatória, evitando a utilização de premissas que fragilizem a confiança e a previsibilidade necessárias à atuação dos agentes.</t>
  </si>
  <si>
    <t>3. A avaliação patrimonial da própria Petrobras (2003): Custo de Reposição Depreciado</t>
  </si>
  <si>
    <t>A Nota Técnica apresenta uma avaliação da malha antiga (pré-2005) com base na metodologia do Custo de Reposição Depreciado (CRD), utilizando como referência documento de avaliação patrimonial elaborado pela própria Petrobras à época.
Chama a atenção a significativa divergência entre os valores obtidos pela Petrobras e aqueles sugeridos pela ANP, embora ambos tenham sido calculados com base na mesma metodologia (CRD) e para os mesmos ativos.
Nesse contexto, recomendamos que a Agência reveja as premissas adotadas para a valoração da malha existente (pré-2005), especialmente em relação a dois aspectos:
1. A janela temporal de referência utilizada para a quantificação do Custo de Reposição Novo (CRN), considerando que a própria Agência reconhece que o ano de 2006 foi marcado por uma escalada atípica dos custos do aço tubular; e
2. O critério de depreciação adotado, que, conforme já discutido nos comentários da Petrobras sobre o tema na Seção 33.5.1 – Modelo de Depreciação Ross-Heidecke, não representa a abordagem mais adequada para aplicação em ativos de transporte dutoviário de gás natural.</t>
  </si>
  <si>
    <t>A questão central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O ciclo tarifário 2026–2030, consolida o início da transição dos Contratos Legados da TAG e da NTS para o regime de acesso regulado instituído pela Lei nº 14.134/2021. A utilização do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À ANP, compete priorizar a sustentabilidade econômico-financeira dos investimentos com a proteção do usuário, tendo como objetivo central a modicidade tarifária. As tarifas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O método RCM é plenamente compatível com o desenho regulatório instituído pela Lei do Gás. A metodologia permite identificar quanto do capital investido já foi efetivamente recuperado pelas transportadoras durante a execução dos Contratos Legados, assegurando que apenas a parcela ainda não amortizada integre a BRA.
Ao contrário das metodologias prospectivas, que podem gerar ganhos extraordinários decorrentes da valorização dos ativos ou da variação dos preços dos insumos, o RCM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ressalvada apenas a parcela de investimentos efetivamente realizados que ainda necessitem de recuperação econômica.
O uso do Método do Capital Recuperado (RCM) na valoração dos ativos da Malha Sudeste da NTS, nesse sentido é totalmente acertada na medida em que estamos tratando de uma transição regulatória. A correta definição da Base Regulatória de Ativos (BRA), é a base da revisão tarifária, e tem consequências para o presente quinquênio e para períodos futuros e a não utilização do RCM, levará os consumidores pagarem novamente, via tarifas, por montantes já retribuídos à Transportadora.
O RCM constitui, portanto, instrumento essencial à concretização da modicidade tarifária e ao adequado exercício da competência regulatória da ANP. Conforme demonstrado pela própria equipe técnica da Agência, a não adoção desse critério para os ativos em transição poderia gerar sobrecustos artificiais de bilhões de reais aos usuários, decorrentes da dupla remuneração de infraestruturas.
A grande maioria dos ativos já foi totalmente recuperada ao longo do período, resultando em saldo residual negativo em 2025, o que evita que ocorra a sobreavaliação assegurando a modicidade tarifária. Os contratos legados, foram celebrados com tarifas negociadas e sem regulação ex-ante o que torna imperioso que a ANP realize a revisão com base no método RCM. A BRA inicial do novo ciclo deve, portanto, ser ZERO, ao início do atual quinquênio, evitando-se que o ocorra a dupla remuneração.</t>
  </si>
  <si>
    <t> 2.1. O problema da dupla recuperação de capital</t>
  </si>
  <si>
    <t>A etapa de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É de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utilização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permanência na Base Regulatória de Ativos,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método RCM, vem para atuar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problema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Os contratos legados já tiveram suas tarifas resultantes de uma metodologia regulatória usual. A não utilização do RCM levará a dupla recuperação de capital (double recovery).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t>
  </si>
  <si>
    <t>2.2. A lógica retrospectiva do RCM</t>
  </si>
  <si>
    <t>A ANP ao propor a adoção do RCM é assertiva em que se trata de um processo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implicará numa dupla remuneração.
O método RCM é uma ferramenta regulatória backward-looking (retrospectiva) que busca descobrir quanto do investimento original em um ativo ainda precisa ser pago pelas tarifas. O foco não é o custo de construção atual, mas o balanço histórico entre o que foi investido e o que já foi amortizado pelas receitas. 
O RCM parte de uma dinâmica de reconstituição de fluxo de caixa, passo a passo, para cada ano de operação do ativo buscando identificar a receita total que a infraestrutura gerou no período e então deduzir os custos operacionais (OPEX) necessários para prestar o serviço, onde com base nessa análise se procura apurar a remuneração exigida sobre o capital ainda não recuperado, calculada com base no Custo Médio Ponderado de Capital (WACC). O que sobra da após as deduções é considerado como amortização efetiva do capital investido.
O RCM foi desenvolvido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RCM reconstrói os fluxos econômicos históricos associados ao ativo ao longo de sua vida operacional analisando a receita efetivamente auferida pela infraestrutura, deduzindo-se dela os custos operacionais necessários à prestação do serviço e a remuneração econômica requerida sobre o capital ainda não recuperado.
O resultado dessas deduções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RCM possui relevância em ambientes nos quais as tarifas históricas possam ter incorporado remuneração superior àquela compatível com modelos regulatórios baseados em custos eficientes. Nessas situações, o RCM funciona como mecanismo de neutralização de sobre recuperações pretéritas de capital, impedindo que ativos já amortizados economicamente permaneçam integralmente incorporados à nova Base Regulatória de Ativos.
O método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t>
  </si>
  <si>
    <t>2.3. A Mecânica da Fórmula RCM</t>
  </si>
  <si>
    <t>O resultado prático do modelo visa apurar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A NT 14/2026/SIM reproduz corretamente a lógica do método RCM não cabendo em nossas contribuições entrar no detalhe do modelo considerado.
A NTS e a TAG segundo contribuições conhecidas, tiveram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Por fim, ressaltamos que a ANP deve aplicar a retroatividade do resultado à 01/01/2026, quando se iniciou o novo ciclo quinquenal.
A NT 14/2026/SIM reproduz corretamente a lógica do método RCM não cabendo em nossas contribuições entrar no detalhe do modelo considerado.
A NTS apresentou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t>
  </si>
  <si>
    <t>2.4. O RCM na experiência regulatória australiana</t>
  </si>
  <si>
    <t>O RCM é utilizado como uma ferramenta de transição de ativos para o regime regulado, em processos de desverticalização de setores que migram de monopólios integrados ou mercados livres para modelos tarifários controlados. O objetivo principal é evitar a dupla remuneração (doble-recovery) de investimentos que já foram pagos pelos usuários no passado.
A metodologia RCM foi consolidada pela Australian Energy Regulator (AER), o órgão regulador de energia da Austrália e foi adotada como medida para mitigar a forte assimetria de informações entre os operadores de gasodutos não regulados e os usuários do sistema.
O método RCM é perfeitamente utilizável na revisão das tarifas de transporte que ocorre no setor de gás natural, em especial, nas antigas malhas de gasodutos que pertenciam à Petrobras e operavam sob contratos de longo prazo migraram para o regime de tarifas reguladas. A ANP enfrenta agora, na 1ª revisão das tarifas da NTS, o desafio de calcular a Base Regulatória de Ativos (BRA) sem gerar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A aplicação do método RCM responde a um anseio da sociedade que não concorda em pagam tarifas elevadíssimas resultantes de período sem regulação. Como já demonstrado, as tarifas de transporte aqui chegam a ser entre 5 a 10 vezes maiores se contrastadas com outros entornos.
O uso do RCM evitará que os consumidores venham a arcar com cerca de R$ 9 bilhões a mais em tarifas de transporte somente no próximo nesse quinquênio, segundo análises da ARM consultoria, tendo em vista que nossas análises identificaram no teste retrospectivo que a base de ativos da NTS já foi totalmente amortizada remunerada antes do início do quinquênio passado tendo ocorrido uma sobre remuneração de bilhões.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foram fruto de acordos entre partes, e chegam ao seu final e precisam ser regulados pela ANP e o RCM é o único método que impede a continuidade de uma dupla remuneração pelos transportadores, o que é vedado pela RANP 991/2026. O objetivo é apurar o capital efetivamente recuperado e acelerar a depreciação do saldo restante, impedindo que consumidores do futuro arquem com custos de infraestruturas inutilizadas.
Os casos do Brasil e a Australia, apresentam situações similares onde o problema econômico-regulatório é substancialmente o mesmo: definir uma base regulatória inicial para ativos monopolistas que geraram receitas por longo período, sem que houvesse acompanhamento regulatório contínuo da recuperação do capital investido.
A função do RCM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Essa lógica é compatível com o equilíbrio buscado tanto pela experiência australiana quanto pela regulação brasileira: remunerar adequadamente o capital ainda não recuperado, sem transferir aos usuários futuros o custo de ativos já amortizados.</t>
  </si>
  <si>
    <t>3.3. Implicações regulatórias para ativos provenientes de contratos legados</t>
  </si>
  <si>
    <t xml:space="preserve">
A Lei nº 14.134/2021, buscou preservar as receitas dos Contratos Legados durante sua vigência, tal proteção não se projeta, em hipótese alguma, para além da extinção desses instrumentos. Trata-se de regra de transição voltada à preservação das relações jurídicas então existentes, em observância ao ato jurídico perfeito (art. 5º, XXXVI, da CF/88), não havendo fundamento legal para conferir ultratividade ao regime econômico dos Contratos Legados ou para assegurar a manutenção da posição econômica anteriormente desfrutada pelas transportadoras após o encerramento desses contratos.
A preservação das receitas dos Contratos Legados operou apenas até o respectivo termo final (art. 44, § 1º, da Lei nº 14.134/2021), o que não significa que as transportadoras detenham direito adquirido à manutenção de todo o regime jurídico subjacente àqueles instrumentos.
Findo os contratos legados o regulador esta juridicamente respaldado para revisar, no novo ciclo tarifário e de forma prospectiva, os critérios de valoração e remuneração dos ativos, com vistas a assegurar que apenas o capital efetivamente ainda não recuperado seja incorporado à base regulatória.
Não há retroatividade no novo parâmetro.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Os Contratos Legados foram resultantes de acordos de natureza privada, celebrados entre entes particulares, cujos termos não podem subsistir à sua extinção nem obrigar terceiros que deles não foram parte, muito menos os usuários do serviço regulado. Demais disso, nem os Contratos Legados nem os Termos de Compromisso que os antecederam previram qualquer método de valoração de ativos após a sua extinção.
A aplicação do RCM, nesse cenário, não importa retroatividade — já que a faculdade de adotar métodos alternativos preexistia (Resolução ANP nº 15/2014 e Decreto nº 7.832/2010) —, mas mero exercício regular da competência regulatória sobre atividade sujeita a regulação dinâmica e contínua.
Nesse sentido, a consideração de dados históricos para fins de modelagem tarifária futura não se confunde com retroatividade, na medida em que o regulador deve identificar, com base na trajetória econômica dos ativos, qual parcela do capital ainda permanece pendente de recuperação, que no caso das transportadoras, inexiste parcela pendente de recuperação. Trata-se, portanto, de projeção regulatória fundada em fatos pretéritos, e não de requalificação jurídica desses fatos.
No caso em análise, a aplicação do RCM não reabre ou modifica o regime jurídico dos Contratos Legados, já exauridos, mas apenas evita que seus efeitos econômicos, em especial a recuperação já ocorrida do capital investido, sejam indevidamente projetados para o novo regime tarifário instituído pela Lei nº 14.134/2021.
A função do RCM, precisamente, é evitar essa distorção, assegurando que a base de ativos reflita apenas o capital efetivamente ainda não recuperado, sem que isso implique revisão do passado, mas tão somente a correta delimitação dos efeitos futuros da regulação.
A invocação da segurança jurídica, alegada pelas transportadores,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Vale relembrar que os gasodutos de transporte atuais foram construídos por um agente dominante verticalmente integrado, envolto a uma total opacidade.
Esses gasodutos vêm sendo retribuídos via tarifas sob um regime distinto daquele que agora passa pela sua 1ª revisão regulatória. Importante destacar que, mais da metade dos dutos de transporte da NTS, tem idade de operação, entre 30 e 50 anos.</t>
  </si>
  <si>
    <t>3.3.2. Os Contratos Legados: Período 2006–2025</t>
  </si>
  <si>
    <t>A NT14 sustenta acertadamente que as características estruturais sustentam e justificam a aplicação do RCM. Considerando todos os aspectos acima destacados, ainda que, o Inciso IV do Art. 7º do Capítulo 3º diz que “os ativos cuja recuperação total já tenha ocorrido por meio de remuneração por tarifa de transporte não serão considerados no valor de abertura da BRA”, não deve pairar nem um tipo de dúvidas quanto ser imperiosos a aplicação do método RCM.
É importante destacar, nem os Contratos Legados nem os Termos de Compromisso disciplinaram a metodologia de valoração dos ativos após o encerramento desse regime transitório. Esses instrumentos limitaram-se a estabelecer obrigações voltadas à adequada transição do setor, prevendo, entre outros aspectos, a identificação da vida útil dos ativos, do valor contábil e da depreciação acumulada da Base de Ativos, bem como a individualização do cálculo tarifário dos serviços de transporte. Essas obrigações não tinham por finalidade perpetuar a lógica econômica dos Contratos Legados, mas assegurar que a ANP dispusesse das informações necessárias para definir, no momento oportuno, a BRA aplicável ao novo regime de acesso regulado.
Conclusão que é reforçada pelo próprio marco regulatório vigente. A Lei nº 14.134/2021 dispõe expressamente que a atividade de transporte de gás natural é explorada por conta e risco do empreendedor e não constitui prestação de serviço público (art. 1º, § 2º) e dispõe expressamente que a receita máxima permitida de transporte, fixada pela ANP, "não será, em nenhuma hipótese, garantida pela União" (art. 9º), afastando qualquer direito à garantia de receita ou à preservação da posição econômica anteriormente assegurada pelos Contratos Legados.
Qualquer tipo de direito ao equilíbrio econômico-financeiro decorrente desses contratos restringe-se exclusivamente à relação jurídica estabelecida entre Petrobras e transportadoras durante a sua vigência.
Portanto, o histórico regulatório dos Contratos Legados conduz a consequência inequívoca: encerrado o regime contratual transitório, a Base Regulatória de Ativos deve refletir exclusivamente o capital efetivamente ainda pendente de recuperação. Os elementos produzidos durante a execução desses contratos fornecem base suficiente para a aplicação do RCM.</t>
  </si>
  <si>
    <t>5.2. Fórmula Geral e Aplicação com c = 0</t>
  </si>
  <si>
    <t>O modelo Ross-Heidecke, ao combinar idade e conservação física, tem maior utilidade em avaliações patrimoniais ou em testes de sensibilidade em ativos como prédios. O seu uso regulatório em instalações enterradas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A alteração do critério de depreciação linear, mais comumente utilizada, para o Ross-Heidecke, foi ainda impactada pela adoção, na avaliação da ANP, de premissas não adequadas, que consideram todos os ativos no Estado I — "Novo" o que acaba aumentando a retribuição ao longo do tempo pois reduz a depreciação nos primeiros anos.
Se a ANP vier a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por exemplo, não poderia ser considerada uma condição extrema, pois ela ainda representa um ativo operacional, seguro e apto ao serviço, mas com desgaste ordinário e necessidade permanente de gestão de integridade. Seria, portanto, uma hipótese mais aderente a gasodutos maduros do que a presunção de estado “novo”. A operacionalidade não elimina o envelhecimento econômico; apenas demonstra que o operador cumpriu suas obrigações de manutenção, inspeção, proteção catódica e reparo.
A título ilustrativo do impacto de uma utilização sem uma análise mais pormenorizada, realizamos uma simulação adotando a tabela da ANP com referência a um estado regular do duto, gerando um resultado de -R$ 2,15 bilhões contra -R$ 83,0 milhões quando considerado C=0. Caso a ANP venha a optar pela adoção do método Ross-Heidecke, os coeficientes deveriam ser diferentes de C = 0, considerando a característica de cada instalação.
A adoção do método Ross-Heidecke, no caso da NTS arrasta também um montante de gastos ativaveis de pigs que acabam tendo um impacto importante na retribuição da mesma e deveria ser precedida de uma AIR e de auditorias técnicas independentes.
Adicionalmente, remarcamos nossa recomendação para que a ANP mantenha o VRD zero para os ativos com 30 anos ou mais de operação.</t>
  </si>
  <si>
    <t>12.  Conclusão</t>
  </si>
  <si>
    <t>Os contratos legados das Malhas Nordeste (TAG) e Sudeste (NTS) representam uma parcela relevante da Receita Máxima Permitida — cerca de 30%. No caso da NTS, outros dois contratos finalizam em 2030, totalizando cerca de 70% ao final do ciclo.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opção pelo método RCM possibilita corrigir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t>
  </si>
  <si>
    <t>7. Conclusão</t>
  </si>
  <si>
    <t>Instituto de Economia da UFRJ/Grupo de Economia da Energia</t>
  </si>
  <si>
    <t>A manifestação foi encaminhada por e-mail.</t>
  </si>
  <si>
    <t>Sindcomb - Sindicato do Comércio Varejista de Combustíveis, Energias Alternativas para Veículos Automotivos, Lubrificantes e de Lojas de Conveniência do Município do Rio de Janeiro</t>
  </si>
  <si>
    <t>Inicialmente, destacamos que a questão central de fato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Destacamos a grande e especial relevância no ciclo tarifário 2026–2030, que consolida a transição dos Contratos Legados para o regime de acesso regulado instituído pela Lei nº 14.134/2021. Nesse contexto, a correta delimitação da parcela do capital ainda passível de remuneração é premissa inafastável para assegurar a legitimidade econômica e jurídica das tarifas.
A opção pelo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Ao fazê-lo, conferiu à Agência legitimidade técnica para definir a metodologia de valoração dos ativos, desde que observados os parâmetros legais e regulamentares aplicáveis.
As tarifas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A adoção do RCM é plenamente compatível com o desenho regulatório instituído pela Lei do Gás. A metodologia permite identificar quanto do capital investido já foi efetivamente recuperado pelas transportadoras durante a execução dos Contratos Legados, assegurando que apenas a parcela ainda não amortizada integre a BRA.
O RCM ao contrário das metodologias prospectivas, que podem gerar ganhos extraordinários decorrentes da valorização dos ativos ou da variação dos preços dos insumos,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A utilização pela ANP do Método do Capital Recuperado (RCM) na valoração dos ativos da Malha Sudeste da NTS, nesse sentido é totalmente acertada na medida em que estamos tratando de uma transição regulatória pois tem consequências para o presente quinquênio e para períodos futuros e a não utilização do RCM, levará os consumidores pagarem novamente, via tarifas, por montantes já retribuídos à Transportadora.
Conforme demonstrado pela própria equipe técnica da Agência, a não adoção do RCM para os ativos em transição poderia gerar sobre custos artificiais de bilhões de reais aos usuários, decorrentes da dupla remuneração de infraestruturas cuja recuperação econômica já ocorreu, em grande medida, durante a vigência dos Contratos Legados. Permitir que investimentos já recuperados permaneçam sendo remunerados pelas tarifas afrontaria os princípios da eficiência, da razoabilidade e da modicidade tarifária.
A maioria dos ativos já foi totalmente recuperada ao longo do período, resultando em saldo residual negativo em 2025, o que evita que ocorra a sobre avaliação assegurando a modicidade tarifária. Os contratos legados, foram celebrados com tarifas negociadas e sem regulação ex-ante o que torna imperioso que a ANP realize a revisão com base no método RCM.</t>
  </si>
  <si>
    <t>2. O Método do Capital Recuperado (RCM) no Contexto da Regulação Econômica</t>
  </si>
  <si>
    <t>O Método RCM não constitui inovação no ordenamento regulatório do setor de transporte de gás natural. Trata-se de metodologia expressamente prevista pela Resolução ANP nº 991/2026 para as hipóteses em que os ativos estiveram submetidos a tarifas livremente negociadas entre as partes (art. 6º, § 9º), exatamente como ocorreu nos Contratos Legados.
Vale ressaltar que a Resolução ANP nº 991/2026 não estabelece hierarquia entre as metodologias de valoração (CHCI, CRN e RCM). Ao contrário, confere à ANP margem técnica para avaliar, no caso concreto, qual o critério é mais adequado para a mensuração da BRA. Nesse sentido, embora o art. 6º, §2º, inciso II, faça referência ao CHCI e ao CRN, o § 9º do mesmo artigo admite expressamente a aplicação do RCM para ativos sujeitos a tarifas negociadas entre as partes. Trata-se de metodologia destinada a apurar o capital efetivamente investido, descontado o retorno já obtido pelo transportador.
Também não procede eventual alegação de inovação normativa imprevisível ou arbitrária. A Resolução ANP nº 15/2014 já admitia metodologias alternativas de valoração da BRA (cf. art. 6º, §3º III), desde que tecnicamente justificadas. A Resolução ANP nº 991/2026, portanto, apenas reforça essa competência regulatória da ANP. Tampouco procede a objeção de que o RCM não poderia ser adotado sob o fundamento de não ser metodologia amplamente reconhecida.
Com efeito, o conceito de metodologia “amplamente reconhecida” não se confunde com metodologia amplamente aplicada. Uma metodologia pode ser compreendida como reconhecida quando apresenta consistência econômica, estruturação técnica e aderência às melhores práticas de valoração regulatória, ainda que aplicáveis a contextos específicos. Em setores regulados, a singularidade de determinadas transições pode demandar a adoção de soluções metodológicas não padronizadas, desde que fundamentadas e compatíveis com os princípios que informam o regime jurídico aplicável.
A previsão específica do RCM para ativos sujeitos a tarifas livremente negociadas entre partes evidencia que sua adoção não configura exceção assistemática, mas resposta normativa calibrada a um cenário particular: a transição dos Contratos Legados para o regime de acesso regulado instituído pela Lei nº 14.134/2021.
O RCM reconstrói retrospectivamente a trajetória financeira dos ativos, identificando o capital efetivamente pendente de amortização e evitando que valores já recuperados retornem à base tarifária.
Ressalta-se que a definição da metodologia de valoração insere-se na discricionariedade técnica da ANP, nos termos do art. 3º, XXXVI, da Lei nº 14.134/2021, devendo observar os parâmetros do art. 26, § 3º, do Decreto nº 10.712/2021, especialmente quanto à depreciação dos ativos, a amortização dos investimentos e a remuneração do capital. O RCM atende precisamente a essas diretrizes, ao mensurar apenas o capital efetivamente investido que ainda não foi recuperado pelo transportador ao longo da exploração econômica do ativo.
As características do método RCM o torna especialmente adequado à transição dos Contratos Legados para o regime de acesso regulado instituído pela Lei nº 14.134/2021. Durante décadas, esses ativos operaram em ambiente de integração vertical, marcado por registros contábeis e societários que, em muitos casos, não permitem identificar com precisão os investimentos prudentes efetivamente vinculados à atividade regulada.
Nesse cenário, metodologias fundadas exclusivamente em valores contábeis ou em custos de reposição mostram-se incapazes de identificar se o capital originalmente investido já foi recuperado, inclusive por meio de receitas extraordinárias ou da própria estrutura tarifária anteriormente vigente. O risco é a inclusão, na Base Regulatória de Ativos, de investimentos cuja recuperação econômica já ocorreu, permitindo sua remuneração em duplicidade.</t>
  </si>
  <si>
    <t>A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adoção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manutenção, na BRA,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RCM, atua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regulação deve voltar-se à realidade econômica atual e futura dos ativos, prevenindo ganhos injustificados, evitando a oneração indevida dos usuários e assegurando a justiça regulatória intertemporal.
A dificuldade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Inexiste uma Base Regulatória de Ativos historicamente consolidada que permita ao regulador identificar, de maneira objetiva, quanto do investimento original já foi economicamente recuperado, como é exatamente o caso dos contratos legados.
As tarifas de transporte dos contratos legados não foram resultantes de metodologia regulatória. A não utilização do RCM levará a dupla recuperação de capital com efeitos economicamente indesejáveis sob múltiplas dimensões regulatórias, elevando artificialmente a Base Regulatória de Ativos e, consequentemente, as tarifas de transporte, comprometendo a modicidade tarifária, produzindo transferência indevida de renda dos usuários para o proprietário da infraestrutura.</t>
  </si>
  <si>
    <t>A ANP acerta ao propor a adoção do RCM que representa, sim, instrumento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implicará numa dupla remuneração.
O RCM é uma ferramenta regulatória backward-looking (retrospectiva) que busca descobrir quanto do investimento original em um ativo ainda precisa ser pago pelas tarifas. O foco não é o custo de construção atual, mas o balanço histórico entre o que foi investido e o que já foi amortizado pelas receitas. 
O método parte de uma dinâmica de reconstituição de fluxo de caixa, passo a passo, para cada ano de operação do ativo buscando identificar a receita total que a infraestrutura gerou no período e então deduzir os custos operacionais (OPEX) necessários para prestar o serviço, onde com base nessa análise se procura apurar a remuneração exigida sobre o capital ainda não recuperado, calculada com base no Custo Médio Ponderado de Capital (WACC). O que sobra da após as deduções é considerado como amortização efetiva do capital investido.
O RCM foi desenvolvido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RCM reconstrói os fluxos econômicos históricos associados ao ativo ao longo de sua vida operacional analisando a receita efetivamente auferida pela infraestrutura, deduzindo-se dela os custos operacionais necessários à prestação do serviço e a remuneração econômica requerida sobre o capital ainda não recuperado.
O resultado dessas deduções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RCM possui relevância em ambientes nos quais as tarifas históricas possam ter incorporado remuneração superior àquela compatível com modelos regulatórios baseados em custos eficientes. Nessas situações, o RCM funciona como mecanismo de neutralização de sobre recuperações pretéritas de capital, impedindo que ativos já amortizados economicamente permaneçam integralmente incorporados à nova Base Regulatória de Ativos.
O método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t>
  </si>
  <si>
    <t>O resultado prático do modelo visa apurar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A NT 14/2026/SIM reproduz corretamente a lógica do método RCM não cabendo em nossas contribuições entrar no detalhe do modelo considerado.
No caso da NTS, a ARM consultoria elaborou cálculos utilizando-se do modelo e o resultado foi sobre recuperação do capital bastante relevante a partir de cenários utilizados.
A ARM estimou que em mais de R$ 4 bilhões o impacto que os consumidores terão que pagar a maior somente no quinquênio 2026–2030, no caso de não adoção do RCM. Se projetado para os quinquênios seguintes, esta soma se multiplicaria.
A NTS teve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Por fim, ressaltamos que a ANP deve aplicar a retroatividade do resultado à 01/01/2026, quando se iniciou o novo ciclo quinquenal.</t>
  </si>
  <si>
    <t>O RCM é utilizado como uma ferramenta de transição de ativos para o regime regulado, em processos de desverticalização de setores que migram de monopólios integrados ou mercados livres para modelos tarifários controlados. O objetivo principal é evitar a dupla remuneração (doble-recovery) de investimentos que já foram pagos pelos usuários no passado.
A metodologia RCM foi consolidada pela Australian Energy Regulator (AER), o órgão regulador de energia da Austrália e foi adotada como medida para mitigar a forte assimetria de informações entre os operadores de gasodutos não regulados e os usuários do sistema.
O método RCM é perfeitamente utilizável na revisão das tarifas de transporte que ocorre no setor de gás natural, em especial, nas antigas malhas de gasodutos que pertenciam à Petrobras e operavam sob contratos de longo prazo migraram para o regime de tarifas reguladas. A ANP enfrenta agora, na 1ª revisão das tarifas da NTS, o desafio de calcular a Base Regulatória de Ativos (BRA) sem gerar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A aplicação do método RCM responde a um anseio da sociedade que não concorda em pagam tarifas elevadíssimas resultantes de período sem regulação. Como já demonstrado, as tarifas de transporte aqui chegam a ser entre 5 a 10 vezes maiores se contrastadas com outros entornos.
O uso do RCM evitará que os consumidores venham a arcar com cerca de R$ 9 bilhões a mais em tarifas de transporte somente no próximo nesse quinquênio, segundo análises da ARM consultoria, tendo em vista que nossas análises identificaram no teste retrospectivo que a base de ativos da NTS já foi totalmente amortizada remunerada antes do início do quinquênio passado tendo ocorrido uma sobre remuneração de bilhões.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foram fruto de acordos entre partes, e chegam ao seu final e precisam ser regulados pela ANP e o RCM é o único método que impede a continuidade de uma dupla remuneração pelos transportadores, o que é vedado pela RANP 991/2026.
O conceito do RCM, deve ser utilizado pela ANP para regular os ativos dos Contratos Legados, que operaram historicamente fora de um regime tarifário regulado ex ante, devendo ser regulados agora finalizados os contratos.
Brasil e a Australia, apresentam situações similares onde o problema econômico-regulatório é substancialmente o mesmo: definir uma base regulatória inicial para ativos monopolistas que geraram receitas por longo período, sem que houvesse acompanhamento regulatório contínuo da recuperação do capital investido.
A função do RCM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Essa lógica é compatível com o equilíbrio buscado tanto pela experiência australiana quanto pela regulação brasileira: remunerar adequadamente o capital ainda não recuperado, sem transferir aos usuários futuros o custo de ativos já amortizados.</t>
  </si>
  <si>
    <t>A Lei nº 14.134/2021, buscou preservar as receitas dos Contratos Legados durante sua vigência, tal proteção não se projeta, em hipótese alguma, para além da extinção desses instrumentos. Trata-se de regra de transição voltada à preservação das relações jurídicas então existentes, em observância ao ato jurídico perfeito (art. 5º, XXXVI, da CF/88), não havendo fundamento legal para conferir ultratividade ao regime econômico dos Contratos Legados ou para assegurar a manutenção da posição econômica anteriormente desfrutada pelas transportadoras após o encerramento desses contratos.
A preservação das receitas dos Contratos Legados operou apenas até o respectivo termo final (art. 44, § 1º, da Lei nº 14.134/2021), o que não significa que as transportadoras detenham direito adquirido à manutenção de todo o regime jurídico subjacente àqueles instrumentos.
Findo os contratos legados o regulador esta juridicamente respaldado para revisar, no novo ciclo tarifário e de forma prospectiva, os critérios de valoração e remuneração dos ativos, com vistas a assegurar que apenas o capital efetivamente ainda não recuperado seja incorporado à base regulatória. Admitir o contrário levaria ao enriquecimento sem causa e da neutralidade intertemporal que informam o novo modelo setorial.
Não há retroatividade no novo parâmetro.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Os Contratos Legados são ajustes de natureza privada, celebrados entre entes particulares, cujos termos não podem subsistir à sua extinção nem obrigar terceiros que deles não foram parte, muito menos os usuários do serviço regulado. Demais disso, nem os Contratos Legados nem os Termos de Compromisso que os antecederam previram qualquer método de valoração de ativos após a sua extinção.
A aplicação do RCM, nesse cenário, não importa retroatividade — já que a faculdade de adotar métodos alternativos preexistia (Resolução ANP nº 15/2014 e Decreto nº 7.832/2010) —, mas mero exercício regular da competência regulatória sobre atividade sujeita a regulação dinâmica e contínua.
Nesse sentido, a consideração de dados históricos para fins de modelagem tarifária futura não se confunde com retroatividade, na medida em que o regulador deve identificar, com base na trajetória econômica dos ativos, qual parcela do capital ainda permanece pendente de recuperação, que no caso das transportadoras, inexiste parcela pendente de recuperação. Trata-se, portanto, de projeção regulatória fundada em fatos pretéritos, e não de requalificação jurídica desses fatos.
No caso em análise, a aplicação do RCM não reabre ou modifica o regime jurídico dos Contratos Legados, já exauridos, mas apenas evita que seus efeitos econômicos, em especial a recuperação já ocorrida do capital investido, sejam indevidamente projetados para o novo regime tarifário instituído pela Lei nº 14.134/2021.
A função do RCM, precisamente, é evitar essa distorção, assegurando que a base de ativos reflita apenas o capital efetivamente ainda não recuperado, sem que isso implique revisão do passado, mas tão somente a correta delimitação dos efeitos futuros da regulação.
A invocação da segurança jurídica, alegada pelas transportadores,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Vale relembrar que os gasodutos de transporte atuais foram construídos por um agente dominante verticalmente integrado, envolto a uma total opacidade. Esses gasodutos vêm sendo retribuídos via tarifas sob um regime distinto daquele que agora passa pela sua 1ª revisão regulatória.</t>
  </si>
  <si>
    <t>Cabe inicialmente remarcar que o contrato legado da Malha Sudeste (NTS) representa uma parcela relevante da Receita Máxima Permitida — cerca de 30%. Outros dois contratos finalizaram em 2030, totalizando cerca de 70% ao final do ciclo.
Diante de todas 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corrigi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t>
  </si>
  <si>
    <t>3S Consultoria de Gás e Energia</t>
  </si>
  <si>
    <t>A ANP realizou análise técnica consistente ao reconhecer a Base Regulatória de Ativos — BRA — como elemento central do regime tarifário de transporte de gás natural e ao tratar a vedação à dupla remuneração como premissa estruturante da decisão regulatória. Nesse contexto, o Método do Capital Recuperado — RCM — mostra-se adequado para impedir que ativos já recuperados economicamente voltem a ser remunerados por meio das tarifas.
A questão essencial é dar efetividade ao art. 7º, inciso IV, da Resolução ANP nº 991/2026, segundo o qual “os ativos cuja recuperação total já tenha ocorrido por meio de remuneração por tarifa de transporte não serão considerados no valor de abertura da BRA”. Essa diretriz é especialmente relevante no ciclo 2026–2030, que consolida a transição dos Contratos Legados para o regime de acesso regulado da Lei nº 14.134/2021.
A adoção do RCM encontra fundamento no marco legal do setor. A Lei nº 14.134/2021 substituiu o regime de concessão pelo regime de autorização para gasodutos de transporte, nos termos do art. 4º, e atribuiu à ANP competência para estabelecer a Receita Máxima Permitida com base nos custos e despesas do serviço, na remuneração dos investimentos e na depreciação e amortização da BRA, conforme art. 9º, caput, combinado com o art. 3º, inciso XXXVI.
Cabe à ANP compatibilizar sustentabilidade econômico-financeira dos investimentos, proteção dos usuários e modicidade tarifária. As tarifas devem remunerar apenas investimentos necessários, prudentes, eficientes e ainda não recuperados. A inclusão de ativos integralmente amortizados na BRA imporia pagamento indevido aos usuários e poderia configurar enriquecimento sem causa das transportadoras, vedado pelo art. 884 do Código Civil.
O RCM permite apurar, a partir dos fluxos econômicos dos Contratos Legados, quanto do capital investido já foi recuperado e qual parcela, se existente, ainda deve integrar a BRA. Diferentemente de metodologias prospectivas ou patrimoniais, que podem refletir valorização de ativos ou variações de preços sem testar a recuperação histórica, o RCM reconstrói a trajetória financeira do investimento, confrontando receitas, OPEX, tributos, remuneração e retorno do capital.
A Resolução ANP nº 991/2026 reforça essa conclusão: o art. 6º, §2º, impede a reativação regulatória de ativos substancialmente amortizados sob regime anterior, enquanto o art. 7º, IV, exclui da BRA de abertura os ativos já recuperados por tarifa, ressalvando apenas a parcela que ainda necessite de recuperação econômica.
No caso da Malha Sudeste da NTS, a utilização do RCM é apropriada por se tratar de típica transição regulatória. A definição da BRA inicial é a base da revisão tarifária e produzirá efeitos no quinquênio 2026–2030 e em ciclos posteriores. Sem esse teste, haveria risco de os consumidores remunerarem novamente valores já pagos durante os Contratos Legados.
A não adoção desse critério poderia gerar sobrecustos artificiais aos usuários, decorrentes da remuneração duplicada de infraestruturas cuja recuperação econômica já ocorreu durante os Contratos Legados. Permitir tal resultado afrontaria os princípios da eficiência, da razoabilidade e da modicidade tarifária.
A memória construída pela ANP demonstra que é possível aplicar o RCM com base em receitas históricas efetivas, deduzindo despesas operacionais, tributos e remuneração do capital, até chegar ao valor residual representativo do capital ainda não recuperado. Se a análise revelar recuperação integral de parcela relevante dos ativos, inclusive com saldo residual negativo, evita-se a sobreavaliação da BRA inicial e impede-se a dupla remuneração.
Assim, a trajetória de recuperação econômica deve orientar a definição da BRA inicial do novo ciclo, preservar a segurança jurídica dos contratos encerrados, proteger os usuários futuros e impedir nova remuneração de capital já recuperado.</t>
  </si>
  <si>
    <t>O Método do Capital Recuperado — RCM — não constitui inovação normativa no transporte de gás natural. A Resolução ANP nº 991/2026 admite, ao lado do CHCI e do Custo de Reposição Novo — CRN —, metodologias alternativas reconhecidas pelo mercado para valoração da Base Regulatória de Ativos — BRA, conforme art. 6º, § 2º, III. O § 9º do mesmo artigo prevê expressamente o RCM para ativos submetidos a tarifas livremente negociadas entre as partes, hipótese dos Contratos Legados.
A Resolução ANP nº 991/2026 não estabelece hierarquia rígida entre CHCI, CRN e RCM. Permite que a ANP escolha o critério mais aderente ao caso concreto. O § 9º confirma que o RCM pode mensurar o valor dos ativos a partir do capital efetivamente investido, descontado o retorno do capital já obtido pelo transportador. Essa possibilidade não é inédita, pois a Resolução ANP nº 15/2014 já admitia metodologias alternativas de valoração da base regulatória.
Também não procede a alegação de que o RCM não seria metodologia “amplamente reconhecida”. Esse conceito não se confunde com frequência estatística de aplicação, mas se refere a modelos economicamente consistentes e aderentes às finalidades da regulação. Em transições sem histórico regulatório completo, soluções próprias podem ser necessárias, desde que fundamentadas, transparentes e compatíveis com prudência, eficiência e modicidade tarifária.
No caso dos Contratos Legados, o RCM é particularmente adequado. Os ativos foram explorados por longo período sob contratos privados, com tarifas negociadas, sem controle tarifário ex ante e com assimetrias informacionais relevantes. Exigir exclusivamente métodos patrimoniais tradicionais poderia ignorar a recuperação econômica já ocorrida e levar à sobrevaloração da BRA.
A competência da ANP para definir a metodologia decorre da Lei nº 14.134/2021, especialmente do art. 3º, XXXVI, e deve observar o art. 26, § 3º, do Decreto nº 10.712/2021, segundo o qual a metodologia deve refletir depreciação dos ativos, amortização dos investimentos e remuneração do capital. O RCM atende a esses comandos porque identifica apenas a parcela do capital investido que ainda não foi recuperada.
Sob a ótica regulatória, o RCM expressa com maior precisão a finalidade da BRA: remunerar o investimento ainda não recuperado, sem transferir aos usuários o custo de ativos já amortizados. Diferentemente de metodologias baseadas apenas em registros contábeis, CHCI ou CRN, o RCM reconstrói a trajetória financeira dos ativos, identifica o capital pendente de recuperação e impede que valores já pagos retornem à base tarifária.
Essa característica é decisiva na transição dos Contratos Legados para o regime de acesso regulado da Lei nº 14.134/2021. Durante décadas, tais ativos operaram em ambiente de integração vertical, com registros contábeis e societários nem sempre suficientes para individualizar os investimentos prudentes vinculados ao serviço regulado. Há, ainda, risco de rejuvenescimento contábil por capitalização de despesas de manutenção, capaz de inflar artificialmente a base.
Metodologias fundadas apenas em valor contábil, CHCI ou CRN não bastam para verificar se o capital originalmente investido já foi recuperado pelas receitas históricas. O risco é incluir na BRA investimentos cuja recuperação econômica já ocorreu, permitindo remuneração em duplicidade. A adoção do RCM preserva a modicidade tarifária, evita enriquecimento sem causa das transportadoras, nos termos do art. 884 do Código Civil, e assegura neutralidade intertemporal entre gerações de usuários.
Não se trata de revisar receitas passadas, mas de definir, para o futuro, qual capital ainda pode ser reconhecido na tarifa. A aplicação do RCM à Malha Sudeste da NTS justifica-se porque seus ativos foram remunerados por tarifas negociadas, sem revisão tarifária nos Contratos Legados. A experiência australiana com non-scheme pipelines reforça a adequação do método e a correção da ANP ao adotá-lo para evitar dupla remuneração.</t>
  </si>
  <si>
    <t>A vedação à dupla recuperação de capital possui fundamento econômico e jurídico expresso. O art. 7º, inciso IV, da Resolução ANP nº 991/2026 determina que ativos cuja recuperação total já tenha ocorrido por meio de tarifa de transporte não devem compor o valor de abertura da BRA, ressalvada apenas a parcela de investimentos realizados que ainda necessite de recuperação econômica. A consequência é direta: ativo já recuperado por tarifa não pode retornar à base regulatória para gerar nova remuneração.
A adoção de metodologia que permita essa dupla remuneração configuraria enriquecimento sem causa, vedado pelo art. 884 do Código Civil. Haveria enriquecimento das transportadoras, remuneradas novamente pelos mesmos ativos; empobrecimento dos usuários, sujeitos a tarifas superiores às devidas; e ausência de causa jurídica, pois a Lei do Gás e seus regulamentos exigem que a valoração considere o retorno já auferido pelo transportador, nos termos do art. 3º, inciso XXXVI, da Lei nº 14.134/2021, do art. 26, § 3º, do Decreto nº 10.712/2021, e do art. 2º, inciso XII, da Resolução ANP nº 991/2026.
Também não procede a alegação de que o RCM reduziria incentivos ao investimento. Ao contrário, o sinal econômico correto depende de que a remuneração tarifária esteja vinculada ao capital prudente, eficiente e ainda não recuperado. Manter na BRA valores já amortizados elevaria artificialmente as tarifas, transferindo aos usuários custos que não correspondem a investimentos novos nem a capital pendente. Tal resultado violaria a modicidade tarifária e a alocação eficiente de recursos.
O RCM atua para restaurar essa racionalidade econômica. Ao limitar a remuneração futura ao capital ainda não recuperado, preserva o equilíbrio entre remuneração adequada do investidor e proteção do usuário. Longe de fragilizar a segurança jurídica, reforça a previsibilidade regulatória, pois impede a perpetuação de receitas desvinculadas de investimento efetivo e assegura justiça intertemporal entre usuários históricos e futuros.
Em infraestrutura monopolista, a definição da BRA normalmente pressupõe trajetória regulatória de remuneração, depreciação e amortização acompanhada pelo regulador. Esse histórico permite verificar quanto do capital foi recuperado e evita a cobrança continuada de ativos amortizados. A dificuldade surge quando ativos ingressam em regulação ex ante após décadas de operação sob arranjos privados, tarifas negociadas, integração vertical e ausência de controle tarifário baseado em custos eficientes. Nesses casos, inexiste BRA histórica consolidada capaz de indicar, de forma objetiva, o capital ainda pendente.
Essa é precisamente a situação dos Contratos Legados. Antes do atual marco regulatório, os gasodutos de transporte foram construídos e operados em ambiente verticalizado, associado à Petrobras, sem separação clara entre commodity, transporte e remuneração específica da infraestrutura. Suas tarifas não decorreram de metodologia regulatória ordinária baseada em BRA, WACC, OPEX eficiente e depreciação. Por isso, a transição para o novo regime exige método capaz de reconstruir a trajetória econômica desses ativos.
A não utilização do RCM poderia levar à dupla recuperação de capital, elevando artificialmente a BRA e as tarifas, permitindo remuneração excessiva de ativos já amortizados e transferindo renda dos usuários ao proprietário da infraestrutura. A área técnica da ANP identificou esse risco a partir dos fluxos de caixa dos Contratos Legados, o que reforça a necessidade de considerar as receitas já recebidas na definição da BRA inicial.
Assim, a principal justificativa econômica e jurídica para o RCM é impedir que, encerrados os Contratos Legados, usuários futuros voltem a remunerar ativos cujo investimento já tenha sido substancial ou integralmente recuperado pelas tarifas passadas. A metodologia não revisa o passado: usa a informação histórica para definir, prospectivamente, qual parcela do capital ainda pode integrar a BRA.</t>
  </si>
  <si>
    <t>O Método do Capital Recuperado — RCM — deve ser compreendido como um instrumento de leitura econômica retrospectiva da trajetória dos ativos. Sua finalidade não é estimar quanto custaria reconstruir hoje determinado gasoduto, mas apurar quanto do capital originalmente empregado ainda permanece sem recuperação econômica após anos de operação e cobrança de tarifas.
A lógica do método parte da reconstituição anual dos fluxos associados ao ativo. Em cada período, identifica-se a receita gerada pela infraestrutura e deduzem-se os custos operacionais necessários à prestação do serviço — OPEX —, os tributos incidentes e a remuneração regulatória devida sobre o capital ainda não recuperado, calculada a partir do Custo Médio Ponderado de Capital — WACC. O saldo remanescente representa a parcela da receita que efetivamente retornou capital ao investidor.
Aplicado de forma sucessiva ao longo da vida operacional do ativo, esse procedimento permite estimar a evolução do capital recuperado e, por consequência, o valor econômico residual que ainda poderia justificar reconhecimento regulatório. Trata-se, portanto, de metodologia voltada à identificação do capital líquido pendente de recuperação, e não à recomposição patrimonial do ativo em termos de custo atual ou valor físico de reposição.
Essa característica torna o RCM especialmente adequado a ativos provenientes de contratos legados. Nesses casos, a infraestrutura operou por longo período sob tarifas negociadas, sem acompanhamento regulatório ex ante da formação da Base Regulatória de Ativos — BRA, da depreciação, do retorno sobre o capital e da amortização econômica. Por isso, a pergunta relevante não é apenas qual o valor físico do ativo, mas quanto desse valor já foi pago pelos usuários ao longo do tempo.
O método é particularmente relevante quando as tarifas históricas podem ter incorporado remuneração superior àquela compatível com um modelo regulatório baseado em custos eficientes. Nessas situações, o RCM funciona como mecanismo de neutralização de sobre-recuperações pretéritas, evitando que ativos já amortizados economicamente retornem integralmente à BRA e passem a gerar nova remuneração tarifária.
É importante destacar que o RCM não revisa retroativamente contratos nem questiona receitas legitimamente auferidas no passado. Sua função é prospectiva: utilizar a informação histórica disponível para definir, no início do novo ciclo regulatório, qual parcela do capital ainda merece remuneração futura. Assim, preserva-se a segurança jurídica dos contratos encerrados e, simultaneamente, evita-se que usuários futuros suportem encargos relativos a investimentos já recuperados.
No contexto da transição dos Contratos Legados para o regime de acesso regulado, a adoção do RCM pela ANP é adequada porque concilia dois objetivos centrais da regulação econômica: assegurar remuneração ao capital prudente, eficiente e ainda não recuperado; e proteger a modicidade tarifária, impedindo dupla recuperação. Métodos que se limitem ao valor contábil, ao custo histórico corrigido ou ao custo de reposição podem ser úteis como referências auxiliares, mas não substituem o teste retrospectivo de recuperação econômica realizado pelo RCM.</t>
  </si>
  <si>
    <t>A fórmula está conceitualmente adequada, pois trata o retorno do capital como resíduo da receita após OPEX, tributos e remuneração sobre a BRA. Considerando que a NT 14 já apresenta memória de cálculo e tabelas, a contribuição deve concentrar-se na interpretação regulatória desses resultados: a reconciliação anual entre receita, OPEX, IRPJ/CSLL, WACC nominal, retorno sobre capital e retorno do capital deve ser usada para verificar se a BRA inicial de 2026 representa efetivamente capital ainda não recuperado. A eventual ocorrência de retorno de capital negativo deve ser aceita apenas quando demonstrada por dados auditáveis e não por premissas conservadoras assimétricas.</t>
  </si>
  <si>
    <t>A aplicação do Método do Capital Recuperado — Recovered Capital Method (RCM) — aos ativos legados da NTS e da TAG é justificada pela forte semelhança entre a situação brasileira de transição dos contratos legados e os casos australianos de gasodutos que operaram historicamente fora de um regime tarifário regulado ex ante.
Na experiência australiana, o RCM foi desenvolvido para estimar o valor residual de gasodutos que não possuíam uma base regulatória histórica formalmente acompanhada pelo regulador. Nesses casos, o objetivo não é apenas calcular quanto custaria reconstruir o ativo, mas verificar quanto do capital originalmente investido já foi recuperado pelas receitas auferidas ao longo da vida operacional. A pergunta central do método é: qual parcela do capital permanece efetivamente não recuperada e, portanto, pode ser legitimamente reconhecida na base regulatória futura?
Essa mesma questão se aplica às malhas Sudeste e Nordeste. Ambas foram construídas e operadas em ambiente verticalizado, sob forte centralidade da Petrobras, antes da consolidação do atual regime de acesso aberto e regulação tarifária. Entre 2006 e 2025, os ativos foram remunerados por contratos legados, com tarifas negociadas e preservadas até seu termo final, sem que houvesse cálculo tarifário ex ante pela ANP com base em BRA, WACC, depreciação, OPEX eficiente e tributos. Assim, ao fim dos contratos, inexiste trajetória regulatória formal que indique quanto capital foi recuperado ano a ano.
As principais semelhanças entre os casos australianos e NTS/TAG são: ausência de BRA histórica rolada por mecanismo de roll-forward; receitas contratuais negociadas, e não tarifas reguladas por building blocks; risco de dupla recuperação de capital; assimetria informacional e dificuldade de reconstituição de custos; presença de ativos monopolistas essenciais e de baixa contestabilidade; transição institucional para regime de acesso regulado; necessidade de preservar segurança jurídica e modicidade tarifária; uso de WACC regulatório/notional, e não custo financeiro real da empresa; uso do custo de construção, CRN, VRD ou CHCI apenas como âncoras ou referências auxiliares; e exigência de transparência, auditoria e testes de sensibilidade.
O RCM não revisa nem invalida receitas legitimamente recebidas no passado. Sua função é prospectiva: definir quanto capital ainda resta reconhecer na tarifa futura. Assim, respeita-se o contrato legado, mas evita-se que usuários futuros paguem novamente por ativos já remunerados e amortizados.
No caso da NTS, o método é especialmente relevante porque a Malha Sudeste apresenta ativos antigos, receitas históricas expressivas e indicação de recuperação integral do capital regulatório no período legado. A aplicação do RCM impede que ativos economicamente amortizados retornem à BRA futura, evitando dupla recuperação e elevação indevida das tarifas.
No caso específico da NTS, o resultado é ainda mais contundente: a Malha Sudeste apresenta ativos antigos, receitas históricas expressivas e saldo final negativo no RCM da NT 14. O método demonstra que o capital foi integralmente recuperado durante o período legado, de modo que a BRA inicial deve ser igual a zero, sem prejuízo da análise prospectiva de novos investimentos prudentes realizados a partir do novo ciclo regulatório.
Conclui-se que o RCM deve ser mantido como metodologia central para definir a BRA inicial das malhas legadas da NTS e da TAG. Métodos como CRN, VRD ou CHCI podem ser usados como referências, limites de consistência ou insumos da modelagem, mas não substituem o teste retrospectivo de recuperação econômica do capital.</t>
  </si>
  <si>
    <t>2.4.1. Aspectos Práticos e Diretrizes da ERA</t>
  </si>
  <si>
    <t>Sugere-se ajustar a referência institucional para AER/ERA, conforme o caso, e destacar que a boa prática australiana não se limita ao conceito de RCM, mas à disciplina de uso dos dados disponíveis: segregação de receitas e despesas, WACC não manipulável, justificativa de estimativas e rastreabilidade das premissas. Considerando que a NT 14 apresenta memória de cálculo e tabelas, as limitações históricas declaradas pela NTS não afastam o RCM; elas justificam a utilização dos melhores dados disponíveis, com prudência regulatória e eventual true-up se informações superiores forem comprovadas.</t>
  </si>
  <si>
    <t>2.4.2. Custos de Construção como Âncora: Princípio Geral e Adaptações ao Contexto Brasileiro</t>
  </si>
  <si>
    <t>Concorda-se com o uso do custo de construção como âncora conceitual, mas apenas como insumo para apurar a BRA inicial da Malha Sudeste por RCM. A falta de registros históricos confiáveis exige uso dos melhores dados disponíveis, com estimativas transparentes, auditáveis, comparáveis e sujeitas a teto de eficiência. Havendo custo histórico auditado, este deve prevalecer; na falta dele, o CRN por benchmark EIA deve funcionar como proxy inicial e limite de prudência, nunca como valor de remuneração automática na RMP 2026-2030.
Essa cautela é indispensável porque o superfaturamento na construção de gasodutos é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O problema é agravado porque gasodutos são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Nesses casos, não basta aceitar o custo contábil ou de reposição informado pela transportadora; é necessário verificar se o valor é prudente, eficiente, comprovado e compatível com referências independentes.
O combate deve partir da prudência regulatória: só devem compor a BRA investimentos necessários, eficientes, realizados, colocados em operação e úteis ao serviço. Cabe à transportadora demonstrar origem, composição e razoabilidade dos custos, mediante contratos, notas fiscais, medições, critérios de rateio, entrada em operação e identificação de ativos substituídos ou incorporados.
O regulador deve aplicar benchmarking técnico-econômico.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O RCM é instrumento adicional de controle.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memória de cálculo e as tabelas apresentadas pela ANP constituem elemento positivo de transparência e permitem que a discussão se concentre na prudência dos valores reconhecidos, na eficiência dos custos e na prevenção de dupla recuperação. Em síntese, a tarifa deve remunerar apenas capital prudente, necessário, eficiente e ainda não recuperado, nunca custos inflados, duplicados ou decorrentes de decisões empresariais ineficientes.</t>
  </si>
  <si>
    <t>2.4.3. Taxa de Retorno (WACC)</t>
  </si>
  <si>
    <t>O WACC é variável crítica do RCM. Apoia-se a utilização de parâmetros regulatórios previamente definidos pela ANP, pois reduz manipulação retrospectiva. Contudo, recomenda-se: (i) apresentar sensibilidade com WACC real constante de longo prazo; (ii) testar a estrutura de capital notional contra benchmarks internacionais; (iii) evitar que picos de IGP-M elevem artificialmente o WACC nominal e preservem BRA residual excessiva; e (iv) explicitar que o WACC usado no RCM não deve premiar riscos que já estavam protegidos contratualmente por ship-or-pay e reajuste pelo IGP-M.</t>
  </si>
  <si>
    <t>2.4.4. Tratamento da Inflação e Depreciação Negativa</t>
  </si>
  <si>
    <t>A abordagem nominal é aceitável, mas deve ser cercada por controles. 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t>
  </si>
  <si>
    <t>3. O RCM e a Estrutura Regulatória dos Building Blocks2</t>
  </si>
  <si>
    <t>A relação entre RCM e building blocks está bem estruturada. O RCM é a aplicação ex post da mesma lógica usada para calcular a RMP ex ante. Recomenda-se que a ANP deixe claro que a BRA inicial de 2026 deve ser o saldo econômico apurado pelo RCM, e não uma nova avaliação física dos ativos. A partir de 2026, sim, a BRA deve passar a ser rolada prospectivamente por roll-forward regulatório, com capex prudente, baixas e depreciação regulatória.</t>
  </si>
  <si>
    <t>3.1. Estrutura tradicional dos Building Blocks (regulação ex-ante)</t>
  </si>
  <si>
    <t>Contribuição: Concorda-se com a apresentação. Sugere-se acrescentar que, em regimes maduros, a BRA é auditada desde sua formação e atualizada por roll-forward, o que impede dupla remuneração. Como tal histórico não existe para a Malha Sudeste, a transição para 2026 não pode começar com uma BRA calculada apenas por CRN/VRD; deve começar pelo capital ainda não recuperado após o contrato legado.</t>
  </si>
  <si>
    <t>3.2. O rearranjo retrospectivo promovido pelo RCM (análise ex-post)</t>
  </si>
  <si>
    <t>A seção é fundamental e deve ser mantida. O rearranjo retrospectivo demonstra que a receita histórica já continha parcelas de OPEX, retorno sobre capital, tributos e retorno do capital. Sugere-se reforçar que o RCM não cria penalidade ex post contra a NTS, mas apenas impede que a tarifa futura repita a remuneração de capital já recebido. A ANP deve explicitar que a fórmula preserva a neutralidade intertemporal e a modicidade tarifária.</t>
  </si>
  <si>
    <t>A aplicação do RCM aos ativos dos Contratos Legados deve partir de uma premissa jurídica central: encerrado o contrato da Malha Sudeste da NTS em 2025, seus efeitos econômicos não se projetam para além de sua vigência.
Ainda que se entenda, apenas por argumentação, que o art. 44 da Lei nº 14.134/2021 preservou as receitas dos Contratos Legados durante sua execução, essa proteção se limitou ao respectivo termo final, nos termos do art. 44, § 1º. Trata-se de regra de transição voltada a resguardar relações jurídicas então existentes e o ato jurídico perfeito, conforme art. 5º, XXXVI, da Constituição Federal, e não de autorização para perpetuar o regime econômico antes usufruído pelas transportadoras.
Assim, a preservação das receitas contratuais até o fim dos Contratos Legados não impede que a ANP, no novo ciclo tarifário, revise prospectivamente os critérios de valoração e remuneração dos ativos. O objetivo é assegurar que apenas o capital ainda não recuperado integre a Base Regulatória de Ativos — BRA. Entendimento diverso esvaziaria a Lei do Gás e transformaria a transição em prorrogação indireta do regime anterior, em afronta à modicidade tarifária, à vedação ao enriquecimento sem causa e à neutralidade intertemporal.
Também não se trata de retroatividade. Evitar dupla remuneração não significa reescrever o passado, invalidar receitas legitimamente recebidas ou alterar os efeitos jurídicos dos contratos encerrados. Significa impedir que ativos já remunerados sob o regime contratual sejam novamente pagos pelos usuários no regime tarifário regulado. O passado é dado econômico para decisão futura, não objeto de revisão jurídica.
Além disso, os Contratos Legados eram ajustes privados, celebrados entre partes determinadas, e não podem produzir obrigações permanentes contra terceiros que deles não participaram, especialmente usuários futuros do serviço regulado. Tampouco os Contratos Legados ou os Termos de Compromisso estabeleceram metodologia de valoração dos ativos após sua extinção.
As autorizações de transporte submetem-se à regulação setorial superveniente. Não há direito adquirido a regime jurídico imutável, conforme entendimento do STF na ADI 5.062. Desse modo, autorizações anteriores à atual Lei do Gás passaram a se conformar ao regime vigente, inclusive quanto aos critérios de revisão tarifária e definição da BRA.
Nesse contexto, a aplicação do RCM não constitui retroatividade normativa. A possibilidade de metodologias alternativas já existia na Resolução ANP nº 15/2014 e no Decreto nº 7.382/2010, sendo exercida agora pela ANP no âmbito de sua competência regulatória. O RCM utiliza informações pretéritas como insumo técnico para definir, prospectivamente, a BRA inicial do novo ciclo.
A vedação constitucional à retroatividade impede que norma nova altere situações jurídicas perfeitas ou efeitos consumados. Não impede, porém, que o regulador considere a realidade econômica passada para fixar parâmetros futuros. No caso, a metodologia busca aferir se há capital ainda pendente de recuperação e evitar que a recuperação econômica já ocorrida seja projetada nas tarifas futuras.
Sob a ótica econômica, a tese de retroatividade das transportadoras levaria a resultado incompatível com a modicidade tarifária e a eficiência regulatória, pois permitiria a continuidade da remuneração de ativos já amortizados. A segurança jurídica não pode servir como blindagem de ganhos econômicos de estruturas contratuais pretéritas nem como instrumento de transferência indevida de renda aos usuários.
Por fim, grande parte dos gasodutos foi construída em ambiente verticalizado, sob agente dominante e com baixa transparência na separação entre commodity, transporte e remuneração. Muitos ativos da Malha Sudeste têm idade elevada. Por isso, a primeira revisão regulatória plena após os Contratos Legados deve evitar a reprodução automática do regime anterior e concentrar-se no capital prudente, eficiente e efetivamente ainda não recuperado.</t>
  </si>
  <si>
    <t>3.3.1. Visão Histórica dos Ativos: Malhas Sudeste e Nordeste</t>
  </si>
  <si>
    <t>A contextualização histórica é essencial. Os ativos da Malha Sudeste foram concebidos em ambiente verticalizado, com lógica de planejamento Petrobras, e não por licitação competitiva ou autorização regulatória com BRA auditada. Recomenda-se que a ANP destaque que essa origem torna inadequado presumir eficiência integral dos custos históricos ou de reposição. Onde houver incerteza, o valor reconhecido deve ser prudente e compatível com infraestrutura já madura.</t>
  </si>
  <si>
    <t>A seção deve ser mantida. Os contratos legados tiveram 20 anos de vigência, tarifas negociadas e proteção legal até o termo final, mas isso não significa que a nova tarifa regulada deva carregar valor integral dos ativos. A ANP deve enfatizar que respeitar o contrato legado não é perpetuar sua remuneração após 2025. A partir de 2026, a tarifa deve refletir apenas o saldo econômico remanescente.</t>
  </si>
  <si>
    <t>3.3.3. O Momento Regulatório: a Transição para o Regime Ex-Ante</t>
  </si>
  <si>
    <t>Concorda-se. A transição para o regime ex ante exige definir a BRA inicial uma única vez, de modo consistente e verificável. Recomenda-se que a ANP condicione qualquer reconhecimento de saldo residual a evidências documentais e mantenha mecanismos de ajuste posterior, pois a própria NT relata limitações informacionais relevantes. A decisão deve reduzir assimetrias entre transportador e usuários e criar precedente robusto para futuras revisões</t>
  </si>
  <si>
    <t>4. Custo de Reposição Novo (CRN) da Malha Sudeste2</t>
  </si>
  <si>
    <t>O CRN é útil como proxy técnica, mas não deve substituir o RCM. A contribuição apoia seu uso como insumo inicial para ativos anteriores a 31/12/2005, desde que acompanhado de comparação com custos históricos, custos unitários nacionais quando disponíveis e benchmarks internacionais. Recomenda-se tratar o CRN como teto de prudência e não como direito tarifário autônomo.</t>
  </si>
  <si>
    <t>4.1. Fonte de Dados Primários</t>
  </si>
  <si>
    <t>A base EIA é fonte pública e rastreável, adequada como referência de benchmark. O uso da EIA deve permanecer transparente e replicável.</t>
  </si>
  <si>
    <t>4.2. Tratamento de dados e seleção da amostra</t>
  </si>
  <si>
    <t>Os critérios de exclusão de outliers e seleção de projetos concluídos são razoáveis e a NT 14 apresenta base e tabelas suficientes para permitir a análise. A avaliação regulatória deve considerar a distribuição da amostra, mediana, quartis, desvio-padrão e sensibilidade de cada grupo de projetos. A média ponderada deve ser lida em conjunto com a mediana ponderada ou intervalo de confiança, evitando que poucos projetos de grande extensão determinem valor excessivo ou insuficiente.</t>
  </si>
  <si>
    <t>4.3. Conversões de Unidades e Variáveis Derivadas</t>
  </si>
  <si>
    <t>As conversões são tecnicamente adequadas. Considerando que a NT 14 apresenta a memória de cálculo, as unidades e fatores utilizados — milhas para metros, US$/m, US$/m.pol, extensão consolidada e diâmetro ponderado para ativos com múltiplos diâmetros — devem ser preservados como referência de rastreabilidade e de auditoria, especialmente em ativos como o GASPAL.</t>
  </si>
  <si>
    <t>4.4. Tratamento da Inflação e Depreciação Negativa</t>
  </si>
  <si>
    <t>4.5. Determinação do Custo de Reposição Novo dos gasodutos da Malha Sudeste</t>
  </si>
  <si>
    <t>Contribuição: A valoração por CRN pode ser aceita como etapa técnica intermediária, mas não como valor remunerável automático. O CRN de US$ 802,58 milhões, apurado a partir de benchmark EIA, representa uma estimativa de custo de reconstrução teórica de gasodutos equivalentes, não uma medida do capital ainda não recuperado pela NTS. A Malha Sudeste é composta por ativos com longa vida operacional, muitos deles construídos e operados antes dos contratos legados, remunerados antes e durante o período dos contratos legados. Assim, o CRN deve funcionar apenas como limite de prudência, submetido à depreciação física, à verificação do estado real de conservação e, sobretudo, ao RCM. A tarifa futura deve remunerar apenas capital prudente, eficiente e ainda não recuperado, nunca o custo hipotético de reconstrução de ativos já antigos e economicamente amortizados.</t>
  </si>
  <si>
    <t>5. Valor de Reposição Depreciado (VRD) dos ativos da Malha Sudeste2</t>
  </si>
  <si>
    <t>Para fins de definição da BRA inicial da Malha Sudeste, recomenda-se que a ANP adote a depreciação linear como critério preferencial de prudência regulatória, por ser método transparente, replicável, de fácil auditoria e amplamente utilizado em regimes tarifários baseados em building blocks. A depreciação linear distribui o consumo econômico do ativo de forma uniforme ao longo da vida útil regulatória, reduz discricionariedade, evita assimetrias informacionais e facilita a comparação entre ativos, ciclos tarifários e transportadoras.
A opção pela depreciação linear é especialmente adequada em ativos legados, nos quais não houve acompanhamento regulatório contínuo da formação da base de ativos, das baixas, das substituições e da recuperação do capital. Em contextos de informação histórica incompleta, a boa prática regulatória recomenda métodos simples, verificáveis e conservadores, em vez de curvas que dependam de premissas subjetivas sobre estado físico de conservação.</t>
  </si>
  <si>
    <t>A metodologia Ross-Heidecke pode ser admitida apenas como teste auxiliar ou cenário alternativo, nunca como mecanismo automático de maximização do VRD. Seu uso somente seria tecnicamente defensável se o fator de conservação fosse definido por ativo, trecho ou componente, com base em evidências de engenharia, relatórios de integridade, pig instrumentado, proteção catódica, histórico de corrosão, reparos, substituições, restrições operacionais e laudos independentes. Na ausência dessa prova individualizada, deve prevalecer a depreciação linear ou, subsidiariamente, Ross-Heidecke com estados de conservação realistas.</t>
  </si>
  <si>
    <t>A padronização de c = 0 deve ser rejeitada. Na escala de Heidecke, c = 0 corresponde ao estado ‘novo’ ou à melhor condição possível de conservação. Aplicar essa condição a gasodutos maduros, com anos ou décadas de operação, equivale a presumir ausência de deterioração econômica relevante sem prova técnica. O estado operacional seguro não se confunde com estado econômico novo: um gasoduto pode estar íntegro, apto e seguro por força de manutenção e gestão de integridade, sem que isso justifique valor residual maximizado.
A adoção automática de c = 0 reduz artificialmente a depreciação física, eleva o Valor de Reposição Depreciado — VRD — e pode inflar a BRA inicial. Além disso, é incoerente reconhecer simultaneamente conservação ótima e dispêndios relevantes de OPEX, Sustaining CAPEX, pig instrumentado, service exchange, overhaul, proteção catódica e reparos. Se a malha exige gastos recorrentes para manter sua integridade, não é tecnicamente consistente tratá-la, para fins de valoração, como se estivesse em condição equivalente à de ativo recém-construído.
Assim, recomenda-se que a ANP: (i) apresente cenário-base com depreciação linear; (ii) use Ross-Heidecke apenas em sensibilidade; (iii) substitua c = 0 por estados de conservação compatíveis com a idade e as evidências técnicas de cada ativo; (iv) adote, na ausência de comprovação robusta, estados intermediários como ‘regular’ ou ‘entre regular e reparos simples’; e (v) subordine qualquer VRD ao teste de recuperação econômica pelo RCM.
Adicionalmente, como o cenário-base da NT 14 já adota Ross-Heidecke com c = 0 — a hipótese de menor depreciação física e maior VRD — e ainda assim conduz a saldo final negativo de R$ -83,515 milhões, qualquer aplicação de depreciação linear ou de Ross-Heidecke com estados de conservação realistas tenderá a reforçar, e não enfraquecer, a conclusão de BRA inicial igual a zero.</t>
  </si>
  <si>
    <t>5.3. Exemplo de Cálculo Detalhado: Reduc–Volta Redonda (GASVOL)</t>
  </si>
  <si>
    <t>O exemplo de cálculo da NT 14 deve ser mantido com referência ao gasoduto Reduc-Volta Redonda — GASVOL, ativo efetivamente pertencente à Malha Sudeste/NTS. O item é adequado para demonstrar a aplicação da fórmula Ross-Heidecke a um ativo real da malha e para permitir a verificação da coerência entre CRN, idade operacional, depreciação física e VRD.
No exemplo, a NT 14 considera o GASVOL com entrada em operação em 1986, extensão de 95 km, diâmetro de 18”, enquadramento na Categoria II, custo unitário de 44,81 US$/m.pol, vida útil regulatória de 30 anos e idade de 20 anos em 31/12/2005. A partir desses dados, apura CRN de US$ 76,63 milhões, fator de depreciação Ross-Heidecke de 55,6% e VRD de US$ 34,06 milhões.
A contribuição é que o exemplo não se limite à reprodução mecânica do cálculo com c = 0. Ele deve ser utilizado para demonstrar a sensibilidade do VRD à premissa de conservação. A própria NT 14 indica que, para o GASVOL, a alteração de c = 0 para Estado 2 reduziria o VRD de US$ 34,06 milhões para US$ 32,57 milhões, enquanto a adoção do Estado 3 — Regular — reduziria o VRD para US$ 30,63 milhões. Assim, a hipótese c = 0 representa o menor fator de depreciação e o maior VRD possível para o ativo</t>
  </si>
  <si>
    <t>5.4. Resultados por Ativo — CRN e VRD</t>
  </si>
  <si>
    <t>Os resultados por ativo apresentados na NT 14 devem ser interpretados com cautela. O VRD total de US$ 525,22 milhões, embora inferior ao CRN de US$ 802,58 milhões, ainda pode estar superestimado se a depreciação física tiver sido reduzida pela adoção ampla de c = 0. A depreciação acumulada média de 34,6% pode não refletir adequadamente a idade econômica de ativos com mais de 20 anos, especialmente quando há gastos relevantes de manutenção, inspeção e integridade. Assim, o VRD deve ser tratado como valor máximo preliminar e não como referência direta de BRA. A análise regulatória deve considerar, por ativo, a idade operacional, o coeficiente de conservação adotado, a justificativa técnica, o OPEX associado, os reinvestimentos realizados e o impacto de cenários alternativos de conservação.</t>
  </si>
  <si>
    <t>5.5. Análise dos Resultados e Consistências Verificadas</t>
  </si>
  <si>
    <t>A análise de consistência deve ser ampliada. Não basta verificar se a fórmula Ross-Heidecke foi corretamente aplicada sob o ponto de vista matemático; é necessário verificar se as premissas de conservação adotadas são compatíveis com a realidade física, operacional e regulatória da Malha Sudeste.
O próprio método Ross-Heidecke tem natureza combinada: cruza a idade do ativo, pelo fator Ross, com o estado real de conservação, pelo fator Heidecke. Assim, a adoção do coeficiente c = 0 para todos os ativos não pode ser tratada como simplificação neutra. O coeficiente c = 0 corresponde ao Estado 1 — “Novo” —, aplicável a gasoduto recém-construído ou em fase final de comissionamento, com revestimento anticorrosivo externo íntegro e sem histórico de operação comercial relevante. Essa condição é muito mais restritiva do que a mera aptidão operacional do duto.
A Tabela 8 da NT 14 demonstra que, em 31/12/2005, a Malha Sudeste continha ativos com idades operacionais distintas. GASVOL possuía 20 anos de operação; GASPAL, 18 anos; GASAN, 13 anos; e GASBEL I/GASDUC II, 10 anos. Embora nenhum desses ativos tenha sido zerado por idade superior à vida útil de 30 anos, tampouco se justifica presumir automaticamente estado “novo”. Nesses casos, a adoção de c = 0 preserva valor residual superior ao que resultaria de categorias de conservação mais prudentes ou de depreciação linear.
Segundo as melhores práticas, o enquadramento de gasodutos na escala de Heidecke deve decorrer de dados técnicos e instrumentais, e não de mera presunção. Para o Estado 2 — “entre novo e regular” — exige-se operação inicial, poucos anos de uso, proteção catódica dentro da faixa especificada e relatórios de PIG sem anomalias relevantes. Para o Estado 3 — “regular” — exige-se operação dentro da normalidade esperada, desgaste uniforme, ausência de ovalizações críticas, mossas com trincas ou perda de espessura que exija redução de pressão ou reparo imediato. Para o Estado 4 — “entre regular e reparos simples” — já se admitem falhas localizadas de revestimento, descolamento, bolhas, disbonding e ajustes pontuais em retificadores da proteção catódica. Para o Estado 5 — “reparos simples” — há corrosão localizada por pites, perda moderada de espessura ou necessidade de camisas metálicas ou compósitos de reforço.
Dessa forma, a análise de consistência da NT 14 deve incluir teste específico entre: idade do ativo em 31/12/2005, estado de conservação efetivamente comprovado, coeficiente c adotado, relatórios de PIG instrumentado, proteção catódica, perda de espessura, corrosão, ovalizações, mossas, reparos, OPEX por km, OPEX por polegada-km e Sustaining CAPEX por categoria. A existência simultânea de ativos classificados como “novos” e dispêndios relevantes de manutenção, integridade, pig instrumentado, service exchange, overhaul e classe de locação indica possível inconsistência entre a avaliação física e os custos reconhecidos.
Por prudência regulatória e em favor da modicidade tarifária, ativos maduros devem partir de enquadramento em Estado 3 — Regular — ou Estado 4 — entre regular e reparos simples — salvo demonstração técnica robusta que justifique classificação superior. A ausência de prova individualizada não deve beneficiar a transportadora mediante adoção automática do melhor estado possível de conservação.</t>
  </si>
  <si>
    <t>5.5.1.Concentração de Valor no GASPAL</t>
  </si>
  <si>
    <t>A NT 14 reconhece a relevância da idade operacional na apuração do VRD, mas a análise de consistência deve ser aprofundada para os ativos que concentram valor residual. O GASPAL, por exemplo, é o principal ativo em VRD físico da Malha Sudeste, seguido por ativos relevantes como GASBEL I e GASDUC II. Essa concentração exige verificar se o estado de conservação atribuído é tecnicamente demonstrado e, sobretudo, se as receitas contratuais de 2006 a 2025 já recuperaram economicamente esse capital.
A concentração de valor residual no GASPAL e em outros ativos relevantes deve ser analisada com cautela. O fato de determinado ativo possuir VRD físico em 31/12/2005 não significa que mantenha capital a recuperar em 2026. Todos os ativos com VRD positivo foram remunerados durante vinte anos sob contrato legado, em regime ship-or-pay, e devem ser submetidos ao teste econômico do RCM. Como a NT 14 apura saldo final negativo mesmo sob premissas favoráveis à preservação de VRD, a conclusão regulatória é que não há capital residual a reconhecer na BRA de abertura.
Essa concentração exige dois testes. O primeiro é físico: verificar se o estado de conservação atribuído aos ativos é compatível com os critérios técnicos da escala Heidecke aplicada a gasodutos, a partir de relatórios de integridade, PIG instrumentado, proteção catódica, corrosão, perda de espessura, reparos e restrições operacionais. O segundo é econômico: verificar se, durante o contrato legado 2006-2025, as receitas de transporte em regime ship-or-pay já recuperaram total ou parcialmente o capital associado a esses ativos. A NT 14 indica que essa recuperação foi integral.
O fato de um ativo possuir valor físico residual em 31/12/2005 não significa automaticamente que possua capital não recuperado em 2026. O VRD é apenas ponto de partida físico-econômico; a BRA de abertura deve decorrer do RCM. Assim, a ANP deve decompor, para os ativos dominantes no VRD, a receita contratual recebida, o retorno sobre o capital, o retorno do capital, o OPEX associado, os tributos, os CAPEX posteriores e eventuais baixas. O reconhecimento de valor residual positivo somente deve ocorrer se, após esse teste, permanecer comprovado capital prudente, eficiente e ainda não recuperado.
A ressalva é importante porque a metodologia Ross-Heidecke pode preservar valor elevado para ativos antigos bem mantidos, mas isso não dispensa a prova de conservação nem o teste de recuperação econômica. A boa manutenção pode justificar valor físico maior; não justifica, por si só, remuneração tarifária futura se o capital já tiver sido recuperado pelas receitas históricas.</t>
  </si>
  <si>
    <t>5.5.2.Padrão de Depreciação e Coerência com a Curva Ross-Heidecke</t>
  </si>
  <si>
    <t>A defesa da depreciação linear decorre de sua aderência às melhores práticas de regulação econômica. Em modelos nacionais e internacionais de tarifas por building blocks, a depreciação deve ser previsível, auditável, não discriminatória e capaz de refletir o consumo econômico do ativo sem depender de juízos subjetivos favoráveis ao regulado. Por isso, a depreciação linear é critério preferencial em contextos de transição, especialmente quando a base histórica não foi acompanhada por roll-forward regulatório desde sua origem.
A curva Ross-Heidecke, ao combinar idade e conservação física, pode ter utilidade em avaliações patrimoniais ou em testes de sensibilidade. Contudo, seu uso regulatório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Se a ANP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 comparação obrigatória deve incluir: depreciação linear; Ross-Heidecke com c = 0; Ross-Heidecke com estados 2, 3 e 4; e Ross-Heidecke com coeficiente observado em inspeção técnica.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não é cenário extremo ou punitivo. Representa ativo operacional, seguro e apto ao serviço, mas com desgaste ordinário e necessidade permanente de gestão de integridade. É, portanto, hipótese mais aderente a gasodutos maduros do que a presunção de estado “novo”. A operacionalidade não elimina o envelhecimento econômico; apenas demonstra que o operador cumpriu suas obrigações de manutenção, inspeção, proteção catódica e reparo.</t>
  </si>
  <si>
    <t>5.5.3.Síntese dos Resultados</t>
  </si>
  <si>
    <t>A síntese dos resultados deve deixar claro que o VRD de US$ 525,22 milhões não é, por si só, a BRA inicial de 2026. O VRD representa apenas estimativa física e econômica preliminar na data-base de 31/12/2005, construída a partir do CRN, da vida útil regulatória de 30 anos, da idade operacional e da premissa de conservação c = 0. A BRA de abertura deve resultar da aplicação do RCM, após receitas contratuais de 2006-2025, OPEX, tributos, WACC, CAPEX, baixas e retorno de capital.
A existência de ativos antigos e de ativos com VRD físico positivo confirma a necessidade de separar valor patrimonial de capital ainda não recuperado. Mesmo os ativos com maior participação no VRD, como GASPAL, GASBEL I e GASDUC II, não devem ser automaticamente reconhecidos na BRA futura. Eles foram remunerados por vinte anos sob contrato legado e, segundo a própria mecânica da NT 14, tiveram o capital integralmente recuperado até 2025.
A adoção de c = 0 deve ser tratada como hipótese extrema, favorável à transportadora e sujeita a prova. Conforme as melhores práticas de aplicação de Ross-Heidecke a gasodutos, a classificação de conservação deve decorrer do cruzamento entre matriz econômica de classes e dados operacionais de integridade: relatórios de SGSO, PIG instrumentado, critérios ASME B31.8, API 1160, metodologia ASME B31G, proteção catódica, corrosão, perda de espessura e histórico de reparos. Sem esse conjunto probatório, não há base técnica para classificar ativos maduros como “novos”.
Recomenda-se que a síntese da NT 14 seja complementada com: (i) ressalva expressa de que VRD não equivale à BRA inicial; (ii) teste de recuperação econômica pelo RCM para todos os ativos com VRD positivo; (iii) sensibilidade do VRD com Estados 2, 3 e 4 da escala Heidecke; (iv) comparação com depreciação linear; (v) teste de coerência entre c = 0, OPEX e Sustaining CAPEX; (vi) exigência de documentação técnica por ativo ou trecho; e (vii) indicação de que, em caso de incerteza, deve prevalecer premissa prudente em favor da modicidade tarifária.
Em síntese, o VRD deve ser tratado como teto físico preliminar, e não como direito tarifário. A tarifa futura deve remunerar apenas capital prudente, eficiente e ainda não recuperado, jamais valor residual maximizado por premissa de conservação ótima combinada com custos operacionais, manutenção recorrente e reinvestimentos próprios de uma malha madura.
Na síntese dos resultados, a ANP deve registrar expressamente que o VRD não equivale à BRA inicial e que o saldo final negativo do RCM conduz à BRA de abertura igual a zero. Como c = 0 já representa o cenário de conservação mais favorável à transportadora, cenários com depreciação linear ou Ross-Heidecke em estados 3 ou 4 apenas reforçam a inexistência de capital residual a remunerar.</t>
  </si>
  <si>
    <t>6. Receita Líquida</t>
  </si>
  <si>
    <t>A receita líquida é o principal insumo do RCM e deve ser tratada de forma abrangente. A contribuição apoia o uso da receita contratual, pois ela reflete o direito econômico do transportador sob ship-or-pay. Recomenda-se manter série auditável e reconciliar receita contratual com pagamentos históricos Petrobras/FAP, demonstrando eventuais diferenças e sua materialidade.</t>
  </si>
  <si>
    <t>6.1. Tarifa de Transporte e Base Contratual</t>
  </si>
  <si>
    <t>A tarifa contratual da Malha Sudeste deve ser mantida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t>
  </si>
  <si>
    <t>6.2. Tarifas de 2006 e 2007 e Reajuste a partir de 2008</t>
  </si>
  <si>
    <t>Concorda-se com a utilização das tarifas vigentes em 2006 e 2007 e do reajuste contratual por IGP-M a partir de 2008. Recomenda-se apenas demonstrar a conciliação com os documentos contratuais originais e avaliar o efeito do IGP-M acumulado sobre a recuperação de capital, pois a tarifa passou de R$0,86687/MMBTU para R$3,24028/MMBTU em 2025, multiplicador relevante para o RCM.</t>
  </si>
  <si>
    <t>6.3. Capacidade Contratada de Transporte</t>
  </si>
  <si>
    <t>A utilização da capacidade contratada é adequada em razão do compromisso ship-or-pay. A ANP deve explicitar que a receita considerada independe do uso físico efetivo quando havia direito contratual de cobrança por capacidade. Isso é consistente com a lógica econômica do RCM: o que importa é a receita que remunerou a infraestrutura, não apenas o volume efetivamente movimentado.</t>
  </si>
  <si>
    <t>6.4. Fórmula de Cálculo da Receita Líquida</t>
  </si>
  <si>
    <t>A fórmula é clara e replicável. A memória de cálculo apresentada na NT 14 deve ser utilizada para verificar a consistência entre o fator energético adotado, as premissas de PCS e os documentos contratuais. A análise deve concentrar-se no efeito regulatório dessas premissas sobre a receita líquida disponível para recuperação de capital, e não em eventual ausência de rastreabilidade da ANP.</t>
  </si>
  <si>
    <t>6.5. Deduções Tributárias sobre a Receita</t>
  </si>
  <si>
    <t>As deduções de ICMS, PIS/COFINS e CPMF devem refletir a estrutura contratual e fiscal aplicável. Recomenda-se avaliar a manutenção da CPMF após sua extinção, ainda que de baixo impacto, e apresentar sensibilidade sem CPMF para os anos posteriores a 2007. O RCM deve evitar tanto subestimar quanto superestimar a receita líquida disponível para recuperação de capital.</t>
  </si>
  <si>
    <t>6.6. Receita Contratual e Pagamento Histórico da Petrobras (FAP)</t>
  </si>
  <si>
    <t>A escolha da receita contratual é adequada por refletir o direito econômico do transportador. A conciliação entre receita contratual, pagamentos históricos Petrobras/FAP, créditos de ship-or-pay, ajustes e diferenças deve ser usada como teste de consistência do RCM, de modo a confirmar que a receita considerada representa o direito econômico efetivamente atribuído ao transporte.</t>
  </si>
  <si>
    <t>6.7. Resultados Anuais: Receita Bruta e Receita Líquida (2006–2025)</t>
  </si>
  <si>
    <t>A receita líquida acumulada de R$ 22,870 bilhões demonstra que a Malha Sudeste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reconstituem a BRA apenas por valor físico.</t>
  </si>
  <si>
    <t>7. Taxa de Retorno do Capital</t>
  </si>
  <si>
    <t>: A taxa de retorno deve refletir risco regulatório e contratual efetivo. A contribuição apoia o uso de WACC regulatório preexistente, mas recomenda sensibilidade para evitar que a combinação de WACC nominal e IGP-M preserve capital artificialmente. O contrato legado, com capacidade contratada e reajuste, tinha risco de demanda inferior ao de investimento merchant, o que deve ser considerado na interpretação do WACC.</t>
  </si>
  <si>
    <t>7.1. Modelo e Formulação Geral</t>
  </si>
  <si>
    <t>Contribuição: O CAPM adaptado é metodologia reconhecida, mas deve ser interpretado como taxa regulatória notional e não necessariamente como custo efetivo da NTS. Boas práticas internacionais utilizam estrutura de capital eficiente, beta setorial e parâmetros de mercado auditáveis. Considerando que a NT 14 já apresenta memória e tabelas, a discussão deve concentrar-se na coerência regulatória dos parâmetros adotados e no impacto do WACC sobre a BRA inicial da Malha Sudeste.</t>
  </si>
  <si>
    <t>7.2. Período 2006–2013: Cálculo Anual pela NT nº 027/2006-SCM</t>
  </si>
  <si>
    <t>Contribuição: O cálculo anual para 2006-2013 é aceitável por refletir a metodologia então vigente. A leitura do resultado deve considerar sensibilidade usando taxa média de ciclo, pois a atualização anual pode introduzir volatilidade incompatível com a lógica de contratos de longo prazo. A série deve ser auditável e replicável com fontes públicas de Rf, EMBI, inflação e prêmio de mercado.</t>
  </si>
  <si>
    <t>7.2.1.Estrutura de Capital</t>
  </si>
  <si>
    <t>Contribuição: A estrutura de capital deve representar uma empresa eficiente, não a estrutura real oportunística da transportadora. Recomenda-se comparar 40/60, 50/50 e 30/70 com benchmarks internacionais e explicitar o impacto de cada escolha sobre a BRA final. A estrutura notional deve evitar transferir aos usuários riscos financeiros decorrentes de decisões societárias ou de aquisição.</t>
  </si>
  <si>
    <t>7.2.2.Beta e Risco Sistemático</t>
  </si>
  <si>
    <t xml:space="preserve"> O beta deve ser estimado por peer group de transportadoras comparáveis, com critérios de liquidez, atividade regulada, alavancagem e exclusão de empresas com atividades não comparáveis. A amostra, os betas desalavancados, a realavancagem, os impostos e os testes de sensibilidade devem ser utilizados para avaliar a aderência do parâmetro à prática de reguladores como AER, Ofgem e CNMC.</t>
  </si>
  <si>
    <t>7.2.3.Taxa Livre de Risco e Risco Brasil — Parâmetros Anualizados</t>
  </si>
  <si>
    <t>Contribuição: 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t>
  </si>
  <si>
    <t>Contribuição: A apresentação anual é útil, mas deve vir acompanhada de decomposição do efeito de cada parâmetro sobre a BRA. Recomenda-se incluir cenário de WACC real constante e cenário com WACC regulatório de ciclo para avaliar se a BRA residual de 2025 é robusta ou excessivamente dependente de premissas financeiras.</t>
  </si>
  <si>
    <t>7.3. Período 2014–2018: WACC Regulatório de 7,15% — RANP nº 15/2014</t>
  </si>
  <si>
    <t xml:space="preserve">
Contribuição: Concorda-se com o uso do WACC regulatório de 7,15% para 2014-2018, por ser parâmetro setorial da ANP. Recomenda-se apenas explicitar que sua aplicação no RCM não deve reabrir discussão de remuneração já embutida nas tarifas contratuais, mas apenas mensurar o custo de oportunidade razoável do capital ainda não recuperado.</t>
  </si>
  <si>
    <t>7.4. Período 2019–2025: Revisão Quinquenal — WACC de 7,25%</t>
  </si>
  <si>
    <t>Contribuição: O WACC de 7,25% é aceitável como referência regulatória recente, mas deve ser testado contra benchmarks internacionais e contra a queda de risco do setor. Como os anos finais têm forte peso no saldo residual, recomenda-se sensibilidade com WACC menor e maior, e explicitação do efeito sobre a robustez do saldo final negativo de R$ -83,515 milhões.</t>
  </si>
  <si>
    <t>7.4.1.Atualização dos Parâmetros pela NT 013/2019-SIM</t>
  </si>
  <si>
    <t>Contribuição: A atualização da NT 013/2019-SIM deve ser aceita como referência, desde que a ANP reavalie se os parâmetros de capital próprio, dívida, beta e risco país são compatíveis com a situação da NTS e com o risco do contrato legado. Recomenda-se incluir anexo com comparação internacional de WACC real para gasodutos regulados e justificativa da estrutura de capital notional.</t>
  </si>
  <si>
    <t>7.4.2.Resultado da Revisão — WACC de 7,25% e Comparação entre Períodos</t>
  </si>
  <si>
    <t>Contribuição: A estabilização do WACC em torno de 7% é coerente com regulação de infraestrutura, mas a comparação entre períodos mostra mudanças relevantes na estrutura de capital e spread de crédito. A partir das tabelas já apresentadas, deve-se evidenciar o impacto de cada período no retorno sobre capital acumulado e no saldo final da BRA.</t>
  </si>
  <si>
    <t>7.5. Síntese — WACC Regulatório por Período</t>
  </si>
  <si>
    <t>Contribuição: A síntese deve ser mantida, mas complementada por sensibilidade. O WACC é a variável mais sensível do RCM; se for superestimado, reduz artificialmente o retorno de capital e aumenta a BRA final. Sugere-se que a decisão final traga uma matriz WACC x indexador x OPEX, permitindo verificar a robustez do saldo residual.</t>
  </si>
  <si>
    <t>8. Apuração do IRPJ e da CSLL</t>
  </si>
  <si>
    <t>Contribuição: A apuração de IRPJ/CSLL é necessária para o RCM, mas deve refletir tributos efetivamente atribuíveis à atividade de transporte e evitar estimativas que maximizem o saldo de BRA. Recomenda-se reconciliar a base fiscal com demonstrações financeiras, separar efeitos de operações não atribuíveis à Malha Sudeste e indicar que eventuais benefícios fiscais ou prejuízos devem reduzir a necessidade de receita reconhecida.</t>
  </si>
  <si>
    <t>8.1. Enquadramento Fiscal e Alíquotas</t>
  </si>
  <si>
    <t>Contribuição: O uso da alíquota combinada de 34% é padrão para lucro real.
.</t>
  </si>
  <si>
    <t>8.2. Gasodutos Valorados pelo CRN — Base Fiscal e Vida Útil Residual</t>
  </si>
  <si>
    <t xml:space="preserve">
Contribuição: 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t>
  </si>
  <si>
    <t>8.2.1. Conversão do CRN para Reais e Base Fiscal</t>
  </si>
  <si>
    <t>Contribuição: A conversão por PTAX de 31/12/2005 é objetiva. Recomenda-se, porém,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t>
  </si>
  <si>
    <t>8.2.2. Vida Útil Residual e Encerramento Escalonado</t>
  </si>
  <si>
    <t>Contribuição: O encerramento escalonado é adequado e deve ser mantido. 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t>
  </si>
  <si>
    <t>8.3. Ativos Incorporados por CAPEX Incremental a partir de 2006</t>
  </si>
  <si>
    <t>Contribuição: A inclusão de CAPEX incremental é admissível quando se tratar de investimento prudente, necessário, eficiente, efetivamente imobilizado e não recuperado. Recomenda-se classificar cada adição como expansão, reforço, substituição, manutenção capitalizável ou despesa operacional, com evidência documental. A ausência de baixa do componente substituído deve impedir capitalização plena, sob pena de dupla remuneração dentro da própria base.</t>
  </si>
  <si>
    <t>8.3.1. Metodologia Geral — Lógica das Adições ao Imobilizado</t>
  </si>
  <si>
    <t>Contribuição: A lógica de adições ao imobilizado deve seguir critérios regulatórios, não apenas contábeis. Melhor prática internacional exige prudência, eficiência, necessidade e ausência de dupla contagem. Recomenda-se exigir data de entrada em operação, justificativa técnica, benefício ao serviço, baixa de ativos substituídos e separação entre manutenção recorrente e investimento que aumenta capacidade, vida útil ou confiabilidade de forma material.</t>
  </si>
  <si>
    <t>8.3.2. Gasodutos: GASCAR e Ramais do Anel de Gás</t>
  </si>
  <si>
    <t>Contribuição: O sistema GASCAR e Ramais do Anel de Gás representam parcela expressiva do CAPEX pós-2006 e devem ser tratados como investimentos estruturais, desde que comprovados custo, entrada em operação e prudência. Recomenda-se comparar o custo unitário desses ativos com benchmarks de gasodutos equivalentes e verificar se as receitas contratuais de 2006-2025 já remuneraram parte relevante desses investimentos antes de reconhecer saldo residual em 2026.</t>
  </si>
  <si>
    <t>8.3.3. Categorias de Bens e Instalações do Imobilizado — Classificação ANP</t>
  </si>
  <si>
    <t>O reconhecimento do pig instrumentado como CAPEX, em lugar de OPEX, pode gerar duplo benefício regulatório indevido à transportadora quando combinado com metodologia de depreciação física que adota coeficiente de conservação c = 0.
O pig instrumentado é, em regra, atividade periódica de inspeção e diagnóstico da integridade da rede. Seu objetivo é verificar corrosão, perda de espessura, ovalizações, trincas, amassamentos e demais condições do duto, permitindo planejar manutenção, reparos e substituições. Trata-se de dispêndio típico de integridade operacional e gestão de risco, associado à manutenção da capacidade existente e ao cumprimento de obrigações de segurança. Nessa condição, sua natureza econômica é de OPEX, salvo hipótese excepcional em que a inspeção esteja vinculada à substituição de componente relevante, com aumento comprovado de vida útil, capacidade ou confiabilidade e baixa contábil/regulatória do componente anterior.
Quando capitalizado como CAPEX, esse gasto é incluído na Base Regulatória de Ativos — BRA. O valor deixa de ser despesa operacional do período e passa a gerar remuneração futura pelo WACC e depreciação regulatória. O primeiro benefício é tarifário-financeiro: um gasto recorrente de inspeção, que deveria ser recuperado uma única vez como custo operacional eficiente, transforma-se em ativo remunerado, elevando a BRA e a Receita Máxima Permitida futura.
O segundo benefício decorre da finalidade do pig instrumentado. A inspeção é utilizada para demonstrar que o duto se encontra íntegro, operacional e em bom estado de conservação. Essa constatação pode reforçar a premissa de conservação c = 0 na metodologia de Ross-Heidecke, isto é, a hipótese de que o ativo está no melhor estado de conservação possível. Como o coeficiente c = 0 elimina penalidade adicional por deterioração física observável, o fator de depreciação aplicado ao ativo é reduzido ao mínimo possível para sua idade. Consequentemente, o Valor de Reposição Depreciado — VRD — e a BRA reconhecida tornam-se mais elevados.
O problema regulatório está na acumulação desses efeitos. A transportadora se beneficia ao capitalizar o custo da inspeção, aumentando a BRA; e se beneficia novamente quando o resultado dessa inspeção é usado, direta ou indiretamente, para justificar o melhor estado de conservação do duto, reduzindo a depreciação física e elevando o valor residual. Em termos econômicos, o usuário paga pela inspeção como ativo remunerado e, ao mesmo tempo, suporta base de ativos maior porque a inspeção confirma ou sustenta a premissa de conservação ótima.
Essa combinação pode produzir dupla vantagem incompatível com modicidade tarifária, prudência regulatória e vedação à dupla recuperação. Se o pig instrumentado é necessário para verificar a integridade da rede e preservar sua operação segura, deve ser tratado como custo recorrente de operação e manutenção. Se, excepcionalmente, for capitalizado, o regulador deve exigir benefício incremental, identificação do componente substituído, baixa do ativo anterior e comprovação de que não há dupla contagem entre a inspeção e o aumento do valor residual decorrente da condição observada.
Recomenda-se que o pig instrumentado seja classificado, como regra, como OPEX de integridade operacional. Sua inclusão como CAPEX deve ser admitida apenas em situações excepcionais, comprovadas, e jamais deve servir simultaneamente para aumentar a BRA por capitalização do gasto e para sustentar premissa de conservação c = 0 que eleve o VRD dos mesmos ativos. A metodologia regulatória deve assegurar neutralidade: ou o gasto é reconhecido como manutenção recorrente, ou, se capitalizado, deve haver baixa correspondente e teste de não dupla recuperação. Linepack, Service Exchange/Overhaul e Classe de Locação também exigem teste específico de natureza econômica e prudência regulatória.</t>
  </si>
  <si>
    <t>8.4. Apuração Anual do IRPJ e da CSLL (2006–2025)</t>
  </si>
  <si>
    <t xml:space="preserve">
Contribuição: A apuração anual deve ser apresentada com reconciliação plena. Recomenda-se incluir cenário sem apropriação fiscal hipotética por malha e cenário com alíquota efetiva observada na NTS, para avaliar materialidade. Como IRPJ/CSLL reduz o retorno de capital no RCM, superestimar tributos pode aumentar artificialmente a BRA final.</t>
  </si>
  <si>
    <t>8.5. Verificação de Consistência com os Tributos Declarados pela NTS (2017– 2024)</t>
  </si>
  <si>
    <t>Contribuição: 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NTS comprovar valores melhores.</t>
  </si>
  <si>
    <t>1. Contexto Institucional e Lacunas Informacionais</t>
  </si>
  <si>
    <t>Contribuição: As lacunas informacionais descritas na NT 14 justificam o uso dos melhores dados disponíveis, mas não autorizam presunções favoráveis à transportadora. A ausência de dados completos decorre da estrutura histórica do Consórcio Malhas, da atuação da Transpetro e da posterior reestruturação societária da NTS. Nessa situação, a ANP deve aplicar premissas prudentes, transparentes e auditáveis. O ônus de comprovar valores superiores deve recair sobre a NTS. Caso informações adicionais venham a ser apresentadas, recomenda-se prever mecanismo de true-up, desde que baseado em dados auditados, segregados por malha e diretamente vinculados ao serviço de transporte.</t>
  </si>
  <si>
    <t>1.1. Estrutura Operacional do Consórcio Malhas (2006–2016) e o Papel da Transpetro</t>
  </si>
  <si>
    <t xml:space="preserve">
Contribuição: A descrição da estrutura do Consórcio Malhas é relevante para explicar por que os custos de O&amp;M não transitavam integralmente pelos livros contábeis da NTS até 2016. Contudo, essa estrutura também reforça a necessidade de cautela regulatória. Os pagamentos à Transpetro ocorreram em ambiente de grupo econômico Petrobras, com relações entre partes relacionadas e sem escrutínio tarifário ex ante. Por isso, tais valores devem ser tratados como ponto de partida documental, não como prova de custo eficiente. Recomenda-se que a ANP avalie se os pagamentos refletem custos efetivamente necessários à Malha Sudeste, excluindo alocações corporativas, ineficiências internas, margens intragrupo ou custos não diretamente associados à operação do sistema.</t>
  </si>
  <si>
    <t>1.2. Reestruturação Societária e Transferência Operacional (2016–2017)</t>
  </si>
  <si>
    <t>Contribuição: A reestruturação de 2016-2017 alterou substancialmente a natureza dos registros contábeis da NTS, que passou de arrendamento financeiro para prestação de serviços de transporte. Essa mudança justifica a separação metodológica entre os períodos pré e pós-desverticalização. Entretanto, custos decorrentes da aquisição societária, reorganização empresarial, transição de operador, estruturação administrativa, consultorias, integração, financiamento ou custos próprios de acionistas não devem ser repassados aos usuários da Malha Sudeste. A ANP deve distinguir custos eficientes de operação e manutenção de custos de transação empresarial, que não compõem OPEX regulatório prudente.</t>
  </si>
  <si>
    <t>1.3. As Solicitações de Dados e as Lacunas Remanescentes</t>
  </si>
  <si>
    <t xml:space="preserve">
Contribuição: A atuação da ANP ao solicitar informações tanto à NTS quanto à Petrobras é adequada. A resposta da Petrobras, porém, contém ressalva relevante: os pagamentos à Transpetro podem não corresponder à integralidade dos custos de O&amp;M. Essa incerteza não deve ser resolvida automaticamente por acréscimos ao OPEX. A solução regulatória deve combinar dados disponíveis, testes de consistência, comparação com benchmarks e prudência em favor da modicidade tarifária. Recomenda-se exigir da NTS e da Transpetro documentação complementar, contratos de operação, memórias de rateio, notas explicativas e reconciliação contábil, sem admitir majoração de OPEX baseada apenas em alegações genéricas de incompletude.</t>
  </si>
  <si>
    <t>2. Período 2008–2016: Dados Históricos da Petrobras</t>
  </si>
  <si>
    <t xml:space="preserve">
Contribuição: O uso dos dados Petrobras/Transpetro de 2008 a 2016 é aceitável como melhor evidência disponível, pois decorre de registros SAP e de pagamentos efetivamente realizados. Contudo, por serem valores agregados, sem abertura por subcategoria, esses dados não permitem avaliar eficiência, necessidade ou causalidade dos custos. Recomenda-se que a ANP os utilize apenas como base documental inicial, submetendo-os a comparação por R$/km, R$/pol.km e OPEX/receita. Também se recomenda verificar se os pagamentos incluem custos de outras malhas, serviços corporativos, compressão, encargos administrativos ou itens que não deveriam ser atribuídos à Malha Sudeste.</t>
  </si>
  <si>
    <t>3. Período 2017–2025: Dados Declarados pela NTS</t>
  </si>
  <si>
    <t>Contribuição: Os dados declarados pela NTS para 2017–2025 são mais detalhados e refletem a operação independente da transportadora, mas não devem ser aceitos sem teste regulatório. Trata-se de informação fornecida pela própria empresa interessada no reconhecimento tarifário, com alocação por critério de extensão de rede. A ANP deve verificar se os custos declarados são recorrentes, eficientes, diretamente associados à Malha Sudeste e compatíveis com benchmarks. Devem ser excluídos custos societários, pass-throughs indevidos, custos não recorrentes, custos de aquisição, gastos extraordinários e despesas administrativas sem causalidade comprovada com o serviço de transporte.</t>
  </si>
  <si>
    <t>3.1. Fonte e Critério de Alocação</t>
  </si>
  <si>
    <t>Contribuição: O critério de rateio por quilômetro de rede, adotado pela NTS, é simples e replicável, mas insuficiente como critério definitivo de alocação de custos. Custos operacionais não são determinados apenas pela extensão física: também dependem de diâmetro, idade dos ativos, pressão de operação, número de estações, pontos de entrega, complexidade operacional, classe de locação, travessias, compressão, interconexões e intensidade de manutenção. Recomenda-se que a ANP exija matriz de alocação por direcionadores de custo. Enquanto essa matriz não for apresentada, o rateio por km deve ser tratado como proxy preliminar e sujeito a ajuste por benchmarking.</t>
  </si>
  <si>
    <t>3.2. Abertura por Subcategoria</t>
  </si>
  <si>
    <t xml:space="preserve">
Contribuição: A abertura por subcategoria é positiva e permite avaliação mais qualificada do OPEX. Contudo, algumas rubricas exigem análise específica, como direito de passagem, serviços de terceiros, pessoal administrativo, seguros, taxas, licenciamentos e outras despesas gerais. Recomenda-se que a ANP identifique itens recorrentes, não recorrentes, pass-throughs, custos corporativos, custos de transição e despesas não diretamente atribuíveis à Malha Sudeste. O crescimento de determinadas rubricas após a reestruturação societária deve ser comparado com a evolução da extensão, da capacidade, da complexidade operacional e de benchmarks, para evitar transferência de custos empresariais aos usuários.</t>
  </si>
  <si>
    <t>4. Ajuste dos Dados Históricos da Petrobras e Estimativa do Período 2006–2007</t>
  </si>
  <si>
    <t>Contribuição: A tentativa da ANP de compatibilizar a base Petrobras/Transpetro com a base NTS é metodologicamente compreensível, mas deve ser tratada como estimativa de segunda ordem. O ajuste por multiplicador aumenta o OPEX histórico e, portanto, reduz o retorno de capital apurado no RCM. Como consequência, pode preservar artificialmente saldo de BRA. Recomenda-se apresentar sensibilidade sem multiplicador, com multiplicador reduzido e com multiplicador baseado em benchmarks externos. A estimativa de 2006–2007 também deve ser testada com deflação do custo unitário de 2008, para evitar superestimação dos custos iniciais.</t>
  </si>
  <si>
    <t>4.1. Necessidade de Ajuste — Compatibilização de Escopo</t>
  </si>
  <si>
    <t>Contribuição: A compatibilização de escopo entre os dados Petrobras e NTS é justificável, pois as bases refletem estruturas institucionais distintas. Entretanto, a inclusão automática de G&amp;A e direito de passagem nos anos 2008–2016 deve ser comprovada por causalidade. Nem toda estrutura administrativa de uma transportadora independente existia ou era necessária no período do Consórcio Malhas. Recomenda-se separar custos indispensáveis ao serviço de custos decorrentes da desverticalização ou da nova estrutura societária. O ajuste deve preservar a comparabilidade sem retroprojetar custos pós-aquisição para período em que a organização operacional era diferente.</t>
  </si>
  <si>
    <t>4.2. Período de Referência e Cálculo do Multiplicador</t>
  </si>
  <si>
    <t>Contribuição: O multiplicador de 1,3811, baseado na participação de G&amp;A e direito de passagem no período 2017–2021, tem racional transparente, mas deve ser submetido a sensibilidade. O período escolhido pode refletir custos de transição, estrutura administrativa independente e mudanças operacionais que não existiam no período 2008–2016. A aplicação uniforme do acréscimo de 38,11% a todos os anos históricos pode superestimar o OPEX legado. Recomenda-se testar janelas alternativas, como 2017–2019, 2018–2021 e 2022–2025, além de comparar o multiplicador resultante com benchmarks de G&amp;A/O&amp;M para gasodutos maduros.</t>
  </si>
  <si>
    <t>4.3. Estimativa 2006–2007 a partir do Custo Unitário Ajustado de 2008</t>
  </si>
  <si>
    <t>Contribuição: A estimativa dos anos 2006 e 2007 a partir do custo unitário ajustado de 2008 é simples e auditável, mas deve ser avaliada com cautela. A utilização do custo nominal de 2008 sem deflação retroativa tende a ser conservadora para o OPEX, pois aplica a anos anteriores um custo unitário posterior. Como maior OPEX reduz o retorno de capital no RCM, essa premissa pode aumentar artificialmente a BRA residual. Recomenda-se apresentar cenário com deflação para 2006 e 2007, cenário sem ajuste de G&amp;A/direito de passagem e cenário por extensão ponderada por diâmetro, de modo a testar a materialidade da lacuna informacional.</t>
  </si>
  <si>
    <t>4.4. Síntese e Conclusão: Série Estimada de Opex e Validação das Premissas (2006–2025)</t>
  </si>
  <si>
    <t>Contribuição: A série final de OPEX de R$ 4,191 bilhões para 2006–2025 constitui reconstrução razoável a partir das informações disponíveis, mas não deve ser considerada validação plena de eficiência. A proximidade entre OPEX/receita nos períodos 2006–2016 e 2017–2025 é teste útil de consistência agregada, porém insuficiente para comprovar prudência por rubrica. Recomenda-se que a ANP qualifique a conclusão: a série pode ser utilizada no RCM como melhor estimativa preliminar, desde que acompanhada de sensibilidades, benchmarking, exclusão de custos não eficientes e possibilidade de true-up. No caso da NTS, como a NT 14 já apura saldo final negativo mesmo com o OPEX ajustado, testes mais prudentes tendem a reforçar a conclusão de BRA inicial igual a zero para os ativos legados.</t>
  </si>
  <si>
    <t>1. Índice de Preços: IGP-M como Indexador Contratual e Metodológico</t>
  </si>
  <si>
    <t xml:space="preserve">
Contribuição: 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t>
  </si>
  <si>
    <t>1.1. Papel do IGP-M no Contrato de Transporte</t>
  </si>
  <si>
    <t>Contribuição: Concorda-se que o IGP-M era indexador contratual e, portanto, deve ser refletido nas receitas históricas. Porém, justamente por ter protegido a receita da NTS, esse indexador também reduziu o risco suportado pelo transportador. Assim, o WACC aplicado deve ser compatível com menor risco de demanda e de inflação, sob pena de supercompensação.</t>
  </si>
  <si>
    <t>Contribuição: A conversão do WACC real em nominal via IGP-M é metodologicamente sensível. A análise deve considerar cenário com IPCA e cenário em moeda constante. Em anos de IGP-M elevado, o WACC nominal pode consumir parcela excessiva da receita no RCM, retardando a amortização da BRA. A escolha deve ser justificada por aderência contratual e por neutralidade econômica, não apenas conservadorismo.</t>
  </si>
  <si>
    <t xml:space="preserve">
Contribuição: A NT deve quantificar de forma destacada o efeito dos anos de maior IGP-M sobre a BRA final. Recomenda-se decompor o saldo residual entre efeito operacional, efeito CAPEX e efeito indexador. Essa transparência é necessária para demonstrar que o saldo negativo não decorre de choques nominais isolados, mas da trajetória completa de recuperação econômica.</t>
  </si>
  <si>
    <t>2. WACC Nominal em R$ (2006–2025)</t>
  </si>
  <si>
    <t xml:space="preserve">
Contribuição: A decisão final deve evidenciar, a partir das tabelas da NT 14, o efeito anual do WACC real, da inflação utilizada, do WACC nominal, da BRA inicial, do retorno sobre capital e do impacto no retorno do capital. Boas práticas regulatórias exigem que a remuneração do capital seja previsível, replicável e não manipulável por escolhas ex post.</t>
  </si>
  <si>
    <t>3. Justificativa do IGP-M como Cenário Mais Conservador</t>
  </si>
  <si>
    <t xml:space="preserve">
Contribuição: A caracterização do IGP-M como cenário mais conservador deve ser qualificada: conservador para quem?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t>
  </si>
  <si>
    <t>4. Taxa de Câmbio R$/US$ (2006–2025)</t>
  </si>
  <si>
    <t>Contribuição: A taxa de câmbio deve ser usada apenas quando necessária para converter bases originalmente em US$. Recomenda-se separar efeitos cambiais dos efeitos inflacionários e evitar dupla indexação. As conversões documentadas na NT 14 devem ser utilizadas para demonstrar a consistência da moeda regulatória ao longo do cálculo.</t>
  </si>
  <si>
    <t>11. Valor Residual da Base Regulatória de Ativos </t>
  </si>
  <si>
    <t>:A Seção 11 é o núcleo decisório da NT 14, pois transforma os insumos metodológicos anteriores — CRN, VRD, receita líquida, WACC, tributos, OPEX, CAPEX e premissas nominais — em teste econômico de recuperação do capital. A conclusão central deve ser preservada: o saldo final negativo da BRA em 2025 indica que o capital associado aos ativos legados da Malha Sudeste foi integralmente recuperado durante o Contrato Legado. Assim, CRN, VRD, CHCI, laudos patrimoniais ou valores contábeis não podem prevalecer sobre o resultado do RCM. A BRA inicial do ciclo 2026–2030 deve ser limitada a zero, sem prejuízo do reconhecimento prospectivo de novos investimentos prudentes, eficientes, úteis ao serviço e efetivamente realizados após o novo ciclo regulatório.</t>
  </si>
  <si>
    <t>11.1. Fórmula e Mecânica da BRA</t>
  </si>
  <si>
    <t>Contribuição: A fórmula recursiva adotada pela ANP é conceitualmente adequada, pois trata o retorno total de capital como resíduo da receita após OPEX, IRPJ/CSLL e remuneração sobre a BRA pelo WACC. Essa lógica é coerente com o RCM e permite verificar se houve recuperação econômica do capital durante o contrato legado. Recomenda-se, contudo, que a ANP explicite o tratamento econômico das baixas, que devem reduzir a base sempre que houver substituição, retirada ou capitalização de componente já existente. A ausência de baixa correspondente em casos de substituição, overhaul ou sustaining CAPEX pode gerar dupla remuneração dentro da própria BRA. Também se recomenda decompor o efeito dos anos de WACC nominal elevado, especialmente 2020 e 2021, para demonstrar que, mesmo sob premissas favoráveis à preservação da base, o resultado final permanece negativo.</t>
  </si>
  <si>
    <t>11.2. BRA de Abertura (2006) e Aportes do Período 2006-2017 ao Valor de Aquisição</t>
  </si>
  <si>
    <t>Contribuição: A BRA de abertura de 2006 e os aportes posteriores devem ser tratados apenas como ponto de partida do teste econômico, e não como direito tarifário autônomo. Os ativos anteriores a 2006 foram valorados por CRN/VRD, enquanto GASCAR e Ramais foram considerados por valores de aquisição informados pela NTS. Ambos os grupos devem estar subordinados ao RCM. Para os ativos valorados por VRD, deve ser registrada a sensibilidade à premissa de conservação c = 0, que maximiza o valor residual físico. Para GASCAR e Ramais, recomenda-se comprovar prudência, eficiência, entrada em operação, necessidade e recuperação econômica pelas receitas contratuais de 2006–2025. Como a NT 14 apura saldo final negativo, esses aportes não justificam BRA positiva em 2026, salvo prova específica, auditável e material de capital ainda não recuperado.</t>
  </si>
  <si>
    <t>11.3. Adições ao Imobilizado a partir de 2017 (Sustaining CAPEX)</t>
  </si>
  <si>
    <t>Contribuição: A NT 14 reconhece corretamente que as adições ao imobilizado a partir de 2017 correspondem predominantemente a Sustaining CAPEX, isto é, gastos voltados à preservação da integridade, confiabilidade, segurança e capacidade operacional da malha existente. Essa caracterização exige cautela regulatória. Em gasodutos maduros, inspeções, pig instrumentado, reparos, adequações, substituições e recomposições costumam ter natureza de OPEX ou de manutenção capitalizável apenas em hipóteses restritas. A capitalização deve ser admitida somente quando houver benefício incremental comprovado, aumento de vida útil, capacidade ou confiabilidade material, com baixa do componente substituído. A elevada participação de pig instrumentado e gastos de integridade reforça que a Malha Sudeste é madura, não “nova”. Assim, tais valores não devem reativar capital já recuperado nem afastar a conclusão de BRA inicial zero.</t>
  </si>
  <si>
    <t>11.4. Evolução Anual da BRA (2006–2025)</t>
  </si>
  <si>
    <t>Contribuição: A evolução anual da BRA deve ser mantida como demonstração central do RCM. A Tabela 36 evidencia que a trajetória da base resulta da combinação entre VRD inicial, aportes, CAPEX, OPEX, tributos, WACC nominal, receitas e retorno total de capital. Recomenda-se que a decisão final apresente decomposição clara desses fatores, evitando que o saldo final negativo seja visto como resultado isolado de um único ano ou de uma única premissa. A ANP deve evidenciar que a BRA alcança pico durante a fase de aportes e, posteriormente, é amortizada pelas receitas contratuais, até tornar-se negativa em 2025. Como o RCM indica recuperação integral do capital, o saldo regulatório negativo deve ser interpretado como inexistência de capital residual a remunerar, com BRA inicial limitada a zero.</t>
  </si>
  <si>
    <t>11.5. Análise da Trajetória da BRA</t>
  </si>
  <si>
    <t>Contribuição: A análise da trajetória da BRA está adequada ao demonstrar que o comportamento da base não é linear, mas condicionado por aportes, receitas, OPEX, tributos e WACC nominal. A contribuição é reforçar que a trajetória deve ser interpretada economicamente: a permanência temporária de saldo elevado em determinados anos não significa capital ainda não recuperado em 2026. O critério decisivo é o saldo ao final do contrato legado. No caso da NTS, a própria NT 14 mostra que, mesmo após aportes relevantes e anos de WACC nominal elevado, as receitas contratuais foram suficientes para cobrir OPEX, tributos, remuneração sobre o capital e retorno do capital. A consequência regulatória é a fixação da BRA inicial em zero para os ativos legados.</t>
  </si>
  <si>
    <t>11.5.1. Fase de Acumulação (2006–2012): Aportes dos Valores de Aquisição do GASCAR</t>
  </si>
  <si>
    <t>Contribuição: A fase de acumulação decorre principalmente dos aportes associados ao GASCAR e aos Ramais do Anel de Gás, que elevaram substancialmente a BRA até seu pico. Esses aportes devem ser reconhecidos apenas como investimentos históricos sujeitos ao teste de recuperação, e não como saldo automaticamente transferível ao novo ciclo. Recomenda-se validar custo eficiente, entrada em operação, necessidade, aderência ao serviço e ausência de dupla contagem com ativos substituídos. Como o contrato legado permaneceu vigente por vinte anos e foi estruturado sob lógica ship-or-pay, esses investimentos tiveram oportunidade econômica de recuperação pelas receitas contratadas. O fato de a BRA ter crescido até 2012 não afasta a conclusão final do RCM: o capital foi recuperado até 2025.</t>
  </si>
  <si>
    <t>11.5.2. Fase de Amortização Gradual (2013–2021): Pressão da Receita vs. WACC</t>
  </si>
  <si>
    <t>Contribuição: A fase de amortização gradual demonstra a sensibilidade do RCM ao WACC nominal e ao IGP-M. Em anos de WACC elevado, parte relevante da receita é apropriada como retorno sobre o capital, reduzindo o retorno do capital e retardando a amortização da BRA. Essa dinâmica deve ser explicitada para evitar interpretação equivocada de que saldos elevados em 2020 ou 2021 representam necessariamente capital pendente. Ao contrário, a NT 14 mostra que, mesmo com anos de WACC nominal excepcionalmente alto, a trajetória posterior conduziu à recuperação integral. Recomenda-se apresentar sensibilidade com WACC real constante, IPCA e OPEX eficiente, não para reabrir a BRA, mas para demonstrar a robustez da conclusão de BRA zero.</t>
  </si>
  <si>
    <t>11.5.3. Fase de Amortização Acelerada (2022–2025): Convergência para Zero</t>
  </si>
  <si>
    <t>Contribuição: A fase de 2022 a 2025 é decisiva. A combinação de receitas contratuais elevadas, WACC nominal moderado e ausência de novos aportes de CRN permitiu amortização acelerada da BRA. A NT 14 apura retornos totais de capital suficientes para reduzir o saldo até R$ -83,515 milhões ao final de 2025. Esse saldo negativo não deve ser transportado como base negativa para fins tarifários, mas deve impedir qualquer reconhecimento positivo de BRA inicial para os ativos legados. A conclusão regulatória adequada é que a tarifa histórica cobriu o capital investido e remunerou os investidores à taxa regulatória. Portanto, a RMP 2026–2030 não deve incluir remuneração ou depreciação sobre ativos legados já recuperados.</t>
  </si>
  <si>
    <t>11.5.4. Fase Pós-Aquisição: Recuperação Acelerada do Capital (2017–2025)</t>
  </si>
  <si>
    <t>Contribuição: A fase pós-aquisição é especialmente relevante porque corresponde ao período em que a NTS passou a registrar diretamente receitas e custos sob a nova estrutura societária. A mudança de controle, contudo, não alterou os termos econômicos do contrato legado nem cria direito a nova remuneração tarifária sobre ativos já recuperados. O preço pago na aquisição, custos de financiamento, estruturação societária ou expectativas dos acionistas não devem ser transferidos aos usuários. A NT 14 mostra que, de 2017 a 2025, o retorno total de capital superou o capital disponível para recuperação no período, explicando o saldo final negativo. Esse resultado confirma que a aquisição privada da NTS não pode servir como fundamento para reativação regulatória da BRA em 2026.</t>
  </si>
  <si>
    <t>11.6. Decomposição do Retorno sobre o Capital e o RCM Acumulado</t>
  </si>
  <si>
    <t xml:space="preserve">
Contribuição: A decomposição apresentada pela NT 14 deve ser incorporada expressamente à decisão final, pois demonstra a suficiência econômica das receitas do contrato legado. Da receita líquida acumulada de R$ 22,870 bilhões, parcela relevante foi destinada à remuneração do capital, ao OPEX, aos tributos e ao retorno do capital. O retorno sobre o capital acumulado, superior a um terço da receita líquida, evidencia que a NTS não deixou de ser remunerada durante o período. O retorno total de capital acumulado supera o capital a recuperar, resultando em saldo final negativo. Portanto, não há base econômica para inclusão de capital residual na BRA de abertura. Qualquer reconhecimento positivo exigiria prova auditável de erro material no RCM ou de investimento prudente efetivamente não recuperado, o que não decorre da NT 14.</t>
  </si>
  <si>
    <t>No âmbito da CP 11/2026, a definição da BRA inicial da Malha Sudeste para o ciclo 2026–2030 deve reconhecer apenas o capital prudente, eficiente, útil ao serviço e efetivamente ainda não recuperado pelas receitas dos Contratos Legados. A NT 14 acerta ao adotar o RCM como instrumento central de transição e, ao apurar saldo final negativo de R$ -83,515 milhões, confirma que o capital associado aos ativos legados da NTS foi integralmente recuperado. A consequência regulatória é a fixação da BRA inicial em zero, sem prejuízo do reconhecimento prospectivo de novos investimentos prudentes a partir do novo ciclo.
O RCM deve permanecer como critério decisório da BRA inicial. CRN, VRD, CHCI, laudos patrimoniais e registros contábeis podem servir como insumos ou limites de consistência, mas não substituem o teste econômico de recuperação do capital. A tarifa futura não deve remunerar valor físico, contábil ou de reposição quando a respectiva parcela de capital já tiver sido recuperada.
A depreciação linear deve ser adotada como referência preferencial para ativos legados, por representar método simples, transparente, auditável e compatível com a prudência regulatória. Em alternativa, a metodologia Ross-Heidecke somente deve ser aceita com estados de conservação realistas, tecnicamente comprovados por ativo, trecho ou componente. A padronização de c = 0 deve ser rejeitada, pois corresponde à condição ‘novo’ e presume conservação ótima para gasodutos maduros sem prova individualizada.
O estado operacional seguro de um gasoduto não equivale a estado econômico novo. A gestão de integridade, o pig instrumentado, a proteção catódica, os reparos e as inspeções demonstram obrigação permanente de operação segura, não rejuvenescimento automático do ativo. A adoção automática de c = 0 reduz a depreciação física, eleva o VRD e pode inflar artificialmente a BRA, sobretudo quando combinada com OPEX elevado, Sustaining CAPEX, overhaul, service exchange e demais gastos típicos de malha madura.
Antes de incorporar qualquer valor à RMP, a ANP deve preservar a conclusão do RCM e apresentar, como robustez, sensibilidades para depreciação linear, Ross-Heidecke com c &gt; 0, estados intermediários de conservação, WACC, indexadores, OPEX, tributos, CAPEX tardio, baixas regulatórias, linepack e pig instrumentado. Como o cenário-base já é negativo, eventual valor positivo somente poderia ser reconhecido mediante prova auditável de capital ainda não recuperado.
Recomenda-se aprovação da NT 14 quanto à manutenção do RCM e ao reconhecimento de BRA inicial zero para os ativos legados da Malha Sudeste, com aperfeiçoamentos complementares: explicitar que CRN, VRD, CHCI e registros contábeis são apenas insumos; reclassificar gastos recorrentes de integridade como OPEX, salvo prova de capitalização válida; exigir baixas regulatórias quando houver substituição; limitar linepack ao volume inicial necessário; e prever true-up apenas para dados novos, auditados e materialmente relevantes.
Em conclusão, a decisão final deve afirmar que a BRA inicial não é o CRN, o VRD ou o valor contábil, mas o saldo após o teste de recuperação econômica pelo RCM. Como a NT 14 já produz saldo negativo com c = 0, a adoção de depreciação linear ou de Ross-Heidecke com estados realistas — Estados 3 ou 4 — apenas reforça a inexistência de capital residual. Assim, a BRA inicial dos ativos legados da NTS deve ser limitada a zero.</t>
  </si>
  <si>
    <t>Comentários acerca do Anexo I - RCM Malha Sudeste - NTS (5994063)</t>
  </si>
  <si>
    <t>Contribuição: O Anexo I e a memória de cálculo da NT 14 devem ser utilizados como evidência auxiliar para reconstruir a recuperação econômica do capital, sempre subordinados ao RCM e à vedação de dupla contagem entre receita histórica e BRA futura. Considerando que a ANP já apresentou memória de cálculo e tabelas, as contribuições devem concentrar-se na leitura regulatória dos cenários e premissas: WACC alternativo, IPCA versus IGP-M, OPEX eficiente, exclusão ou reclassificação de pig instrumentado, linepack apenas inicial, CAPEX tardio sujeito a prudência e tributos por alíquota efetiva. A decisão regulatória deve indicar qual cenário será adotado e por quê.</t>
  </si>
  <si>
    <t>Comentários Adicionais</t>
  </si>
  <si>
    <t>Sugere-se que a ANP consolide diretriz geral para ativos legados: (i) RCM como método central na transição; (ii) ônus probatório do transportador para valores superiores aos resultantes dos melhores dados disponíveis; (iii) CRN/VRD apenas como insumos ou limites de consistência; (iv) base inicial igual ao capital não recuperado; (v) roll-forward prospectivo a partir de 2026; (vi) uso das memórias e tabelas já apresentadas como base de análise regulatória; e (vii) tratamento uniforme entre NTS, NTS e futuras revisões</t>
  </si>
  <si>
    <t>1. Contexto e objeto deste Anexo</t>
  </si>
  <si>
    <t>Contribuição: O Anexo II é relevante porque reconstrói a lógica original das receitas e tarifas do Contrato Malhas Sudeste. Recomenda-se que ele seja usado para demonstrar se a tarifa histórica já incorporava remuneração de capital com base de reposição. Essa análise é central para o RCM e para evitar que valores embutidos na tarifa legada sejam novamente reconhecidos na BRA de 2026.</t>
  </si>
  <si>
    <t>2. Memória de cálculo tarifário: Custo de Reposição Novo como base de capital</t>
  </si>
  <si>
    <t>Contribuição: Se a memória original usou custo de reposição novo como base de capital, isso reforça a necessidade do RCM. A tarifa legada pode já ter remunerado uma base equivalente ou superior ao custo eficiente dos ativos. Recomenda-se que a ANP reconcilie a memória de cálculo tarifário original com a receita efetivamente arrecadada e com a BRA residual proposta.</t>
  </si>
  <si>
    <t> 
2.1. Custo unitário efetivo do Anexo 02: verificação do US$/pol m implícito</t>
  </si>
  <si>
    <t>Contribuição: A verificação do custo unitário implícito é uma boa prática. Recomenda-se compará-lo com a amostra EIA, com projetos brasileiros e com faixas internacionais por diâmetro e extensão. Se o custo implícito original for superior ao benchmark eficiente, a diferença não deve ser transferida aos usuários futuros pela nova BRA.</t>
  </si>
  <si>
    <t>2.2. Composição da linha "custos de reposição" e tratamento de depreciação</t>
  </si>
  <si>
    <t xml:space="preserve">
Contribuição: A composição da linha de custos de reposição e o tratamento de depreciação devem ser utilizados para verificar se a tarifa legada remunerava CRN bruto, CRN depreciado ou outro valor. Considerando a memória de cálculo e as tabelas apresentadas pela ANP, a análise deve se concentrar no efeito regulatório dessa informação: se a tarifa histórica já remunerava capital associado ao custo de reposição, tal recuperação deve ser abatida no RCM para evitar dupla contagem na BRA futura.</t>
  </si>
  <si>
    <t xml:space="preserve">
Contribuição: 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t>
  </si>
  <si>
    <t>4. A dupla métrica e seus efeitos</t>
  </si>
  <si>
    <t>Contribuição: A coexistência de métricas distintas - CRN para tarifa e custo depreciado para avaliação patrimonial - pode gerar sobrevaloração se não for ajustada. Recomenda-se que a ANP evite combinar a métrica mais alta para formar receita histórica com outra métrica alta para formar BRA futura. A regra deve ser: uma vez remunerado, o capital deve ser abatido do valor residual.</t>
  </si>
  <si>
    <t>5. Parcela do preço referente à tarifa de transporte dentro do GSA</t>
  </si>
  <si>
    <t>Contribuição: A parcela de transporte dentro do GSA deve ser identificada de modo transparente, pois representa receita econômica atribuível à infraestrutura de transporte. Recomenda-se que a ANP utilize a melhor evidência disponível para separar molécula, transporte e demais componentes, evitando subestimar receita de transporte e, por consequência, superestimar BRA residual.</t>
  </si>
  <si>
    <t>6. Implicação direta para o cálculo do RCM</t>
  </si>
  <si>
    <t>Contribuição: A implicação direta é que toda receita atribuível ao transporte deve entrar no RCM. Se a memória original já precificava remuneração de capital, a ANP deve reconhecer essa recuperação ao longo do contrato legado. O RCM deve prevalecer sobre narrativas contábeis que tratem ativos antigos como se ingressassem novos na regulação em 2026.</t>
  </si>
  <si>
    <t>Contribuição: O Anexo II reforça a conclusão principal: a BRA inicial de 2026 deve refletir somente capital não recuperado. A metodologia deve evitar dupla contagem entre memória tarifária original, receitas efetivamente cobradas e nova base regulatória. Recomenda-se que a ANP use o Anexo II como elemento de validação do RCM e de defesa da modicidade tarifária.</t>
  </si>
  <si>
    <t>Em primeiro lugar, destacamos que a questão central de fato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Ressaltamos a grande e especial relevância no ciclo tarifário 2026–2030, que consolida a transição dos Contratos Legados para o regime de acesso regulado instituído pela Lei nº 14.134/2021. Nesse contexto, a correta delimitação da parcela do capital ainda passível de remuneração é premissa inafastável para assegurar a legitimidade econômica e jurídica das tarifas.
As tarifas de transporte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Ao fazê-lo, conferiu à Agência legitimidade técnica para definir a metodologia de valoração dos ativos, desde que observados os parâmetros legais e regulamentares aplicáveis.
O método RCM ao contrário das metodologias prospectivas, que podem gerar ganhos extraordinários decorrentes da valorização dos ativos ou da variação dos preços dos insumos,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A utilização do Método do Capital Recuperado (RCM) na valoração dos ativos da Malha Sudeste da NTS, nesse sentido é totalmente acertada na medida em que estamos tratando de uma transição regulatória pois tem consequências para o presente quinquênio e para períodos futuros e a não utilização do RCM, levará os consumidores pagarem novamente, via tarifas, por montantes já retribuídos à Transportadora.
A própria equipe técnica da Agência, demonstra que a não adoção do RCM para os ativos em transição poderia gerar sobrecustos artificiais de bilhões de reais aos usuários, decorrentes da dupla remuneração de infraestruturas cuja recuperação econômica já ocorreu, em grande medida, durante a vigência dos Contratos Legados. Permitir que investimentos já recuperados permaneçam sendo remunerados pelas tarifas afrontaria os princípios da eficiência, da razoabilidade e da modicidade tarifária.
A maioria dos ativos já foi totalmente recuperada ao longo do período, resultando em saldo residual negativo em 2025, o que evita que ocorra a sobreavaliação assegurando a modicidade tarifária. Os contratos legados, foram celebrados com tarifas negociadas e sem regulação ex-ante o que torna imperioso que a ANP realize a revisão com base no método RCM.</t>
  </si>
  <si>
    <t xml:space="preserve">O debate regulatório contemporâneo no mercado brasileiro de gás natural tem focado excessivamente na desconcentração da oferta e na eliminação da dominância do agente incumbente, sob a falsa premissa de que a abertura normativa geraria, de forma mecânica, a redução dos preços finais. Contudo, indústrias de rede dependem essencialmente de infraestrutura física robusta e redundante. Mercados de gás só alcançam liquidez e eficiência quando sustentados por redes amplas, interconectadas e com capacidade ociosa suficiente para permitir flexibilidade operacional.  Atualmente, o verdadeiro entrave estrutural do Brasil reside na insuficiência crônica de sua malha de transporte, que permanece em escala nitidamente inferior à de países continentais comparáveis e está aquém das necessidades de escoamento do Pré-Sal, das novas fronteiras exploratórias e da integração do biometano. Tentar impor instrumentos típicos de um mercado maduro a uma indústria que ainda demanda expansão primária constitui um erro regulatório crônico, equiparável ao "Modelo do Paraguai": institui-se uma legislação aberta em um território que carece de gasodutos construídos.  A Nova Lei do Gás (Lei nº 14.134/2021) restabeleceu o regime de autorização justamente para pautar o setor por uma visão prospectiva (forward-looking), onde a estabilidade das regras atrai o investimento privado de longo prazo. Neste cenário crítico, as Notas Técnicas nº 14/2026 e nº 15/2026 propõem a inserção do Método do Capital Recuperado (RCM) para a valoração da Base Regulatória de Ativos (BRA) das Malhas Sudeste (NTS) e Nordeste (TAG). Trata-se de uma transposição metodológica inadequada, com severas inconsistências teóricas, financeiras e jurídicas que fragilizam o ambiente regulatório e ameaçam a expansão da infraestrutura nacional.  </t>
  </si>
  <si>
    <t>O transporte de gás natural envolve ativos caracterizados por altíssima especificidade e custos afundados (sunk costs) elevados, demandando horizontes de amortização que se estendem por décadas. Segundo a Teoria dos Custos de Transação, essas condições expõem o investidor ao risco de hold-up (oportunismo regulatório), em que o capital já imobilizado torna-se refém de alterações ex-post nas regras de remuneração.  A introdução do RCM altera retroativamente a equação de risco que fundamentou os investimentos originais. Ao reinterpretar receitas passadas e lícitas como "amortização antecipada", o método promove o chamado "confisco de eficiência", convertendo ganhos operacionais pretéritos legítimos em erosão patrimonial da base de ativos. Isso destrói a credibilidade intertemporal do regulador e configura o clássico problema de inconsistência temporal. A eficiência dinâmica do setor depende da certeza de que os investimentos serão remunerados adequadamente ao longo do tempo. Quando o regulador captura retroativamente esses retornos, o valor presente líquido de novos projetos desaba, elevando o prêmio de risco, o custo de capital (WACC) e, consequentemente, resultando em tarifas finais mais altas e paralisia estrutural.</t>
  </si>
  <si>
    <t xml:space="preserve">A tese de que há uma "dupla recuperação de capital" pela manutenção do valor histórico dos ativos após o encerramento dos contratos legados carece de precisão analítica. Sob o regime de autorização da legislação brasileira, o risco de ociosidade, volatilidade de demanda e descontratação da capacidade é integralmente transferido ao agente privado, sem garantias estatais de reequilíbrio.  As receitas auferidas no período contratual anterior foram o prêmio pelo risco assumido ex-ante pelo investidor voluntário. Tratá-las retroativamente como amortização do estoque de capital histórico confunde remuneração do risco com devolução do principal. O investidor não pode ser penalizado ex-post por ter gerenciado eficientemente sua capacidade comercial sob as regras vigentes à época. </t>
  </si>
  <si>
    <t xml:space="preserve">A mecânica do RCM é inerentemente retrospectiva (backward-looking), focando em fluxos financeiros passados para deduzir o valor residual de um ativo físico. Conforme definição matemática da fórmula adotada pela ANP e reportada em diretrizes internacionais, o método calcula o custo depreciado subtraindo do valor de construção todo o retorno de capital gerado acumulado.  Aplicar essa mecânica para a fixação de tarifas futuras em um regime de controle de preços desfigura o nexo causal do risco econômico. Se o mercado foi lucrativo no passado devido à eficiência do agente, a fórmula pune o operador zerando ou erodindo sua base de ativos para o ciclo seguinte. Essa lógica retrospectiva inverte o paradigma regulatório de indústrias de rede, convertendo a regulação tarifária em um instrumento de expropriação patrimonial ex-post.  </t>
  </si>
  <si>
    <t>O RCM tem papel estritamente limitado a arbitragens comerciais de pipelines não regulados; logo, não tem qualquer papel na definição de RAB para fins de price control. Ou seja, a mecânica do RCM transforma o histórico econômico do ativo em uma valoração regulatória retrospectiva. Ele faz isso invertendo a lógica tradicional da Base Regulatória de Ativos (BRA): em vez de definir a depreciação como um input, o RCM a calcula como um resultado residual dos fluxos de caixa reais, sendo incompatível com o modelo regulatório brasileiro e com qualquer regime de RMP.</t>
  </si>
  <si>
    <t>A justificativa de que o RCM encontra amparo na maturidade da regulação australiana baseia-se em uma premissa factual incorreta. O RCM não possui qualquer papel na definição da Base Regulatória de Ativos (RAB) para fins de controle tarifário convencional ex-ante (heavy-handed regulation) na Austrália.  O arranjo regulatório australiano determina explicitamente que, para fins de controle de preços por teto de preço ou receita (price/revenue caps), a base de ativos não pode cair abaixo do Custo Histórico Depreciado (DAC), preservando os incentivos ao investimento em infraestrutura.  O uso do RCM na Austrália é restrito unicamente a um escopo muito limitado:
* Contexto de Arbitragem Comercial: É aplicável apenas por árbitros independentes para resolver impasses específicos entre transportadores e carregadores em gasodutos totalmente desregulados (non-scheme pipelines), os quais não possuem ciclos tarifários regulados ex-ante.
* Aplicação Excepcional e Restrita: Na história regulatória australiana, o RCM só foi efetivamente aplicado uma única vez em um caso isolado (Gasoduto Carisbrook para Horsham, em 2021), cujo ativo era de escala modesta e o resultado era diretamente reconciliável com o método DAC. No outro único litígio existente (Tasmanian Gas Pipeline - TGP, em 2018), o árbitro rejeitou o RCM por considerá-lo incompatível com os resultados de um mercado eficientemente competitivo, adotando uma versão modificada do DAC baseada no preço de venda do ativo.
* Diretrizes e Limitações do Regulador (AER): O próprio órgão regulador australiano (Australian Energy Regulator - AER) reconhece os severos limites do RCM, orientando formalmente que, se o método gerar valores inconsistentes com o objetivo de mercado competitivamente funcional, o prestador de serviço deve adotar metodologias alternativas que reflitam o comportamento de um gasoduto plenamente regulado (como o custo histórico). O AER destaca que o RCM é altamente sensível e instável em função dos inputs e premissas adotados.  Portanto, a transposição do RCM feita pela ANP para um regime de Receita Máxima Permitida (RMP) carece totalmente de paralelo internacional válido e viola as salvaguardas econômicas básicas conferidas aos ativos afundados em jurisdições maduras.</t>
  </si>
  <si>
    <t>A adoção do RCM altera profundamente o perfil de risco percebido pelos investidores, porque modifica retroativamente o capital reconhecido pelo regulador e, portanto, os direitos econômicos associados aos ativos. Ao reinterpretar receitas passadas como “retorno de capital”, o método reduz artificialmente a Base Regulatória de Ativos (BRA), comprimindo o fluxo de caixa futuro que deveria remunerar investimentos realizados sob regras anteriores. Essa intervenção ex‑post equivale, na prática, a uma redução unilateral do valor econômico da propriedade privada, o que aumenta o risco regulatório e, consequentemente, o custo de capital exigido pelos investidores.
Do ponto de vista financeiro, a relação entre risco e taxa de retorno é direta e inescapável. O CAPM, utilizado pela própria ANP, estabelece que o custo do capital próprio depende do risco sistemático (beta). Quando o regulador reduz a BRA por meio do RCM, ele altera a exposição econômica do investidor ao ativo, reduz a previsibilidade dos fluxos futuros e aumenta a probabilidade de perdas não antecipadas. Em termos formais, isso implica que dβ/dB &lt; 0, ou seja, uma redução da base de ativos aumenta o risco sistemático. Como o CAPM é monotônico em relação ao beta, segue que ds/dβ &gt; 0, de modo que qualquer aumento no risco exige uma elevação da taxa de retorno regulatória. Ignorar essa relação, como faz a ANP ao aplicar o RCM mantendo o WACC constante, é tecnicamente incorreto e viola a própria lógica do modelo financeiro adotado pela agência.
Além disso, o RCM introduz instabilidade regulatória ao romper o princípio da confiança legítima. Investimentos em infraestrutura de gás natural são altamente específicos, intensivos em capital e praticamente irreversíveis. A decisão de investir depende da expectativa de que o regulador manterá condições mínimas de estabilidade ao longo do ciclo de vida do ativo. Quando o regulador revisita retroativamente receitas passadas e as reinterpreta como amortização antecipada, ele altera unilateralmente os direitos econômicos associados ao investimento. Isso aumenta o risco de intervenções futuras e eleva o prêmio de risco regulatório incorporado ao WACC. Em mercados com ativos de alta especificidade, esse efeito é particularmente intenso, pois não existe alternativa de realocação eficiente do capital.
O RCM também amplia o risco de fluxo de caixa, pois pode levar a BRA a valores próximos de zero ou até negativos, como a própria Nota Técnica admite. Um ativo com BRA zero é, do ponto de vista regulatório, um ativo sem remuneração futura. Isso equivale a afirmar que o investidor deve continuar operando, mantendo custos operacionais e CAPEX de sustentação, sem qualquer retorno sobre o capital imobilizado. Nenhum modelo regulatório maduro aceita essa consequência, porque ela destrói os incentivos ao investimento e aumenta drasticamente o custo de capital exigido para qualquer expansão futura. Em termos financeiros, a volatilidade esperada dos fluxos de caixa aumenta, o que eleva o beta e, portanto, o WACC.
Por fim, o RCM introduz circularidade entre receita, base de ativos e tarifa, criando um ambiente regulatório imprevisível. Como a BRA passa a depender da receita histórica,que não foi regulada, o investidor perde a capacidade de antecipar sua remuneração futura. A incerteza sobre o valor econômico do ativo aumenta, e com ela o custo de oportunidade do capital. Em qualquer setor de infraestrutura, maior incerteza implica maior WACC. Assim, ao contrário do que sugere a ANP, a aplicação do RCM não reduz a necessidade de remuneração: ela a aumenta.</t>
  </si>
  <si>
    <t xml:space="preserve">O regime de Receita Máxima Permitida (RMP) no Brasil está estruturado sob a lógica prospectiva dos blocos de componentes de custo (Building Blocks), exigindo a definição ex-ante da BRA, do custo de oportunidade do capital e das trajetórias de eficiência. A inserção do RCM subverte completamente esse arranjo ao promover um rearranjo retrospectivo que rompe com a previsibilidade dos contratos.  </t>
  </si>
  <si>
    <t>Na teoria financeira e de regulação econômica, a base de ativos reconhecida e a taxa de retorno (WACC) não são variáveis independentes; elas são economicamente interdependentes e vinculadas por uma restrição conjunta de remuneração do capital. Ao fragmentar o processo regulatório - fixando primeiro a taxa de retorno (na NT nº 6/2025) para apenas depois aplicar uma compressão retrospectiva isolada sobre a base de ativos via RCM (nas NTs nº 14 e 15/2026) -, a ANP incorre em grave erro conceitual.</t>
  </si>
  <si>
    <t>Ao reduzir drasticamente a base de ativos mantendo a taxa estanque, o regulador assume de forma implícita a premissa financeiramente insustentável de que o risco sistemático do negócio (representado pelo coeficiente Beta alavancado no modelo CAPM) é insensível ao volume de capital reconhecido pelo Estado. Essa hipótese de neutralidade derivativa destrói o nexo de causalidade econômica: um investidor que vê quase metade do seu patrimônio regulatório evaporar por uma mudança de critério ex-post mudará severamente sua percepção de risco e exigirá um prêmio de capital significativamente maior. A quebra de consistência interna do modelo econômico invalida a metodologia proposta.</t>
  </si>
  <si>
    <t>A análise do histórico regulatório brasileiro demonstra o perigo de desestabilizar as regras de transição dos ativos legados. A infraestrutura física que hoje compõe as Malhas Sudeste e Nordeste não surgiu espontaneamente; foi fruto de investimentos vultosos realizados sob o regime autorizativo original da Lei do Petróleo (Lei nº 9.478/1997), no qual a Petrobras assumiu pesados riscos de demanda e cláusulas de take-or-pay para integrar a malha nacional.  Quando a Lei do Gás de 2009 alterou esse paradigma para o modelo de concessão por leilão rígido, retirando a liberdade de planejamento empresarial e engessando a alocação de riscos, o resultado prático foi o fracasso absoluto na expansão. Em doze anos de vigência, nenhum relevante gasoduto de transporte foi licitado ou construído, gerando uma paralisia crônica e a estagnação da malha nacional desde 2011. O mercado consumidor industrial estagnou e limitou-se a consumir a capacidade das obras legadas do período anterior.  Ciente desse erro histórico, o legislador promulgou a Nova Lei do Gás de 2021 para resgatar a lógica dinâmica do regime de autorização prospectiva. O momento regulatório atual exige a transição segura dos ativos legados para o regime tarifário ex-ante sob critérios forward-looking estáveis. Utilizar o RCM para desvalorizar retroativamente o estoque de capital construído sob regras anteriores de mercado configura uma quebra do princípio da confiança legítima e do ato jurídico perfeito. O sinal regulatório emitido é devastador: indica que nenhum investimento em infraestrutura pesada no Brasil estará seguro contra revisões ex-post confiscatórias, espantando o capital privado justamente quando o país necessita de investimentos urgentes na malha de transporte.</t>
  </si>
  <si>
    <t>ildo histórico</t>
  </si>
  <si>
    <t>O período dos contratos legados (2006–2025) coincide com uma das transições regulatórias mais problemáticas da história do setor de gás natural no Brasil. Até 2009, a expansão da malha de transporte ocorria sob o regime de autorização direta, previsto na Lei nº 9.478/1997. Esse modelo era compatível com a natureza econômica dos gasodutos: ativos altamente específicos, intensivos em capital, com elevados custos afundados e dependentes de coordenação sistêmica. Nesse ambiente, a Petrobras - como agente hegemônico - assumiu riscos contratuais e financeiros significativos, implantando a infraestrutura que hoje sustenta o mercado brasileiro. Toda a lógica de investimento desse período foi estruturada com base na estabilidade jurídica do regime autorizativo.
A Lei do Gás de 2009 rompeu essa lógica ao tratar o regime de autorização como exceção e optar pelo regime de concessão precedida de licitação, impondo um modelo de competição artificial em um setor que, por definição, opera como monopólio natural. Essa mudança foi um erro regulatório de concepção: ao exigir leilões, RAP mínima e transferência integral do risco de demanda ao investidor privado, o novo marco regulatório tornou economicamente inviável a construção de novos gasodutos. O resultado foi imediato e mensurável: nenhum gasoduto de transporte foi licitado ou construído sob o modelo de concessão, e a expansão da malha nacional simplesmente paralisou por mais de uma década. O caso do Gasoduto Itaboraí–Guapimirim, cujo leilão foi suspenso e posteriormente cancelado, é o exemplo emblemático dessa falha estrutural.
Esse contexto é essencial para compreender a natureza dos contratos legados. Eles foram firmados antes da Lei de 2009, sob o regime autorizativo, e com base em regras que garantiam liberdade de planejamento empresarial. As tarifas negociadas refletiam o ambiente institucional vigente, no qual não havia regulação tarifária ex-ante nem ciclos de revisão de BRA. Portanto, reinterpretar retroativamente essas receitas - como faz o RCM - equivale a aplicar uma sanção regulatória ex-post sobre contratos perfeitos, violando o princípio constitucional da proteção ao ato jurídico perfeito e à segurança jurídica. Os contratos legados não podem ser reavaliados à luz de um marco regulatório que sequer existia quando foram celebrados.
Além disso, os investimentos realizados entre 2006 e 2009 foram feitos sob a expectativa legítima de que o regime autorizativo permaneceria estável. A mudança abrupta introduzida pela Lei de 2009 já havia criado insegurança regulatória suficiente para paralisar novos investimentos; aplicar o RCM agora, reinterpretando receitas passadas como “amortização antecipada”, aprofunda essa insegurança e compromete a credibilidade do regime atual de autorização restabelecido pela Lei nº 14.134/2021. Em outras palavras, não é possível reconstruir a confiança regulatória necessária para expandir a malha se o regulador revisita retroativamente contratos firmados sob regras anteriores.
Portanto, no período 2006–2025, os contratos legados devem ser analisados e respeitados conforme o regime jurídico vigente à época de sua celebração. Qualquer tentativa de reinterpretar receitas passadas como recuperação de capital - como faz o RCM - ignora o erro regulatório da Lei de 2009, desconsidera a natureza econômica dos investimentos realizados e viola princípios constitucionais de segurança jurídica, confiança legítima e proteção ao ato jurídico perfeito. A adoção do RCM nesse contexto não apenas é metodologicamente incorreta, como também compromete a estabilidade institucional necessária para a expansão futura da infraestrutura de gás natural no Brasil.</t>
  </si>
  <si>
    <t xml:space="preserve">conversar sobre </t>
  </si>
  <si>
    <t>custo do investimento oportunidade</t>
  </si>
  <si>
    <t>O OPEX de uma infraestrutura de transporte, asssim como na distribuição de gás, não se comporta de forma linear ou perfeitamente previsível por indexadores macroeconômicos genéricos, estando sujeito a pressões inflacionárias setoriais severas e dinâmicas operacionais específicas.  Por exemplo: a operação de indústrias de rede de alta pressão exige uma força de trabalho altamente especializada, cujos custos de atração, capacitação e retenção (mão de obra técnica, engenharia de segurança e operação em tempo real) historicamente superam os índices gerais de inflação de preços. O capital humano regularizado e certificado para mitigar riscos de severidade catastrófica não acompanha réguas paramétricas simplistas de eficiência ex-post. Outro aspecto que reforça essa visão: Sob a perspectiva histórica, o Consórcio Malhas (2006–2016) operava sob uma estrutura verticalizada e integrada. A desverticalização gerou a quebra de sinergias que sob a ótica de uma transportadora desverticalizada independente não podem ser replicadas - gerando novamente uma inflação de OPEX. Por isso, forçar a aplicação do RCM diante desse suposto apagão de dados históricos - preenchendo lacunas de forma artificial, numa sistema que não existe mais nas condições postas - pune o investidor privado ao desconsiderar as despesas reais incorridas para manter o sistema seguro e operando na capacidade máxima.</t>
  </si>
  <si>
    <t xml:space="preserve">conclusão </t>
  </si>
  <si>
    <t xml:space="preserve">O Método do Capital Recuperado (RCM) é uma ferramenta retrospectiva altamente sensível às variáveis de entrada (inputs). Se a base de receita histórica utilizada pela agência reflete o faturamento de uma era de monopólio estatal verticalizado - onde a tarifa de transporte não estava perfeitamente segregada das atividades de comercialização e dos riscos de suprimento assumidos pelo agente incumbente -, a fórmula passa a computar falsos superávits como amortização de capital.
Ao falhar em isolar a real parcela do preço referente estritamente ao serviço de transporte dentro do ecossistema societário original, o regulador trata pagamentos comerciais legítimos e prêmios de risco como amortização acelerada de ativos. O resultado matemático direto é um "confisco de eficiência" que impõe uma erosão patrimonial artificial e injustificada sobre a Base Regulatória de Ativos (BRA).
Essa distorção metodológica empurra a trajetória da base de ativos das transportadoras para uma convergência acelerada em direção a zero ou a saldos residuais negativos ao final do período legado. Destrói-se, assim, o nexo de causalidade econômica e financeira, punindo ex-post o agente privado que adquiriu os ativos com base na legítima confiança de que o estoque de capital histórico seria respeitado e remunerado prospectivamente.  Portanto, as inconsistências na apuração original das receitas provam que o RCM é um teste financeiro inaplicável para fins de fixação tarifária sob o regime de Receita Máxima Permitida (RMP). Qualquer tentativa de aplicá-lo resultará em subcapitalização crônica das operadoras e na paralisia dos investimentos de expansão de rede demandados pelo país. </t>
  </si>
  <si>
    <t>Diante do robusto conjunto de evidências teóricas, empíricas e regulatórias internacionais apresentado, recomenda-se formalmente que a ANP rejeite de forma integral a aplicação do Método do Capital Recuperado (RCM) para a valoração de ativos regulatórios.  A validação deste método pela agência abriria um precedente metodológico catastrófico com grave risco de contágio transversal sobre todo o ecossistema de infraestrutura de alta especificidade e custos afundados no Brasil, gerando incerteza sistêmica sobre gasodutos de escoamento offshore, Unidades de Processamento de Gás Natural (UPGNs), oleodutos e refinarias.  Insta-se o regulador a adotar metodologias estritamente prospectivas (forward-looking), transparentes e auditáveis, alinhadas às melhores práticas internacionais e ao regime de Receita Máxima Permitida (RMP). A garantia do compromisso regulatório (regulatory commitment) e a proteção constitucional ao ato jurídico perfeito são as únicas ferramentas capazes de atrair o capital privado indispensável para expandir a rede de transporte, assegurar o abastecimento, dar escoamento ao Pré-Sal e impulsionar de forma real a competitividade industrial e a soberania energética do país.
Coloco-me a mim e a minha equipe de pesquisadores à integral disposição das autoridades reguladoras, formuladores de políticas públicas e demais agentes setoriais para contribuir ativamente com subsídios técnicos, bem como para participar de audiências públicas e fóruns de debate que visem o aprimoramento do arcabouço normativo e o desenvolvimento da indústria de gás no Brasil. Sobretudo, para esclarecer as decisões que construíram a Malha Nacional de Gás, quando fui diretor de Gás e Energia da Petrobras.</t>
  </si>
  <si>
    <t>A Federação das Indústrias do Estado de São Paulo (FIESP) manifesta seu apoio integral à iniciativa da ANP em promover a aplicação do método do Capital Recuperado (RCM) para a valoração dos ativos regulatórios referentes aos Contratos Legados das transportadoras NTS (Malha Sudeste) e TAG (Malha Nordeste). Essa transição é fundamental para o novo ciclo regulatório (2026-2030).</t>
  </si>
  <si>
    <t>A adoção do RCM está alinhada ao princípio econômico e regulatório de evitar o duplo pagamento por ativos já amplamente amortizados ao longo do tempo. O método reconstrói retrospectivamente os fluxos financeiros dos contratos legados para apurar o montante do investimento originalmente realizado que ainda não foi recuperado, assegurando tarifas justas, competitivas e a modicidade tarifária. Esse raciocínio aplica-se de forma idêntica para os ativos da NTS e da TAG.</t>
  </si>
  <si>
    <t>O maior desafio da transição regulatória é estabelecer o valor da Base de Ativos Regulatórios (BRA) inicial sem gerar dupla recuperação de capital. Métodos de valoração defendidos pelas transportadoras, como o Custo de Reposição Novo (CRN) bruto ou o Custo Histórico Corrigido pela Inflação (CHCI), ignoram as receitas históricas e tratam os investimentos como se ainda estivessem integralmente em risco. Caso fossem aplicados, a BRA da TAG alcançaria R$ 5,6 bilhões e a da NTS R$ 5,3 bilhões, gerando uma dupla remuneração ineficiente e injusta de cerca de R$ 10,9 bilhões aos usuários, os quais pagariam duas vezes por infraestruturas já integralmente pagas. O RCM neutraliza essa distorção e evita lucros inesperados (windfall gains).</t>
  </si>
  <si>
    <t>O RCM reconstrói de forma recursiva os fluxos de caixa históricos reais ao longo de 20 anos (2006–2025) de vigência dos contratos legados. A partir de uma âncora física de valor inicial em 31/12/2005, o método desconta das receitas líquidas auferidas as despesas operacionais (Opex), os tributos incidentes (IRPJ e CSLL) e o custo de oportunidade (WACC). Essa lógica retrospectiva é justificada porque as transportadoras (NTS e TAG) operaram sob o regime de ship-or-pay, recebendo receitas garantidas com base em 100% da capacidade contratada, o que assegurou o retorno integral de seus custos e investimentos.</t>
  </si>
  <si>
    <t>Conforme demonstrado nos cálculos da ANP, quando as receitas auferidas superam amplamente os custos operacionais e a remuneração justa, o saldo residual da base de ativos decai até a amortização completa.</t>
  </si>
  <si>
    <t>Na ausência de dados contábeis auditados referentes aos custos históricos originais de construção física das redes de transporte, a metodologia regulatória brasileira adota o Custo de Reposição Novo (CRN) de referência e aplica um modelo de depreciação física para calibrar o desgaste técnico dos dutos, estabelecendo o Valor de Reposição Depreciado (VRD) na data-base de 31/12/2005 como o valor físico de abertura da BRA em 2006. Esse racional é aplicado de forma análoga para as malhas da NTS e da TAG.</t>
  </si>
  <si>
    <t>A FIESP defende importantes ajustes e correções aos parâmetros da taxa de retorno (WACC) propostos pela ANP:
1. Indexador: Defende o uso do IPCA em vez do IGP-M para converter o WACC real em nominal, reduzindo os efeitos de volatilidades cambiais e macroeconômicas extremas.
2. Estrutura de Capital: Contesta a relação de 60% capital próprio e 40% capital de terceiros adotada pela ANP sem justificativa técnica, defendendo o retorno à proporção de 40/60 (e spread de 2,5%) estabelecida originalmente na Nota Técnica nº 027/2006-SCM.
3. Prêmio de Risco: Contesta a alteração promovida pela ANP para usar uma janela de dados desde 1928, recomendando que seja mantida a referência de média decenal (janela de 10 anos) para refletir de maneira mais aderente a conjuntura de mercado. Esses pontos de divergência no WACC aplicam-se igualmente para a NTS e para a TAG.</t>
  </si>
  <si>
    <t>A transição regulatória representa a transposição dos contratos legados de transporte (caracterizados por tarifas negociadas e monopólio verticalizado) para o regime regulatório ex-ante de Building Blocks baseado em custos eficientes, exigindo a determinação da BRA inicial de transporte das malhas da NTS e da TAG.</t>
  </si>
  <si>
    <t>A partir de 2026, inicia-se o regime ex-ante, no qual as tarifas serão homologadas pela ANP com base na Receita Máxima Permitida (RMP). Para sua aplicação, é indispensável definir a BRA inicial, que representará estritamente o valor econômico da infraestrutura que ainda não foi recuperado e que permanece passível de remuneração futura.</t>
  </si>
  <si>
    <t>O RCM realiza uma análise retrospectiva e corretiva indispensável devido ao histórico de forte assimetria informacional e tarifas livremente pactuadas entre partes relacionadas sob a integração vertical da Petrobras, desprovidas de contabilidade regulatória segregada. O rearranjo ex-post reconstrói a realidade financeira para apurar o capital remanescente.</t>
  </si>
  <si>
    <t>As implicações regulatórias exigem que os investimentos já amplamente remunerados e amortizados pelas receitas históricas dos contratos legados não sejam novamente repassados aos usuários nas tarifas futuras. Esse preceito de modicidade tarifária é amparado pelo Art. 7º, inciso IV, da Resolução ANP nº 991/2026, que determina a sumária exclusão da BRA de abertura dos ativos que já foram recuperados pelas tarifas de transporte.</t>
  </si>
  <si>
    <t>As infraestruturas da NTS (Malha Sudeste) e da TAG (Malha Nordeste) foram desenvolvidas de forma verticalizada pela Petrobras entre as décadas de 1970 e 1990, chegando a 2026 com idades operacionais entre 30 e 50 anos. Diferente da TBG (estruturada desde o início como project finance e contabilidade segregada), a NTS e a TAG operaram sob integração vertical com o agente dominante e dividiram um pool comum de custos administrativos, carecendo de contabilidade individualizada por malha antes de 2018, o que impõe o RCM como única metodologia viável para restabelecer o equilíbrio econômico real.</t>
  </si>
  <si>
    <t>Os Contratos Legados da NTS (Malhas SE) e da TAG (Malha Nordeste) foram firmados formalmente em agosto de 2007, com término em dezembro de 2025. Contudo, a modelagem retrospectiva adotou o período de 20 anos compreendido entre janeiro de 2006 e dezembro de 2025, estabelecendo 31/12/2005 como data-base.</t>
  </si>
  <si>
    <t>A regulação das tarifas para o ciclo 2026-2030 é prospectiva. Com base nas competências das Leis nº 9.478/1997 e nº 14.134/2021, a ANP possui legitimidade legal para adotar o RCM. Conforme pacificado pelo STF, os agentes econômicos privados não possuem direito adquirido a metodologias tarifárias antigas, de modo que a aplicação do RCM preserva a segurança jurídica e a modicidade tarifária.</t>
  </si>
  <si>
    <t>O CRN estimado pela ANP para os ativos da Malha Sudeste (NTS) totaliza US$ 802,58 milhões. Replicando-se o racional para a Malha Nordeste (TAG), o CRN bruto estimado é de US$ 815,35 milhões.</t>
  </si>
  <si>
    <t>O VRD apurado para a NTS (Malha Sudeste) é de US$ 525,22 milhões. Sob a mesma lógica metodológica, o VRD físico apurado para a TAG (Malha Nordeste) é de US$ 450,14 milhões.</t>
  </si>
  <si>
    <t>A FIESP discorda do uso do método Ross-Heidecke. Sustenta que a depreciação contábil linear é o critério técnico mais adequado e prudente na ausência de laudos de inspeção individualizados e objetivos da ANP. Ross-Heidecke pressupõe avaliações de estado aparente subjetivas, adequadas para edificações visíveis, enquanto gasodutos são infraestruturas enterradas cuja real depreciação técnica exige medições físicas objetivas (corrosão, perda de espessura e vida útil). Essa crítica aplica-se de forma idêntica para os ativos da NTS e da TAG.</t>
  </si>
  <si>
    <t>Os resultados agregados de valoração física são:
- NTS (Malha Sudeste): CRN de US$ 802,58 milhões e VRD de US$ 525,22 milhões. Os gasodutos acumulavam idades prévias a 2006 de 1 a 20 anos (como GASVOL com 20 anos, GASPAL com 18 anos, GASBEL I e GASDUC II com 10 anos).
- TAG (Malha Nordeste): CRN de US$ 815,35 milhões e VRD de US$ 450,14 milhões. Os ativos registravam idades prévias variadas, com destaque para dutos antigos que já superavam a vida útil de 30 anos antes mesmo do início do contrato legado (como Candeias-Aratu com 36 anos, Sergipe-Bahia com 32 anos e SAN-CAM 14" com 31 anos).</t>
  </si>
  <si>
    <t>Conforme externado pela FIESP, o padrão de depreciação de gasodutos de transporte por Ross-Heidecke carece de dados técnicos objetivos de suporte, sendo mais prudente, conservador e verificável o critério de depreciação linear.</t>
  </si>
  <si>
    <t>A receita líquida histórica real acumulada arrecadada ao longo do período do Contrato Legado foi de R$ 22,87 bilhões para a NTS (Malha Sudeste) e de R$ 22,78 bilhões para a TAG (Malha Nordeste).</t>
  </si>
  <si>
    <t>As tarifas foram originalmente pactuadas de modo a conferir fluxos estáveis e constantes de receitas para as transportadoras sob o regime ship-or-pay, cobrindo a integridade dos custos de operação e retorno do capital independentemente do uso físico da rede de dutos.</t>
  </si>
  <si>
    <t>Os pagamentos históricos e as memórias de faturamento efetuados pela Petrobras são dados oficiais e auditáveis. Conforme carta emitida pela Petrobras (G&amp;E/PGE DPBR-2026-38025) anexada ao processo regulatório, estas informações constavam de maneira ostensiva e oficial no Data Room oferecido aos novos compradores privados no momento da alienação societária das empresas.</t>
  </si>
  <si>
    <t>A fonte apresenta os resultados consolidados acumulados (R$ 22,87 bilhões para a NTS e R$ 22,78 bilhões para a TAG), mas não discrimina a tabela anualizada de receitas.</t>
  </si>
  <si>
    <t>A FIESP manifesta divergências metodológicas relevantes quanto à parametrização do WACC regulatório adotado pela ANP para estimar a remuneração de capital das duas empresas. Contesta-se o indexador IGP-M na conversão nominal, a proporção adotada de estrutura de capital (60/40) e a janela histórica excessiva adotada pela ANP para apuração do prêmio de risco. O mesmo raciocínio de crítica aplica-se para o WACC da NTS e da TAG.</t>
  </si>
  <si>
    <t>A FIESP destaca que a Nota Técnica nº 027/2006-SCM, que define a metodologia de cálculo do WACC de referência, adota parâmetros setoriais específicos baseados no perfil de países emergentes.</t>
  </si>
  <si>
    <t>A FIESP chama a atenção para o fato de que a ANP utilizou uma relação de capital próprio e de terceiros de 60/40 (com spread de 2%) sem apresentar justificativa regulatória. Pondera que, segundo a própria Nota Técnica nº 027/2006-SCM adotada como referência da CP, a estrutura adequada e histórica para países emergentes seria de 40% de capital próprio e 60% de capital de terceiros (com spread de 2,5%), cuja combinação altera sensivelmente o WACC final e a evolução da BRA. Esse posicionamento é idêntico para a TAG.</t>
  </si>
  <si>
    <t>A FIESP pontua que a taxa do ativo livre de risco doméstico deve ser referenciada pelo custo de oportunidade nacional, a NTN-B de 10 anos, a qual é correlacionada à taxa básica de juros Selic definida pelo Banco Central.</t>
  </si>
  <si>
    <t>O cenário histórico operacional da NTS (Malha Sudeste) e da TAG (Malha Nordeste) é marcado por profunda assimetria de informações e escassa segregação contábil regulatória por duto antes de 2018, reflexo da antiga integração vertical com a Petrobras e da repartição de um pool comum de custos administrativos. A FIESP ressalta que essa lacuna não impede a aplicação do RCM e que o ônus dessa desorganização cabe às próprias empresas, que decidiram não adotar contabilidade regulatória isolada de suas malhas anteriormente.</t>
  </si>
  <si>
    <t>De 2006 a 2016, as redes de dutos de ambas as transportadoras foram operadas pela Transpetro sob a estrutura do Consórcio Malhas, caracterizada por custos de administração centralizados e integrados na controladora estatal, sem relatórios de contabilidade ou operacionais específicos por duto. Esse raciocínio se repete perfeitamente para a NTS e a TAG.</t>
  </si>
  <si>
    <t>A saída do modelo integrado estatal ocorreu por meio de cisões societárias e reestruturações complexas que prepararam os ativos para os processos de privatização das redes, marcando o início da autonomia contábil das companhias.</t>
  </si>
  <si>
    <t>A FIESP assevera que lacunas remanescentes de dados históricos não são justificativas válidas para anular a aplicação do RCM, por se tratar de um reflexo de decisões corporativas históricas e particulares das próprias transportadoras.</t>
  </si>
  <si>
    <t>Embora os custos informados pela Petrobras e Transpetro para este período histórico sejam úteis na modelagem retrospectiva, a FIESP adverte que eles não devem ser aceitos automaticamente como eficientes. É preciso submetê-los a rigoroso escrutínio regulatório para evitar o repasse de custos ineficientes ou inflados. Essa premissa de escrutínio se estende para a malha da TAG.</t>
  </si>
  <si>
    <t>Os dados de OPEX declarados de forma autônoma pela transportadora precisam passar por rigoroso escrutínio e não devem ser acolhidos como custos eficientes de forma automática. A FIESP chama a atenção para o fato de que despesas com "pig" instrumentado devem ser enquadradas, em regra, como OPEX (despesa de integridade operacional) e não CAPEX regulatório, a menos que se comprove aumento de capacidade operacional, extensão da vida útil técnica ou substituição real do duto com baixa física devidamente registrada. A aceitação indiscriminada desse Capex gera risco de dupla contagem e remuneração excessiva. O raciocínio aplica-se integralmente à TAG.</t>
  </si>
  <si>
    <t>A FIESP pondera que a aplicação do IGP-M faz sentido regulatório e econômico estritamente para parametrizar o reajuste contratual das receitas históricas geradas sob as tarifas contratuais. No entanto, seu uso em outras etapas da modelagem financeira (como conversão de WACC) acarreta graves distorções.</t>
  </si>
  <si>
    <t>O IGP-M desempenhou o papel contratual formal de indexar e reajustar periodicamente as tarifas cobradas e a receita contratual auferida pelas transportadoras ao longo dos Contratos Legados.</t>
  </si>
  <si>
    <t>A FIESP discorda enfaticamente do emprego do IGP-M para essa conversão. Afirma que ele distorce severamente a trajetória de amortização e recuperação de capital na BRA. Em períodos de forte estresse macroeconômico e oscilação cambial, o IGP-M gera reajustes e taxas de remuneração absurdamente superiores à inflação real efetivamente percebida no mercado consumidor. A entidade propõe e apoia a adoção do IPCA como indexador de inflação para o cálculo do WACC nominal em R$. Esse ajuste metodológico de WACC vale igualmente para a NTS e a TAG.</t>
  </si>
  <si>
    <t>O comportamento histórico do IGP-M foi caracterizado por intensa volatilidade cambial e instabilidade macroeconômica, resultando em distorções e reajustes tarifários muito superiores à inflação real doméstica, agindo como barreira de competitividade industrial.</t>
  </si>
  <si>
    <t>O cálculo do WACC nominal em R$ da ANP restou distorcido e superdimensionado devido ao acoplamento com o IGP-M. A FIESP defende o recálculo do WACC nominal indexando-o ao IPCA (referência de inflação do Banco Central) para neutralizar os impactos da volatilidade macroeconômica.</t>
  </si>
  <si>
    <t>A FIESP rejeita veementemente a premissa de que o IGP-M constitua um cenário conservador para os usuários e a indústria. O uso do IPCA reduz a volatilidade macroeconômica, reflete melhor as taxas de juros (Selic) e a taxa de ativos livres de risco (NTN-B), revelando-se o indicador regulatório mais justo e protetor da competitividade produtiva.</t>
  </si>
  <si>
    <t>Os saldos residuais apurados pelo RCM comprovam que os investimentos originais foram cobertos pelas tarifas, apresentando os seguintes resultados na transição para o novo regime regulatório ex-ante:
- Malha Sudeste (NTS): Registra saldo residual negativo de R$ -83,5 milhões. O capital foi integralmente recuperado pelas receitas históricas reais de R$ 22,87 bilhões, impondo que a base regulatória de ativos remanescentes para o próximo ciclo de tarifas seja zerada.</t>
  </si>
  <si>
    <t>A evolução da BRA residual ao longo do período baseia-se na dedução recursiva do retorno sobre o capital (decorrente de receitas reais líquidas menos despesas operacionais, tributos e remuneração de capital), garantindo que os usuários não sejam compelidos a pagar repetidamente por gasodutos já amortizados.</t>
  </si>
  <si>
    <t>A base de ativos de abertura em 1º de janeiro de 2006 foi ancorada no Valor de Reposição Depreciado (VRD) físico em 31/12/2005 (totalizando US$ 525,22 milhões para a NTS e US$ 450,14 milhões para a TAG).</t>
  </si>
  <si>
    <t>A FIESP destaca que novos aportes de Capex a partir de 2017 precisam de rigoroso exame pela ANP para coibir distorções e o risco de dupla contagem, com atenção para que despesas operacionais rotineiras de manutenção e integridade não sejam classificadas indevidamente como CAPEX de sustentação incrementador da base.</t>
  </si>
  <si>
    <t>A análise retrospectiva da evolução da BRA de ambas as transportadoras demonstra a consistência conceitual da aplicação do RCM, retratando a passagem de ativos de grande porte pela fase de amortização gradual e acelerada impulsionada por expressivos faturamentos contratuais históricos.</t>
  </si>
  <si>
    <t>Fase final marcada pelo acelerado abatimento de capital residual devido ao expressivo fluxo de caixa acumulado, convergindo a base de ativos regulatórios da NTS para zero (saldo negativo de R$ -83,5 milhões), extinguindo a necessidade de novas remunerações tarifárias futuras sobre esses ativos legados.</t>
  </si>
  <si>
    <t>A FIESP contesta a tese de retroatividade ou quebra de direito das compradoras privadas de ativos após 2017. Destaca que os compradores tinham plena e inequívoca ciência do andamento da amortização físico-financeira dos ativos adquiridos, uma vez que todas as memórias tarifárias e dados de faturamento constavam de forma clara e oficial no Data Room de privatização montado pela Petrobras (confirmado pela carta DPBR-2026-38025).</t>
  </si>
  <si>
    <t>A decomposição do retorno demonstra o impacto das distorções macroeconômicas causadas pela indexação ao IGP-M. A FIESP indica que a decomposição utilizando o IPCA como indexador corrige distorções de volatilidade.</t>
  </si>
  <si>
    <t>A FIESP apoia integralmente a aplicação da metodologia do RCM como a única via legítima e tecnicamente defensável para a valoração dos ativos dos Contratos Legados. Conclui que a medida protege a competitividade industrial nacional (impedindo o repasse de R$ 10,9 bilhões já pagos pelos consumidores), viabiliza tarifas justas de transporte e reverte o processo histórico de desindustrialização fabril decorrente de custos asfixiantes de infraestrutura no mercado de gás brasileiro.</t>
  </si>
  <si>
    <t>A FIESP recomenda à ANP a revisão e o ajuste de premissas contidas na planilha de cálculo anexada:
1. Depreciação: Alteração do método Ross-Heidecke para a depreciação contábil linear de referência, mais conservadora e técnica.
2. Indexador do WACC: Substituição da indexação nominal pelo IGP-M para o IPCA.
3. Estrutura de capital: Retorno à relação 40/60 (capital próprio / terceiros) e spread de 2,5% conforme preceitos históricos da NT 027/2006-SCM. Esses comentários de modelagem aplicam-se com exata simetria à planilha da TAG.</t>
  </si>
  <si>
    <t>FIESP acrescenta os seguintes pilares analíticos:
1. Doutrina de Infraestruturas Essenciais: Os gasodutos são monopólios naturais. A fixação do RCM evita que tarifas exorbitantes restrinjam o acesso à infraestrutura essencial e estabelece um precedente técnico vital para os novos ciclos de escoamento e UPGNs.
2. Competitividade e Desindustrialização: O transporte e distribuição representam mais de 30% do custo de gás nacional (contra 15% em países desenvolvidos). A indústria nacional encolheu 25% em volume de gás movimentado na última década devido a tarifas asfixiantes.
3. Precedente da MP 579/2012 (Setor Elétrico): No setor elétrico, presumiu-se a amortização de ativos de transmissão por decreto legislativo sem metodologia de fluxo retrospectivo de caixa real, o que travou indenizações e gerou passivos tarifários por anos. O RCM no gás atua de forma oposta e acertada, pois reconstrói rigorosamente o fluxo de caixa histórico real para apurar o saldo real não recuperado.</t>
  </si>
  <si>
    <t>Em 2019, foram celebrados Termos de Compromisso entre Petrobras, transportadoras e ANP para regular a transferência das autorizações de operação dos gasodutos às subsidiárias cujo controle seria alienado.
Apesar da venda dos ativos, a Petrobras permaneceu como principal usuária da rede de gasodutos por meio dos chamados Contratos Legados, contratos firmes de longo prazo. Nesses contratos, a estatal contratou toda a capacidade dos gasodutos, pagando por ela independentemente do uso efetivo, o que garantiu às transportadoras a máxima receita possível e proteção contra oscilações de demanda.
Nem os Termos de Compromisso nem os Contratos Legados estabeleceram critérios para a valoração dos ativos após o término dos contratos.
Diante do vencimento dos Contratos Legados, surge a necessidade de analisar se o regime tarifário atual deve ser mantido e qual metodologia de valoração dos ativos deve ser adotada para definir a Receita Máxima Permitida das transportadoras.
A utilização do Método do Capital Recuperado (RCM) pela Agência Nacional do Petróleo, Gás Natural e Biocombustíveis (ANP) na valoração dos ativos da Malha Sudeste da NTS revela-se tecnicamente acertada e regulatoriamente necessária. No contexto de uma transição regulatória, a avaliação criteriosa dos ativos legados constitui condição indispensável para a legitimidade do novo ciclo tarifário. O RCM apresenta-se, nas circunstâncias em análise, e dentro das disposições da RANP 991/2026, como o único método capaz de eliminar o risco de dupla recuperação de capital. A não adoção desta metodologia implicaria autorizar que os consumidores suportassem novamente o ônus de investimentos já integralmente remunerados à Transportadora, por meio das tarifas.
A ANP demonstrou que a expressiva maioria dos ativos da Malha Sudeste foi integralmente recuperada ao longo do período legado, resultando em saldo residual negativo em 2025. Análises independentes realizadas por outras três consultorias, no âmbito da CP 03/2026 da ANP corroboram esse entendimento, indicando que a recuperação total do capital ocorreu ainda no quinquênio anterior. Nesse cenário, qualquer metodologia que desconsidere a trajetória histórica de recuperação produziria uma sobreavaliação da Base Regulatória de Ativos (BRA), com reflexos diretos e injustificados sobre as tarifas futuras.
Vale lembrar que não houve, no momento da alienação dos ativos para a NTS, uma revisão tarifária regulada, mantendo relações bilaterais dos contratos legados e suas respectivas tarifas de transporte.
A revisão ora em curso representa, portanto, a correção de uma lacuna regulatória historicamente postergada, para a qual o RCM é o instrumento metodológico adequado para evitar a dupla remuneração, vedado pelas normas em vigor.
Em síntese, o RCM nasceu na Austrália como resposta a um problema específico de gasodutos desregulados com histórico de margens elevadas, e está sendo proposto para lidar com a transição dos ativos que saíram do guarda-chuva da Petrobras (NTS e TAG) para um regime regulado pela ANP, buscando proteger o consumidor de pagar duas vezes pela mesma infraestrutura.
Assim, a conclusão é que a BRA inicial do ciclo tarifário vigente deva ser fixada em zero. A atribuição de qualquer valor positivo configuraria dupla remuneração da NTS, prática economicamente injustificável e expressamente vedada pelo ordenamento regulatório em vigor.</t>
  </si>
  <si>
    <t>As autorizações para transporte de gás natural caracterizam-se por uma relação continuada entre regulador e agente econômico, sujeita a adaptações em razão do interesse público. Não há direito adquirido à manutenção de regime jurídico imutável; assim, as autorizações concedidas antes da Lei nº 14.134/2021 passaram a submeter-se às suas disposições e às normas posteriores da ANP. Nesse contexto, a ANP pode revisar critérios tarifários e metodologias de valoração de ativos, inclusive adotar o Recovery Capital Method-RCM.
A aplicação do RCM pela ANP é plenamente legítima e compatível com a Lei do Gás ao atribuir à ANP a competência para definir a Receita Máxima Permitida (RMP) e disciplinar a forma de valoração da Base Regulatória de Ativos-BRA, conferindo-lhe discricionariedade técnica para escolher a metodologia mais adequada. A RANP nº 991/2026 confirma essa competência ao prever diferentes metodologias de valoração dos ativos, com o Custo Histórico Corrigido pela Inflação-CHCI, o Custo de Reposição Novo-CRN e o próprio RCM.
Essa discricionariedade, contudo, não é absoluta. A legislação determina que a remuneração das transportadoras deve refletir apenas os investimentos efetivamente realizados e ainda não recuperados, considerando a depreciação, a amortização e a remuneração do capital. Nesse sentido, tanto a Lei do Gás quanto o Decreto 10.712/2021 e a RANP 991/2026 estabelecem como diretriz evitar a dupla remuneração de ativos já recuperados por meio das tarifas de transporte. Nesse cenário, o RCM mostra-se o método mais adequado. Diferentemente do CHCI e do CRN, que se baseiam no valor histórico ou no custo de reposição dos ativos, o RCM identifica o capital efetivamente investido e desconta o montante já recuperado ao longo da exploração econômica dos ativos, incorporando o retorno do investidor. Conforme os cálculos apresentados no processo, os resultados obtidos pelo CHCI e pelo CRN indicam valores residuais que sugerem capital ainda não remunerado, o que não se compatibiliza com a realidade histórica desses ativos.
A utilização do RCM justifica-se pela migração de um ambiente marcado pela ausência de regulação tarifária adequada, durante a negociação dos contratos legados de transporte, para um regime regulado nos termos da RANP 991/2026. Sua não adoção poderia perpetuar a dupla recuperação de capital em prejuízo dos consumidores e da modicidade tarifária.
O método foi utilizado pela Australian Energy Regulator-AER e para os non-scheme pipelines, gasodutos não sujeitos à regulação tarifária prévia, com o objetivo de corrigir assimetrias de informação e permitir a avaliação da razoabilidade das tarifas praticadas. A situação dos contratos legados de transporte guarda estreita semelhança com aquele contexto.
Destaca-se que RMP permanece como eixo central da regulação econômica, sendo calculada pela metodologia de Fluxo de Caixa Descontado Livre, combinando a remuneração do capital pelo WACC, recuperação do capital via depreciação e amortização regulatórias e custos eficientes de O&amp;M/G&amp;A e normas, como a RANP 15/2014 e o Decreto 7.832/2010, já autorizavam a utilização de metodologias alternativas de valoração de ativos, de modo que a RANP 991/2026 apenas explicitou uma possibilidade que integrava o espaço de discricionariedade regulatória da ANP.
A aplicação do RCM produz efeitos prospectivos, não implicando revisão retroativa de contratos. Seu impacto limita-se à definição tarifária a partir de janeiro de 2026, sendo a retroatividade mencionada apenas decorrência do atraso no processo regulatório.
Assim a adoção do RCM é juridicamente válida, compatível com o marco regulatório do setor e alinhada ao objetivo legal de assegurar que apenas o capital ainda não recuperado seja remunerado pelas tarifas de transporte, evitando enriquecimento sem causa das transportadoras e protegendo a modicidade tarifária. Caso o transportador já tenha recuperado montante superior ao considerado adequado, a BRA inicial será zero</t>
  </si>
  <si>
    <t>Os fluxos de caixa referente aos contratos legados, publicizados pela ANP, revelaram uma sistemática implícita de depreciação/amortização dos investimentos originais projetados para as malhas de transporte no decorrer dos anos dos contratos. Assim, a aplicação isolada de métodos como o CHCI ou CRN conduziria obrigatoriamente a uma dupla remuneração, situação literalmente vedada pela normativa vigente, o que levou a adoção do RCM.
Em condições normais de regulação, a definição da BRA pressupõe uma trajetória histórica consistente de remuneração e depreciação dos ativos, que assegura consistência intertemporal ao marco regulatório, protege os usuários contra a cobrança de ativos já amortizados e garante ao investidor a recuperação integral do capital.
O desafio regulatório decorre do fato de ativos legados terem operado por décadas sob tarifas negociadas bilateralmente, sem uma BRA consolidada que permitisse identificar com precisão quanto do investimento já havia sido recuperado. Para enfrentar esse problema, o § 9º do art. 6º da RANP 991/2026 prevê a aplicação do RCM a ativos sujeitos a tarifas negociadas entre as partes. Estudos apresentados na CP 03/2026 indicam que parcela significativa dos investimentos originais já foi amortizada ao longo dos contratos legados. Assim, a utilização exclusiva das metodologias CHCI e CRN poderia gerar uma BRA inicial excessiva e resultar em dupla recuperação de capital. Nesse contexto, a adoção de métodos que permitam dupla remuneração das transportadoras configuraria enriquecimento sem causa, em prejuízo dos consumidores.
Estariam presentes os três elementos caracterizadores desse instituto: o enriquecimento das transportadoras, o empobrecimento dos usuários, obrigados a suportar tarifas mais elevadas e a ausência de justa causa, uma vez que a Lei do Gás e a regulamentação aplicável determinam que a base de ativos considere os retornos já efetivamente obtidos pelos agentes.
Assim, como o CHCI e CRN, que permitem a dupla recuperação de investimentos, não constituem alternativas juridicamente legítimas (“indiferentes jurídicos”) e extrapolam os limites da discricionariedade regulatória da ANP.
A vedação ao enriquecimento sem causa, aliada aos princípios da modicidade tarifária, da boa-fé e do equilíbrio econômico-financeiro, impede que as transportadoras aufiram rentabilidade excessiva em prejuízo dos usuários, entendimento que encontra respaldo tanto na doutrina quanto na jurisprudência do Tribunal de Contas da União.
A prevenção desse risco constitui a principal justificativa econômica para a utilização do RCM em contextos de transição regulatória envolvendo ativos legados, fundamento que a ANP soube captar de forma adequada nas análises submetidas à consulta pública.
A vedação à dupla recuperação de capital também encontra fundamento nos princípios da modicidade tarifária e da eficiência regulatória. Uma vez que parcela relevante dos investimentos associados aos ativos legados já foi economicamente recuperada ao longo da vigência dos contratos históricos, a sua exclusão da Base Regulatória de Ativos permite que os ganhos decorrentes dessa amortização sejam compartilhados com os usuários por meio da redução das tarifas.
Cabe ainda considerar que a correta mensuração da parcela remanescente dos investimentos preserva o espaço econômico adequado para a remuneração de novos aportes de capital destinados à expansão, modernização e aumento da confiabilidade da malha de transporte.
A remuneração repetida de investimentos já recuperados gera uma alocação ineficiente dos recursos tarifários, sem promover novos investimentos ou benefícios aos usuários. Ao contrário, o incentivo de investimentos será viabilizado no momento que a sinalização regulatória é a de que as tarifas devam assegurar que a remuneração esteja orientada para investimentos novos, aqueles que ainda, efetiva e comprovadamente, não estejam recuperados e sejam necessários à prestação adequada do serviço.</t>
  </si>
  <si>
    <t>Os denominados Contratos Legados tiveram sua receita preservada pela Lei nº 14.134/2021 apenas enquanto estivessem vigentes, em respeito ao princípio do ato jurídico perfeito. Com o término desses contratos, sua disciplina jurídica também se extingue. Como eram acordos privados entre Petrobras e transportadoras, suas condições, portanto, não podem continuar produzindo efeitos após o encerramento nem vincular terceiros, especialmente a ANP ou os usuários do sistema.
Em que pese a situação temporária vivenciada até a definição das tarifas – e que deve ser devidamente ajustada do ponto de vista econômico quando da conclusão deste processo- não há fundamento para manter tarifas, receitas ou modelos de remuneração baseados nesses contratos após sua extinção, sob pena de gerar remuneração duplicada de investimentos já recuperados.
O RCM reflete o quanto do investimento original em um ativo ainda não foi pago pelas tarifas consideradas no transcorrer dos contratos legados e que resultara na receita do transportador. Reconstrói-se assim, ano a ano, o balanço histórico entre o que foi investido e o que já foi amortizado pelas receitas efetivamente geradas ao longo da operação.
Para cada ano de vida do ativo, apura-se a receita total auferida pela infraestrutura, deduzem-se os custos operacionais necessários à prestação do serviço e a remuneração exigida sobre o capital ainda não recuperado, com base no WACC. O saldo remanescente após essas deduções é a amortização efetiva de capital daquele período. Aplicado de forma sucessiva ao longo de toda a trajetória operacional, o método revela quanto capital já foi economicamente amortizado e qual o valor residual que ainda se justifica para fins regulatórios.
Essa abordagem é particularmente relevante quando as tarifas históricas incorporaram remuneração superior à compatível com custos eficientes em cenário que caracteriza o período de contratos legados em ambiente onde não se realizava a regulação econômica e com base na designação apropriada da remuneração dos ativos. Nessas situações, o RCM atua como mecanismo de neutralização de efeitos negativos aos consumidores, ao impedir que ativos já amortizados economicamente no âmbito dos contratos sejam reintroduzidos integralmente na nova BRA.
Destaca-se que o método não questiona contratos passados nem receitas legitimamente auferidas. A distinção que segue é importante e estrategicamente útil para a defesa da metodologia: (i) o método é retrospectivo somente para observar o histórico de recuperação dos investimentos e para determinar o que ainda resta a recuperar e (ii) o método não retroage, ou seja, não toca em contratos passados, não questiona receitas legitimamente auferidas e não impõe obrigações sobre períodos já encerrados.
De novo, a ANP acerta ao adotar o RCM, por ser o único instrumento capaz de assegurar remuneração adequada sobre o capital efetivamente ainda não recuperado e preservar a modicidade tarifária no novo ambiente, agora regulado economicamente. Qualquer outro método, também disposto na atual regulamentação, produzirá efeitos de dupla remuneração, que está vedada pela normativa vigente.</t>
  </si>
  <si>
    <t>Na experiência regulatória internacional, o RCM foi incorporado às diretrizes financeiras do AER como ferramenta de transparência. O método considera o capital que já foi recuperado pelo operador do serviço ao longo do tempo. A lógica é simples: se o operador já recuperou o capital investido via tarifas passadas, esse fato deve ser visível e auditável. Assim, tornou-se a ferramenta de transição para o regime regulado quando setores migram de monopólios integrados ou mercados livres para modelos tarifários controlados. O método foi utilizado na Austrália (Australian Energy Regulator – AER) precisamente para os non-scheme pipelines (gasodutos não sujeitos à regulação tarifária prévia), com o objetivo de corrigir uma assimetria de informação em gasodutos que operavam sem regulação prévia, o que poderia gerar uma sobre penalização aos usuários, caso não fosse ajustado. Assim, o método deu aos usuários uma referência objetiva para avaliar se as tarifas cobradas pelos gasodutos não regulados eram ou não razoáveis.
Com a migração das antigas malhas da Petrobras, que operavam sob contratos de longo prazo, para o regime de tarifas reguladas, a ANP se obriga a enfrentar a primeira revisão tarifária da NTS e calcular a Base Regulatória de Ativos, respeitando as regras na RANP 991/2026, ou seja, impedindo o duplo pagamento pelos consumidores. O RCM é o único método disposto nessa regulamentação capaz de fazer isso.
O método, apesar de ser considerado pela ANP na CP 03/2026, não foi utilizado preliminarmente por ausência de informações das transportadoras e da Petrobras. No entanto esta lacuna foi preenchida, o que possibilitou a ANP ser mais uma instituição (além das consultorias que apresentaram estimativas na CP 03) a verificar que os ativos estão amplamente remunerados. Para simulações realizadas por consultorias, resultando em base igual a zero.
A experiência australiana confirma a viabilidade prática do método em processos de transição institucional envolvendo ativos legados e demonstra que sua aplicação é plenamente compatível com segurança jurídica, previsibilidade regulatória e incentivo ao investimento, desde que sustentada em critérios transparentes, auditáveis e metodologicamente consistentes.
Com o encerramento dos contratos legados, faz-se necessária a atuação da regulação econômica na definição das novas tarifas. O RCM, dentre as metodologias, é o único método que impede a dupla remuneração dos transportadores. Adotar qualquer outro caminho é escolher, conscientemente, onerar o consumidor em benefício de quem já foi remunerado, o que criaria conflito com o que é expressamente vedado pela RANP 991/2026.</t>
  </si>
  <si>
    <t>O RCM aplica, retrospectivamente, a mesma lógica dos building blocks utilizada para calcular a RMP ex ante. Por isso, a ANP deve deixar claro que a BRA inicial de 2026 corresponde ao saldo econômico apurado pelo RCM — e não ao resultado de uma nova avaliação física dos ativos. A partir de 2026, a BRA deve ser atualizada pelo mecanismo de roll-forward regulatório, incorporando investimentos prudentes realizados (capex), baixas de ativos e depreciação regulatória com a devida remuneração via tarifas</t>
  </si>
  <si>
    <t>Em regimes regulatórios já consolidados, a BRA é auditada a partir da sua formação e atualizada continuamente por roll-forward, o que naturalmente impede a dupla remuneração. Como esse histórico não existe para a Malha Sudeste, a transição para 2026 não pode partir de uma BRA calculada exclusivamente por CRN/CHCI, devendo partir do capital efetivamente ainda não recuperado ao final do período legado.</t>
  </si>
  <si>
    <t>De acordo com a ANP. O RCM não impõe nenhum tipo de penalidade ou aplicação retroativa ao transportador, mas evita a dupla remuneração de capital já recuperado, preservando a neutralidade intertemporal e a modicidade tarifária.</t>
  </si>
  <si>
    <t>Com a migração das antigas malhas operadas pela Petrobras, anteriormente submetidas a contratos de longo prazo, para o regime de tarifas reguladas, a ANP vê-se com a missão de conduzir a primeira revisão tarifária da NTS e a proceder ao cálculo da Base Regulatória de Ativos (BRA), observando estritamente as disposições estabelecidas na Resolução ANP nº 991/2026. Nesse sentido, a Nota Técnica revela-se precisa ao assinalar que o conhecimento aprofundado da trajetória histórica dos ativos constitui elemento fundamental para a correta definição da BRA da transportadora, sobretudo diante das limitações inerentes aos métodos convencionais de valoração. Nesse cenário, o RCM apresenta-se como solução metodologicamente robusta, na medida em que viabiliza uma transição gradual e consistente para um modelo regulatório orientado pela eficiência, assegurando tarifas equitativas aos consumidores e oferecendo estímulos adequados à realização de novos investimentos, ao mesmo tempo em que se evita a ocorrência de dupla remuneração pelos usuários do sistema.</t>
  </si>
  <si>
    <t>Com o encerramento dos contratos legados em dezembro de 2025, tornou imperativa a atuação regulatória da ANP, momento em que as Malhas Sudeste e Nordeste foram submetidas ao regime de acesso regulado da Nova Lei do Gás. Em consonância com a Resolução ANP nº 991/2026, a definição da Base Regulatória de Ativos (BRA) configura etapa central da revisão tarifária para o ciclo 2026–2030, e a decisão de submeter a metodologia RCM a processo de consulta pública revelou-se medida fundamental para assegurar transparência e robustez ao procedimento regulatório. Conforme enfatizado na Nota Técnica, a consideração das receitas historicamente arrecadadas mostra-se essencial para obstar a remuneração de ativos já integralmente recuperados, o que torna o RCM o método mais adequado para identificar, de forma objetiva e auditável, o montante de capital ainda pendente de recuperação. Reconhece-se como acertada a metodologia e a condução adotadas pela ANP no âmbito do presente processo.</t>
  </si>
  <si>
    <t>Inicialmente, destaca-se que a Resolução nº 991/2026 da ANP cita expressamente a depreciação linear como referência. O método de depreciação Ross-Heidecke adotado pela ANP no cálculo da depreciação regulatória dos ativos do contrato legado Malha SE não é linear, pois acelera a perda de valor dos ativos à medida que se aproximam do fim de sua vida útil. Ou seja, a adoção do método Ross-Heidecke, conforme proposto na NT nº 14, reduz a depreciação nos anos iniciais e a concentra nos anos finais da vida útil. Essa medida tem impacto significativo sobre a BRA.
Nesse contexto, entende-se que a depreciação linear é a metodologia mais adequada para os ativos da Malha Sudeste. Adicionalmente, a metodologia linear é de fácil e clara aplicação, enquanto o método Ross-Heidecke requer uma prévia avaliação técnica e independente sobre a conservação dos ativos para aplicação adequada.</t>
  </si>
  <si>
    <t>O método Ross-Heidecke considera simultaneamente a idade, a vida útil e o estado de conservação do ativo, representado pelo fator c. Na aplicação proposta pela ANP, adotou-se c = 0 para todos os ativos, assumindo que estariam em condição equivalente à de novos. Esta premissa não parece refletir adequadamente a realidade da Malha Sudeste, cujos gasodutos já acumulavam entre 13 e 20 anos de operação na data-base de 31/12/2005.
A adoção da graduação c = 0 tende a reduzir a depreciação calculada pelo método Ross-Heidecke e, consequentemente, elevar o valor regulatório dos ativos. Esse efeito é especialmente relevante para ativos mais antigos, uma vez que os resultados do método são sensíveis às hipóteses de conservação adotadas.
Nesse contexto, entende-se que a depreciação linear é a alternativa mais adequada, mais transparente e aderente às práticas regulatórias. Além disso, a utilização do método Ross-Heidecke com a premissa de ativo novo pode inflar artificialmente a Base Regulatória de Ativos. Caso sua adoção seja mantida, recomenda-se que a definição da graduação c seja precedida por avaliações técnicas independentes que comprovem o efetivo estado de conservação dos ativos.</t>
  </si>
  <si>
    <t>Deve ser utilizada a depreciação linear e não a curva Ross-Heidecke.
A Resolução ANP nº 991/2026 cita expressamente a depreciação linear como referência regulatória, enquanto o método Ross-Heidecke adotado na NT nº 14 promove uma depreciação não linear.
Entende-se que a depreciação linear é mais adequada por ser amplamente utilizada, transparente e aderente às práticas regulatórias do setor de gás. Além disso, o método Ross-Heidecke depende da avaliação do estado de conservação dos ativos por meio do fator c, mas a ANP adotou c = 0 para todos os ativos, assumindo condição equivalente à de novos.</t>
  </si>
  <si>
    <t xml:space="preserve">O encerramento escalonado é adequado e deve ser mantido. </t>
  </si>
  <si>
    <t xml:space="preserve">As adições ao imobilizado deve seguir critérios regulatórios a partir da data de entrada em operação, com prudência, eficiência, necessidade e ausência de dupla contagem. </t>
  </si>
  <si>
    <t>A apuração anual deve ser reconciliada de forma transparente. Recomenda-se comparar um cenário sem apropriação fiscal hipotética por malha com outro baseado na alíquota efetiva da transportadora, para avaliar os impactos</t>
  </si>
  <si>
    <t>Diante do exposto, conclui-se que a adoção do Método do Capital Recuperado (Recovered Capital Method — RCM) pela ANP revela-se juridicamente legítima, tecnicamente consistente e regulatoriamente indispensável para a definição da Base Regulatória de Ativos (BRA) das transportadoras de gás natural, por ocasião do encerramento dos Contratos Legados.
Com efeito, tais contratos asseguraram às transportadoras receitas expressivas e estáveis ao longo de período, sem que houvesse, no momento da alienação dos ativos, a instauração de processo de revisão tarifária regulada. Nesse contexto, a aplicação isolada de metodologias prospectivas — como o Custo Histórico Corrigido pela Inflação (CHCI) ou o Custo de Reposição Novo (CRN) — mostra-se insuficiente para refletir a efetiva trajetória de recuperação econômica dos investimentos, conduzindo, inevitavelmente, à sobreavaliação da BRA e à consequente oneração indevida dos usuários.
As evidências produzidas pela ANP, corroboradas por estudos independentes realizados no âmbito da Consulta Pública nº 03/2026, indicam de maneira consistente que os investimentos associados à Malha Sudeste foram integralmente recuperados ao longo da vigência dos contratos legados, com saldo residual negativo em 2025. Nessas circunstâncias, o RCM apresenta-se como o único instrumento metodológico capaz de identificar, de forma objetiva e auditável, o montante de capital efetivamente ainda não recuperado, evitando a dupla remuneração de ativos já amortizados e assegurando observância aos princípios constitucionais e legais da modicidade tarifária, da eficiência regulatória e da vedação ao enriquecimento sem causa.
Registre-se, ademais, que o RCM encontra respaldo na experiência regulatória australiana (Australian Energy Regulator — AER), tendo sido concebido precisamente para lidar com gasodutos não sujeitos a regulação tarifária prévia (non-scheme pipelines), conferindo referência objetiva para aferir a razoabilidade das tarifas praticadas. A situação dos contratos legados brasileiros guarda estreita similitude com aquele contexto, o que reforça a adequação da metodologia adotada.
Dessa forma, a fixação da BRA inicial em valor zero mostra-se plenamente compatível com o marco legal e regulatório vigente, notadamente com a Lei nº 14.134/2021, o Decreto nº 10.712/2021 e a Resolução ANP nº 991/2026, preservando o equilíbrio econômico-financeiro da concessão sem transferir aos usuários o custo de investimentos já integralmente remunerados no passado.
A solução proposta assegura que a remuneração futura incida exclusivamente sobre investimentos efetivamente pendentes de recuperação, promovendo uma transição regulatória legítima, transparente e alinhada ao interesse público, ao mesmo tempo em que oferece estímulos adequados à realização de novos investimentos e à modernização da infraestrutura de transporte, componentes estas que não carecem de recursos provenientes de nova remuneração de ativos já existentes e depreciados, pois possuem tratamento segmentado no modelo Building Blocks.
Por todo o exposto, reputa-se acertada a metodologia e a condução adotadas pela ANP no âmbito do presente processo, razão pela qual se apresenta integral concordância com a aplicação metodológica da Nota Técnica e que resulta na fixação da BRA inicial em valor zero para a Malha Sudeste da NTS no ciclo tarifário 2026–2030.
Reitera-se, a solução proposta assegura que a remuneração futura recaia apenas sobre investimentos efetivamente pendentes de recuperação, que para o presente caso resulta em zero, promovendo uma transição regulatória legítima e alinhada ao interesse público.</t>
  </si>
  <si>
    <t>A ANP acerta ao reconhecer a BRA como o núcleo principal do regime tarifário do transporte de gás e ao adotar a vedação à dupla remuneração como pilar de sua atividade decisória em fiel cumprimento à RANP 991/2026. A partir dessa lógica, concluiu que o Método do Capital Recuperado (RCM) é a metodologia adequada para evitar que ativos já economicamente recuperados voltem a ser remunerados por meio das tarifas.
Com efeito, a Lei nº 14.134/2021 atribuiu à ANP a competência para fixar a receita máxima permitida de transporte, calculada com base nos custos e despesas da prestação do serviço, na remuneração dos investimentos e na depreciação e amortização da BRA (arts. 3º, XXXVI, e 9º). A própria Lei ressalva que essa receita não será, em nenhuma hipótese, garantida pela União, cabendo ainda à ANP definir os critérios de reajuste, de revisão periódica e de revisão extraordinária.
Essa atribuição assume especial relevância diante do encerramento dos Contratos Legados e da transição para o regime de acesso regulado, pois cabe à Agência definir, nesse novo ciclo tarifário, a metodologia de valoração dos ativos, devendo observar os parâmetros legais e regulamentares aplicáveis.
Vale ressaltar que compete também à ANP acomodar os potenciais conflitos entre os agentes regulados e os usuários, conciliando a sustentabilidade econômico-financeira dos investimentos com a proteção do usuário, tendo como objetivo central a modicidade tarifária. As tarifas devem remunerar exclusivamente os investimentos necessários e, o mais relevante, ainda não recuperados, evitando que os usuários arquem com ativos integralmente amortizados. Solução diversa implicaria enriquecimento sem causa das transportadoras, vedado pelo art. 884 do Código Civil.
Sob essa perspectiva, a adoção do RCM mostra-se plenamente compatível com o desenho regulatório instituído pela Lei do Gás, pois permite identificar a parcela do capital investido já recuperado pelas transportadoras durante a execução dos Contratos Legados, assegurando que apenas o saldo não amortizado integre a BRA.
Diferentemente de metodologias prospectivas, que podem gerar ganhos extraordinários decorrentes da valorização dos ativos ou da variação dos preços dos insumos, o RCM reconstrói a trajetória financeira dos investimentos para garantir que a tarifa remunere exclusivamente o capital ainda não recuperado. Essa solução encontra respaldo no art. 6º, § 2º, da Resolução ANP nº 991/2026 que impede a reativação regulatória de ativos já substancialmente amortizados durante a vigência do regime anterior, bem como no art. 7º, IV da mesma Resolução, que determina que os ativos cuja recuperação total já tenha ocorrido por meio de remuneração tarifária não sejam considerados no valor de abertura da BRA, ressalvada apenas a parcela de investimentos efetivamente realizados que ainda necessite de recuperação econômica.
A aplicação do RCM constitui, portanto, instrumento essencial à concretização da modicidade tarifária e ao adequado exercício da competência regulatória da ANP. Conforme demonstrado pela própria equipe técnica da Agência, a não adoção desse critério para os ativos em transição gerará sobrecustos artificiais de bilhões de reais aos usuários, decorrentes da dupla remuneração de infraestruturas cuja recuperação econômica já ocorreu, em grande medida, durante a vigência dos Contratos Legados. Permitir esse resultado afrontaria os princípios da eficiência, da razoabilidade e da modicidade tarifária.
O trabalho técnico realizado pela ANP, demonstra que é perfeitamente possível aplicar o RCM, a partir de dados históricos de receitas efetivas, deduzindo despesas operacionais, impostos e remuneração do capital, o que levou ao cálculo do valor residual do ativo ao final do período, refletindo o capital não recuperado, o que os métodos CHCI e VRD por si só não conseguem e dessa forma não atendem ao disposto na art. 6º, § 2º, da Resolução ANP nº 991/2026, bem como no art. 7º, IV da mesma Resolução.</t>
  </si>
  <si>
    <t>A etapa de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É de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utilização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permanência na Base Regulatória de Ativos,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método RCM, vem para atuar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problema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Os contratos legados já tiveram suas tarifas resultantes de uma metodologia regulatória usual. A não utilização do RCM levará a dupla recuperação de capital (double recovery).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t>
  </si>
  <si>
    <t>A preocupação central da área técnica, que é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adoção de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Também não procede a alegação das transportadoras de que a adoção do RCM comprometeria os incentivos ao investimento no setor de transporte de gás natural. Ao contrário, a integridade dos sinais econômicos depende de que a remuneração tarifária esteja estritamente associada ao capital efetivamente ainda não recuperado, sob pena de distorção das decisões de investimento e de alocação de recursos no setor.
A manutenção na BRA,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Nesse cenário, a preservação indevida de receitas pretéritas tende a gerar incentivos perversos, ao dissociar a remuneração do capital da efetiva necessidade de investimento.
O RCM, por sua vez, atua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atuação regulatória deve, portanto, voltar-se à realidade econômica atual e futura dos ativos, prevenindo ganhos injustificados, evitando a oneração indevida dos usuários e assegurando a justiça regulatória intertemporal.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Portanto,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 comprometendo a eficiência econômica do setor, além de ser vedada expressamente pela RANP 991/2026.</t>
  </si>
  <si>
    <t>O Método RCM é uma ferramenta regulatória backward-looking que busca identificar quanto do investimento original em um ativo ainda precisa ser remunerado pelos consumidores via tarifas de transporte. O objetivo portanto não é o custo de construção atual, mas o balanço histórico entre o que foi investido e o que já foi amortizado pelas receitas. 
O método busca por meio da reconstituição do fluxo de caixa, para cada ano de operação do ativo buscando identificar a receita total que a infraestrutura gerou no período e então deduzir os custos operacionais (OPEX) necessários para prestar o serviço.
A partir dessas análises se apura a remuneração exigida sobre o capital ainda não recuperado, calculada com base no Custo Médio Ponderado de Capital (WACC). O que resta após as deduções é considerado como amortização efetiva do capital investido.
O RCM é portanto um método utilizado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valor residual obtido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método possui tem fundamental importância em situações nos quais as tarifas históricas possam ter incorporado remuneração superior àquela compatível com modelos regulatórios baseados em custos eficientes, como é exatamente o caso dos Contratos Legados. Nessas situações, o RCM funciona como mecanismo de neutralização de sobre recuperações pretéritas de capital, impedindo que ativos já amortizados economicamente permaneçam integralmente incorporados à nova Base Regulatória de Ativos.
O método, ressalte-se,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
A ANP é bastante assertiva ao adotar o RCM pois ele se caracteriza como o método adequado em situações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poderá implicar numa dupla remuneração, o que é expressamente vedado pelas normativas vigentes.</t>
  </si>
  <si>
    <t>A Nota Técnica 14/2026/SIM reproduz corretamente a lógica do método RCM não cabendo em nossas contribuições entrar no detalhe do modelo considerado, restando apenas contribuir em aperfeiçoamentos em relação à algumas poucas premissas adotadas.
O método visou apurar se a NTS obteve ganhos via tarifas cobradas superiores ao custo eficiente (Receita), o termo residual (Receita — Opex - Impostos - Retorno Sobre o Capital) torna-se muito grande. Consequentemente, o Retorno do Capital acumulado é grande, e o Valor do Ativo (VA) é amortizado financeiramente de forma acelerada.
No caso da NTS, a ARM consultoria elaborou cálculos utilizando-se do modelo e o resultado foi sobre recuperação do capital de R$ 3,48 bilhões a partir do modelo da ANP com a aplicação de uma depreciação linear em todo o período.
Estimamos que a não aplicação do método RCM poderia implicar no pagamento adicional pelos consumidores no ciclo 2026-2030, de mais R$ 4,0 bilhões que somados aos R$ 3,48 bilhões já pagos a maior no passado, implicaria num ganho sem causa para a NTS de cerca de 7,5 bilhões. Se projetado para os quinquênios seguintes, esta soma passaria dos R$ 10 bilhões.
Como pode ser visto, a NTS teve uma sobre recuperação de capital de cerca de R$ 3,48 bilhões, muito antes do fim da vida física útil do ativo. Isso revela de forma técnica e transparente que os usuários históricos já pagaram integralmente pelo ativo através de tarifas passadas elevadas devendo a BRA do início do atual ciclo ser zero.
Fica evidenciado que o método RCM não implica na devolução dos valores retribuídos a maior no passado e tão somente evitar que os consumidores continuem sendo tarifados a maior indevidamente, cessando a cobrança em duplicidade como determina a RANP 991/2026, aprovada pelo conselho diretor da ANP. Caberá a aplicação da retroatividade à 01/01/2026, quando se iniciou o novo ciclo quinquenal.</t>
  </si>
  <si>
    <t>Na experiência internacional, o RCM vem sendo utilizado como uma ferramenta de transição de ativos para o regime regulado, em processos de desverticalização de setores que migram de monopólios integrados ou mercados livres para modelos tarifários controlados. A metodologia RCM foi amplamente consolidada pela Australian Energy Regulator (AER), o órgão regulador de energia da Austrália e foi adotada como medida para mitigar a forte assimetria de informações entre os operadores de gasodutos não regulados e os usuários do sistema.
O método RCM é perfeitamente adaptável e de fácil adoção na revisão das tarifas de transporte que ocorre no setor de gás natural, conduzido pela ANP, na medida em que, com 14.134/2021 (Lei do Gás), antigas malhas de gasodutos que pertenciam à Petrobras e operavam sob contratos de longo prazo migraram para o regime de tarifas reguladas. A ANP enfrenta agora, na 1ª revisão das tarifas e o desafio é evitar o chamado "duplo pagamento" pelos consumidores.
A iniciativa da ANP de abrir uma consulta pública específica (Consulta Pública nº 11/2026) para debater o cálculo do RCM foi acertada na medida que na anterior consulta pública ela deixou de ser abordada em face à ausência de informações de parte das transportadoras e da Petrobras, o foi solucionado posteriormente.
Estimamos que o impacto da não utilização do RCM, seria de pagamento em duplicidade pelos consumidores que cumulativamente passaria dos R$ 10 bilhões. Portanto, a transição dos contratos legados, impõe a aplicação do RCM que permite neutralizar esse risco. Os Contratos Legados, fruto de acordos entre partes, chegam ao seu final e precisam ser regulados pela ANP e o RCM é o único método que impede a continuidade de uma dupla remuneração pelos transportadores, o que é vedado pela RANP 991/2026.
A experiência australiana demonstra a total viabilidade prática da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 princípio do RCM é o de identificar fluxos de caixa não recuperados e na depreciação baseada na vida útil econômica/econômica residual de grandes redes e tem embasamentos na literatura europeia e precedentes na regulação de transportes de energia e dutos. No Reino Unido e na União Europeia, os fundamentos do RCM ganharam recentemente maior relevância devido à transição energética. O objetivo é apurar o capital efetivamente recuperado e acelerar a depreciação do saldo restante, impedindo que consumidores do futuro arquem com custos de infraestruturas inutilizadas.
O conceito do RCM também surge em disputas e exceções regulatórias, como em gasodutos de importação e interconexão que ligam a UE a países terceiros e envolvem processos tarifários ou arbitragens com a utilização de metodologias que seguem o mesmo conceito do RCM. Em algumas outras situações, a aplicação do método não se deu pela exata denominação "RCM", mas a partir da utilização dos mesmos conceitos de "Depreciação Econômica Retroativa baseada em Lucros Excessivos" para resolver disputas internacionais de infraestrutura.
O RCM não tem por objetivo rever ou invalidar receitas auferidas no passado. Sua função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Na NT14, a ANP não parece visar em recuperar valores pagos a maior no passado pelo consumidores e tão somente fecha esse fluxo futuro, em cumprimento à RANP 991/2026</t>
  </si>
  <si>
    <t>A Nota Técnica reforça que a experiência regulatória australiana consolidou diretrizes metodológicas voltadas a garantir consistência, comparabilidade entre prestadores e prevenção de manipulação contábil na divulgação de informações financeiras de gasodutos, que buscam identificar áreas onde historicamente o valor dos ativos não são compatíveis com o de uma empresa eficiente imputando essa ineficiência para os consumidores. Isso se aplica perfeitamente no caso dos contratos legados.</t>
  </si>
  <si>
    <t>O CRN calculado por benchmark pode ser aceito como proxy inicial, desde que funcione como limite de prudência e não como valor de remuneração automática. Havendo custo histórico auditado, este deve prevalecer; na falta dele, devem ser usadas estimativas transparentes, auditáveis e sujeitas a sensibilidade e teto de eficiência. Portanto é razoável o uso do custo de construção como âncora conceitual.
Essa cautela é indispensável porque o custos elevados de contratação de materiais e serviços é uma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No caso de obras de gasodutos, o problema é agravado porque se tratam de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Entende-se que a adoção do RCM demanda aceitar muitos dos registros contábeis oficiais mas se faz importante que a ANP verifique se o valor é prudente, eficiente, comprovado e compatível com referências independentes.
O regulador deve aplicar benchmarking técnico 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transparência é indispensável. Planilhas abertas, fórmulas destravadas, trilha de auditoria, memória de cálculo, auditoria independente e possibilidade de true-up reduzem a assimetria informacional. Em síntese, a tarifa deve remunerar apenas capital prudente, necessário, eficiente e ainda não recuperado, nunca custos inflados, duplicados ou decorrentes de decisões empresariais ineficientes.</t>
  </si>
  <si>
    <t xml:space="preserve">O cálculo do RCM, como indicado na NT 14, é bastante sensível ao Custo Médio Ponderado de Capital (WACC) utilizado. Um WACC mais alto, aumenta o componente Retorno Sobre o Capital na equação, o que consequentemente diminui o resíduo Retorno de Capital, mantendo assim o Valor do Ativo mais alto por mais tempo.
Entendemos que a ANP usou como parâmetro, para o período 2006 - 2013, taxas apuradas internamente, embora algumas se comparadas com o histórico de de taxas fixadas pela ANEEL para transmissão de Energia Elétrica parecem estar elevadas.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 </t>
  </si>
  <si>
    <t>A abordagem nominal é aceitável, mas deve ser cercada por controles. 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t>
  </si>
  <si>
    <t xml:space="preserve">A relação entre RCM e building blocks está bem estruturada. O RCM é a aplicação ex post da mesma lógica usada  para calcular a RMP ex ante. Recomenda-se que a ANP deixe claro que a BRA inicial de 2026 deve ser o saldo econômico apurado pelo RCM, e não uma nova  valiação física dos ativos. </t>
  </si>
  <si>
    <t>Sugerimos acrescentar que, em regimes maduros, a BRA é auditada desde sua formação e atualizada por roll-forward, o que impede dupla  remuneração.
Como tal histórico não existe para a Malha Sudeste, a transição para 2026 não pode começar com uma BRA calculada apenas por CRN/VRD; deve começar pelo capital
ainda não recuperado após o contrato legado.</t>
  </si>
  <si>
    <t>O rearranjo retrospectivo demonstra que a receita histórica já continha parcelas de OPEX, retorno sobre capital, tributos e retorno do capital. Sugere-se reforçar que o RCM não cria penalidade ex post contra a NTS, mas apenas impede que a tarifa futura repita a remuneração de capital já recebido.
A ANP deveria explicitar que a fórmula preserva neutralidade intertemporal e modicidade tarifária.</t>
  </si>
  <si>
    <t>As implicações regulatórias da aplicação do RCM aos ativos dos Contratos Legados devem partir de uma premissa jurídica fundamental: esses contratos, extintos em 2025 quanto às Malhas Sudeste e Nordeste, não projetam efeitos para além de sua vigência. Vale reforçar que os gasodutos de transporte foram construídos por um agente dominante verticalmente integrado, envolto a uma total opacidade e passam agora pela 1a revisão de suas tarifas.
Ainda que se admita, apenas a título argumentativo, que o art. 44 da Lei nº 14.134/2021 busca preservar as receitas dos Contratos Legados durante sua vigência, essa proteção não se projeta para além da extinção desses instrumentos. Trata-se de regra de transição voltada à preservação das relações jurídicas então existentes, em observância ao ato jurídico perfeito (art. 5º, XXXVI, da CF/88), e não de fundamento legal para conferir ultratividade ao regime econômico anterior ou assegurar às transportadoras manutenção da posição econômica antes desfrutada.
Com efeito, a preservação das receitas contratuais operou até o respectivo termo final (art. 44, § 1º, da Lei nº 14.134/2021), sem gerar direito adquirido à manutenção do regime jurídico subjacente aos Contratos Legados. Por essa razão, não há impedimento para que a ANP, no novo ciclo tarifário e de forma prospectiva, revise os critérios de valoração e remuneração dos ativos, de modo a assegurar que apenas o capital efetivamente ainda não recuperado seja incorporado à BRA.
Admitir o contrário equivaleria a esvaziar a eficácia normativa da Lei do Gás, transformando a transição regulatória em mero prolongamento do regime anterior. Tal conclusão violaria os princípios da modicidade tarifária, da vedação ao enriquecimento sem causa e da neutralidade intertemporal que informam o novo modelo setorial.
Ademais, os Contratos Legados foram celebrados entre entes particulares, razão pela qual seus efeitos não podem subsistir à sua extinção nem obrigar terceiros que deles não foram parte, especialmente os usuários do serviço regulado. Além disso, nem os Contratos Legados nem os Termos de Compromisso que os antecederam previram qualquer método de valoração de ativos após a sua extinção.
Para além da extinção contratual, as autorizações de transporte qualificam-se como autorizações de funcionamento, permeáveis a mudanças regulatórias supervenientes, dada a inexistência de direito adquirido a regime jurídico. Como assentou o STF, as associações e os agentes já existentes devem conformar-se à legislação em vigor, sujeitando-se às alterações supervenientes à sua criação (ADI 5.062, Pleno, Rel. Min. Luiz Fux). Assim, as autorizações outorgadas antes da vigente Lei do Gás passaram a ser por ela regidas, inclusive quanto aos critérios de valoração de ativos e revisão tarifária.
Também não procede alegação de retroatividade do novo parâmetro, sob a alegação de que haveria reconstrução ex post do capital investido e da rentabilidade esperada. Em verdade,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Sob essa perspectiva, a aplicação do RCM configura exercício regular de competência regulatória da ANP. Ao considerar a trajetória econômica dos ativos, a metodologia permite identificar a parcela do capital que ainda permanece pendente de recuperação e delimitar corretamente os efeitos futuros da regulação, em observância à modicidade tarifária e à eficiência regulatória.
A invocação da segurança jurídica, alegada pelas transportadoras,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t>
  </si>
  <si>
    <t>A NT 14 da ANP, ressalta que as Malhas Sudeste e Nordeste foram desenvolvidas pela Petrobras majoritariamente ao longo das décadas de 1970, 1980 e 1990, durante o período em que a empresa detinha o monopólio legal sobre todas as atividades da cadeia de valor do petróleo e gás natural no Brasil, e operando verticalmente no setor durante um largo período o custo do gás mesclava commodity + transporte de forma opaca.
A grande maioria desses dutos serviram para atender às refinarias da própria Petrobras, campos de produção, grandes consumidores e mercados cativos. Dessa forma os custos de construção registrados contabilmente naquele período refletem a estrutura de custos de uma empresa sem pressão concorrencial e verticalmente integrada com menciona a NT 14.
A lógica de expansão da rede seguiu critérios de integração operacional da Petrobras, não de rentabilidade autônoma do serviço de transporte — o que torna ainda mais difícil inferir, a partir dos registros históricos disponíveis, qual seria o custo eficiente de construção dessa infraestrutura.
Alguns gasodutos como o Gasduc I e II, que constam das planilhas do Legados da malha Sudeste – Malha Antiga – foram convertidos em oleodutos ou gasodutos de transferência. 30 a 50 anos. A maior parte da infraestrutura permanece operacionalmente viável com idades que vão de 30 a 50 anos. O método RCM, como reforça a NT 14, busca responder de forma objetiva e auditável.</t>
  </si>
  <si>
    <t>Os Termos de Compromisso entre Petrobras, ANP e as transportadoras, fioram firmados no âmbito do processo de abertura do mercado de gás natural, edestinados a disciplinar a transferência das autorizações de operação e assegurar a continuidade da prestação do serviço durante a transição do setor.
A Petrobras permaneceu como principal usuária da malha de transporte mediante a celebração dos Contratos Legados de transporte firme, pelos quais contratou praticamente a integralidade da capacidade dos gasodutos na modalidade ship-or-pay, garantindo às transportadoras receitas estáveis durante toda a vigência desses instrumentos, independentemente da efetiva utilização da capacidade contratada.
É importante destacar, contudo, que nem os Contratos Legados nem os Termos de Compromisso disciplinaram a metodologia de valoração dos ativos após o encerramento desse regime transitório, limitando-se a estabelecer obrigações voltadas à adequada transição do setor, prevendo, entre outros aspectos, a identificação da vida útil dos ativos, do valor contábil e da depreciação acumulada da Base de Ativos, bem como a individualização do cálculo tarifário dos serviços de transporte. Essas obrigações não tinham por finalidade perpetuar a lógica econômica dos Contratos Legados, mas assegurar que a ANP dispusesse das informações necessárias para definir, no momento oportuno, a BRA aplicável ao novo regime de acesso regulado — inclusive os elementos aptos a subsidiar a aplicação do RCM.
Essa conclusão é reforçada pelo próprio marco regulatório vigente. A Lei nº 14.134/2021 dispõe expressamente que a atividade de transporte de gás natural é explorada por conta e risco do empreendedor e não constitui prestação de serviço público (art. 1º, § 2º) e dispõe expressamente que a receita máxima permitida de transporte, fixada pela ANP, "não será, em nenhuma hipótese, garantida pela União" (art. 9º), afastando qualquer direito à garantia de receita ou à preservação da posição econômica anteriormente assegurada pelos Contratos Legados.
Eventual direito ao equilíbrio econômico-financeiro decorrente desses contratos restringia-se exclusivamente à relação jurídica estabelecida entre Petrobras e transportadoras durante a sua vigência, não podendo ser projetado para a revisão tarifária conduzida pela ANP nem servir de fundamento para transferir aos usuários custos incompatíveis com o novo regime regulatório.
Ademais, importa salientar a distinção juridicamente relevante em relação ao precedente da Transportadora Brasileira Gasoduto Bolívia-Brasil S.A. (“TBG”).
Naquela oportunidade, a ANP registrou expressamente que não possuía acesso às memórias de cálculo das tarifas originalmente pactuadas, circunstância que justificou a utilização do Custo Histórico Corrigido pela Inflação (CHCI). Situação distinta ocorre nas revisões tarifárias das Malhas Sudeste (“NTS”) e Nordeste (“TAG”), cujas memórias de cálculo dos Contratos Legados são de conhecimento da Agência e foram tornadas públicas no Processo SEI nº 48610.228149/2022-13. Esse distinguishing afasta qualquer alegação de quebra de isonomia: a igualdade administrativa pressupõe identidade de pressupostos fáticos e jurídicos, ausente na espécie. No presente caso, o uso do RCM permite refletir adequadamente essa realidade econômica.
Portanto, o histórico regulatório dos Contratos Legados conduz a consequência inequívoca: encerrado o regime contratual transitório, a Base Regulatória de Ativos deve refletir exclusivamente o capital efetivamente ainda pendente de recuperação. Os elementos produzidos durante a execução desses contratos, as obrigações legais e contratuais de transparência impostas às transportadoras e os poderes instrutórios conferidos à ANP fornecem base suficiente para a aplicação do RCM. Qualquer solução diversa implicaria conferir indevida ultratividade econômica aos Contratos Legados, em detrimento da modicidade tarifária, da abertura do mercado de gás natural e da vedação à dupla remuneração.</t>
  </si>
  <si>
    <t>O encerramento dos contratos legados em 31 de dezembro de 2025, levou à necessidade da ANP promover a devida e correta. A capacidade de transporte das Malhas Sudeste e Nordeste passou a estar formalmente sujeita ao regime de acesso regulado estabelecido pela Nova Lei do Gás.
O processo de revisão tarifaria deve estar alinhado com a Resolução ANP ne 991/2026. Nesse sentido a ANP propôs o sequenciamento do processo chegando agora na definição da BRA (ponto central da definição da RMP para o ciclo tarifário 2026 – 2030). Esse é o ponto mais critico de todo o processo e a decisão de colocar o método RCM em consulta pública foi fundamental.
A NT 14 deixa claro da importância de examinar a relação entre as receitas contratuais historicamente arrecadadas e os custos eficientes de prestação do serviço significaria ignorar informação relevante e disponível sobre a recuperação econômica desses ativos para se alcançar a BRA. Uma BRA superestimada implica impor aos usuários futuros o ônus de remunerar capital já recuperado,
O RCM é o método adequado para reconstruir os fluxos de caixa históricos do período 2006—2025 e calcular, de forma objetiva e auditável, qual parcela do capital investido permanece financeiramente não recuperada e, portanto, qual deve ser a BRA de abertura do novo período regulatório.</t>
  </si>
  <si>
    <t>A ANP propõe para a estimativa do Custo de Reposição Novo (CRN) dos gasodutos da Malha Sudeste proposta pela NT 14, a adoção de custos unitários observados em projetos norte-americanos de gasodutos de transmissão, disponibilizados publicamente pela U.S. Energy Information Administration (EIA) em seu banco de dados Historical Natural Gas Pipeline Projects.
A abordagem consiste em selecionar, a partir desse banco de dados, um subconjunto de projetos comparáveis ao perfil da Malha Sudeste em termos de tipo de obra, porte e período de referência. Nossa opinião é a de que as etapas metodológicas e os critérios adotados devem ser considerados prudentes e adequados.</t>
  </si>
  <si>
    <t>O banco de dados utilizado pela ANP foi o arquivo Historical Natural Gas Pipeline Projects, disponibilizado pela EIA e acessado em 2026 e é considerado um registro abrangente de projetos submetidos à aprovação da Federal Energy Regulatory Commission (FERC) e de projetos interestaduais de gás natural nos Estados Unidos.
Os valores de custo constantes do banco de dados refletem o custo total de construção dos projetos, incluindo materiais de tubulação (line pipe), mão de obra direta de campo, custos de miscelânea (equipamentos, mobilização, supervisão de engenharia) e direito de passagem (right-of-way), em conformidade com o formulário padrão de certificação de projetos da FERC.
A decisão da ANP é assertiva pois não é aceitável que num processo regulatório a ANP venha a considerar, num quesito de fundamental importância, uma proposta formulada pelo agente regulado sem que ela realize suas analises e consolide seu entendimento. Além do que a amostragem utilizada no estudo da KPMG apresentado pela transportadora não é compatível com os dutos dos legados .</t>
  </si>
  <si>
    <t>Os critérios de exclusão de outliers e seleção de projetos concluídos são razoáveis. Sugere-se, porém, documentar a distribuição completa da amostra, mediana, quartis, desvio padrão e sensibilidade sem cada grupo de projetos.
A média ponderada deve ser acompanhada de mediana ponderada ou intervalo de  confiança, evitando que poucos projetos de grande extensão determinem valor excessivo ou insuficiente.</t>
  </si>
  <si>
    <t>As conversões são tecnicamente adequadas.
Recomenda-se apenas que a planilha trave as unidades e explicite os fatores usados, inclusive milhas para metros, US$/m, US$/m.pol, extensão consolidada e diâmetro ponderado para ativos com múltiplos diâmetros. Essa rastreabilidade é essencial para auditoria e para evitar divergência em ativos das Malhas Antigas.</t>
  </si>
  <si>
    <t>A média ponderada por metro-polegada é metodologicamente defensável. Recomenda-se, contudo, apresentar sensibilidade por mediana e por regressão log-log de custo contra extensão e diâmetro, pois gasodutos possuem economias de escala não lineares.</t>
  </si>
  <si>
    <t>A valoração por ativo é transparente.. A Malha Sudeste possui ativos muito antigos, alguns totalmente depreciados, e não seria compatível com melhores práticas reconhecer CRN bruto como base remunerável.
O valor deve ser depreciado e, em seguida, submetido ao RCM para apurar o capital realmente não recuperado.</t>
  </si>
  <si>
    <t>Recomendamos a adoção da depreciação linear para todo o perdido.
O uso de Ross-Heidecke utilizado para o período até dezembro de 2005, deve ser substituído pela depreciação linear. Apenas com essa alteração o resultado de -R$ 83 milhões passa a - R$ 3,48 Bilhões o que demonstra que a depreciação pelo Ross Heidecke trás um beneficio significativo para a transportadora.
A depreciação utilizada é mais comum em instalações externas o que não ocorre com dutos, Por outro lado, a ANP ao utilizar o Ross Heidecke, o fez utilizando-se da premissa de que todos os dutos estariam em estado novo, recém construídos, o que não nos parece adequado.
Caso a ANP venha a manter o uso do Ross Heidecke ela deveria fazer mediante laudos técnicos ou inspeções para justificar o coeficiente de conservação.
A título de exemplo, somente com a mudança do coeficiente C=0 para um coeficiente regular, o resultado mudaria de -R$ 83 milhões para - R$ 2,15 bilhões de valores retribuídos a maior pelos consumidores.</t>
  </si>
  <si>
    <t>Ao contrário da depreciação linear, o método Ross-Heidecke adota uma curva quadrática que reflete dois comportamentos empíricos observados em ativos de infraestrutura: i. a depreciação é mais acelerada nos primeiros anos de vida, quando a perda relativa de capacidade e valor de mercado é proporcionalmente maior; ii. e o ritmo de perda de valor se intensifica ainda mais à medida que o ativo se aproxima do final de sua vida útil regulatória.
A adoção do critério de Ross-Heidecke como método de depreciação para os ativos da Malha Sudeste, acaba por aumentar a retribuição da transportadora ao longo do tempo pois deprecia menos nos anos iniciais e mais no final do período de depreciação, e portanto, não deveria ser adotada pela ANP.
Segundo nossos cálculos preliminares, a adoção do método como propõe a NT14, distorce o resultado do RCM de forma bastante significativa. Com a utilização da depreciação linear, que vinha sendo considerada até esse momento, o resultado da aplicação do método RCM seria negativo em -R$ 3,48 Bilhões, contra menos -R$ 83,0 milhões apurados com a utilização do método Ross- Reidecke, uma diferença bastante significativa que não se justifica.
Entendemos que a depreciação linear seja a adequada no caso em questão e a mais usual. Caso a ANP tenha o proposito de vir adotar Ross Heidecke ele deveria ser objeto de regulação prévia com a definição de critérios de comprovação
Os gasodutos que compõem a Malha Sudeste foram, em sua grande maioria, construídos e operados pela Petrobras para finalidades de uso interno e abastecimento de suas refinarias, antes de passarem a integrar a malha de transporte comercial de gás natural no âmbito do Contrato Legado da Malha Sudeste, portanto, a utilização do método Ross-Heidecke não deve ser utilizado pois produziria uma base de ativos inflada em relação ao verdadeiro estado físico dos gasodutos na data-base.
Por outro lado, a utilização do Ross-Heidecke também deveria ser precedido, como mínimo de laudos técnicos com auditor independente contratado pela ANP conferindo maior transparência a questão.</t>
  </si>
  <si>
    <t>A adoção da depreciação linear deve ser a utilizada pela ANP em razão da sua aderência às melhores práticas de regulação. A depreciação linear é o critério preferencial em contextos de transição, especialmente quando a base histórica não foi acompanhada por roll-forward regulatório desde sua origem.
O modelo Ross-Heidecke, ao combinar idade e conservação física, tem maior utilidade em avaliações patrimoniais ou em testes de sensibilidade em ativos como prédios. O seu uso regulatório em instalações enterradas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O resultado foi ainda impactado pela adoção, pelo método Ross Heidecke, de premissas não adequadas, que consideram todos os ativos no Estado I — "Novo" o que acaba aumentando a retribuição ao longo do tempo pois reduz a depreciação nos primeiros anos. No caso na ANP vir a insistir no método, ele deveria considerar o estado real do ativo, com base em dados técnicos verificáveis.
A adoção uniforme de c = 0 não tem amparo técnico,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Ativos como o GASVOL (1986), o GASPAL (1988) e o GASAN (1993) acumularam, até a data-base de 31/12/2005, de 13 a 20 anos de operação, parte expressiva dos quais ocorreu antes da vigência do regime de transporte regulado.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A título de exemplo, o Estado 3 que representaria um ativo operacional, seguro e apto ao serviço, mas com desgaste ordinário e necessidade permanente de gestão de integridade alteraria o resultado de -R$ 83 milhões para -R$ 2,15 bilhões. O Estado 3 seria portanto, uma hipótese mais aderente a gasodutos maduros do que a presunção de estado “novo”. A operacionalidade não elimina o envelhecimento econômico; apenas demonstra que o operador cumpriu suas obrigações de manutenção, inspeção, proteção catódica e reparo.
Embora no caso da NTS essa diferença não resulte em mudança da BRA inicicial do ciclo que permaneceria Zero, no caso da TAG faria a BRA sair de +R$ 595 para -R$ 1,27 Bilhoes que levaria a BRA para Zero também.
A adoção do método Ross-Heidecke, no caso da NTS arrasta também um montante de gastos que foram ativados com pigs que acabam tendo um impacto importante na retribuição da mesma e deveria ser precedida de uma AIR e de auditorias técnicas independentes..
Adicionalmente, remarcamos nossa recomendação para que a ANP mantenha o VRD zero para os ativos igual ou &gt;30 anos.</t>
  </si>
  <si>
    <t>O exemplo do GASVOL é útil para demonstrar a mecânica do CRN/VRD, inclusive a diferença entre depreciação linear e Ross-Heidecke. Recomenda-se explicitar que o resultado do exemplo é apenas input para o RCM, não valor remunerável autônomo, especialmente em ativos com décadas de receita contratual.</t>
  </si>
  <si>
    <t>Os resultados por ativo demonstram adequadamente a maturidade da malha, refletindo depreciação acumulada.
Recomenda-se, contudo, que a ANP mantenha o VRD como valor de partida, não de chegada: o RCM deve testar quanto desse VRD foi recuperado pelas receitas de 2006-2025.
Adicionalmente, remarcamos nossa recomendação para que a ANP mantenha o VRD zero para os ativos igual ou &gt;30 anos.</t>
  </si>
  <si>
    <t>Recomenda-se acrescentar teste de sensibilidade para vida útil de 35, 40 e 45 anos apenas como análise informativa, sem que isso implique reabrir remuneração de ativos que já geraram receitas suficientes.
Adicionalmente, remarcamos nossa recomendação para que a ANP mantenha o VRD zero para os ativos igual ou &gt;30 anos.</t>
  </si>
  <si>
    <t>A concentração de valor no GASPAL exige cautela. O GASPAL representa parcela relevante do CRN e do VRD, mas opera há longo período e teve sua remuneração embutida no contrato legado. Recomenda-se verificar a recuperação econômica associada às receitas antes de qualquer reconhecimento futuro.</t>
  </si>
  <si>
    <t>A Curva Ross Heidecke não deve ser utilizada pois ela tende a preservar mais valor que a depreciação linear durante boa parte da vida útil.
A adoção uniforme de c = 0 não tem amparo técnico,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t>
  </si>
  <si>
    <t>O VRD é apenas a base de abertura econômica estimada em 31/12/2005, e não a BRA inicial de 2026.
A curva Ross Heidecke não deve ser utilizada.
As taxas WACC de 2006 - 2013 poderiam ser reavaliadas para valores menores.
A BRA de 2026 deve resultar da evolução 2006-2025, após receitas, OPEX, tributos, WACC, capex, baixas e retorno de capital. Essa distinção é essencial para evitar dupla recuperação.</t>
  </si>
  <si>
    <t>A receita líquida é o principal insumo do RCM e deve ser tratada de forma abrangente. A contribuição apoia o uso da receita contratual, pois ela reflete o direito econômico do transportador sob ship-or-pay.
Recomenda-se manter série auditável e reconciliar receita contratual com pagamentos históricos Petrobras/FAP, demonstrando eventuais diferenças e sua materialidade.</t>
  </si>
  <si>
    <t>A tarifa contratual da Malha Sudeste deve ser considerada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t>
  </si>
  <si>
    <t>Parece razoável a utilização das tarifas vigentes em 2006 e 2007 e do reajuste contratual por IGP-M a partir de 2008. Recomenda-se apenas demonstrar a conciliação com os documentos contratuais originais e avaliar o efeito do IGP-M acumulado sobre a recuperação de capital.</t>
  </si>
  <si>
    <t>A fórmula é clara e replicável. Sugere-se acrescentar verificação de consistência entre o fator energético utilizado, as premissas de PCS e os documentos contratuais. Também se recomenda que a planilha mantenha células auditáveis para capacidade, tarifa, dias do ano, fator de conversão e tributos, evitando fórmulas embutidas que dificultem revisão pelos agentes.</t>
  </si>
  <si>
    <t>A escolha da receita contratual é adequada por refletir o direito econômico do transportador. Porém, recomenda-se que a ANP disponibilize conciliação anual entre receita contratual e pagamento histórico Petrobras/FAP, identificando créditos de ship-or-pay, ajustes e diferenças. Essa conciliação fortalece a robustez do RCM e reduz questionamentos sobre eventual receita não efetivamente recebida.</t>
  </si>
  <si>
    <t>A receita líquida acumulada demonstra que a Malha Sudeste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reconstituam a BRA apenas por valor físico.</t>
  </si>
  <si>
    <t>O WACC, utilizado para remunerar o capital investido reconhecido na Base Regulatória de Ativos (BRA), sendo componente central da Receita de Capital (RCM) da Malha Sudeste, é descrito nesse item 7 e separado em três períodos distintos, cujos limites decorrem de mudanças no arcabouço regulatório aplicável ao transporte de gás natural no Brasil:
• 2006—2013: WACC calculado anualmente pela metodologia CAPM Adaptado para Países Emergentes, conforme NT ne 027/2006-SCM, com parâmetros de mercado (taxa livre de risco e risco Brasil) atualizados por séries históricas de 10 anos.
• 2014—2018: WACC de 7,15% a.a. (real, após impostos, em US$), correspondente à taxa de retorno efetivamente aplicada pelo marco regulatório então vigente e referendada no âmbito das contratações de transporte reguladas pela RANP n? 15/2014.
• 2019—2025: WACC de 7,25% a.a. (real, após impostos, em US$), resultante da revisão quinquenal prevista no art. 19 da RANP ne 15/2014, apurado pela Superintendência de Infraestrutura e Movimentação (SIM/ANP) na NT no 013/2019-SIM.
A adoção de valores de WACC efetivamente estabelecidos, homologados ou referendados pela ANP em cada período regulatório assegura a coerência temporal da regulação, a previsibilidade regulatória e a aderência ao princípio de remuneração justa e razoável, impedindo tanto a captura de ganhos excessivos quanto a sub compensação do capital investido.
No entanto, entendemos que os parâmetros, para o período 2006 - 2013, se comparadas com o histórico de taxas fixadas pela ANEEL para transmissão de Energia Elétrica se situam em patamares mais elevados.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t>
  </si>
  <si>
    <t>O CAPM adaptado é metodologia reconhecida. mas Boas práticas internacionais utilizam estrutura de capital eficiente, beta setorial e parâmetros de mercado auditáveis. A ANP deve publicar a memória completa e permitir replicação por terceiros.</t>
  </si>
  <si>
    <t>O cálculo anual para 2006-2013 é aceitável por refletir a metodologia então vigente. Recomenda-se, contudo, apresentar sensibilidade usando taxa média de ciclo, pois a atualização anual pode introduzir volatilidade incompatível com a lógica de contratos de longo prazo. A série deve ser auditável e replicável com fontes públicas de Rf, EMBI, inflação e prêmio de mercado.</t>
  </si>
  <si>
    <t>A estrutura de capital adotadapela ANP é de 40% de capital de terceiros e 60% de capital próprio, constante para todo o período 2006—2013. Essa proporção, sengundo a NT 14, refiete a estrutura ótima de capital de um transportador eficiente operando no setor de gás natural, definida com base na observação de empresas comparáveis internacionais, conforme metodologia de peer group descrita na Nota Técnica 027/2006-SCM.
Nesse aspecto só gostariamos de reforçar o que já tivemos a oportunidade de contribuir na CP passada que tratou da taxa para o periodo de 2026 – 2030 de que a proporção 50% - 50% seria a mais razoavel considerando as boas praticas internacionais. Reguladores europeus, vem utilizando estruturas de 60%-40% ou 50%-50%.</t>
  </si>
  <si>
    <t>O beta deve ser estimado por peer group de transportadoras comparáveis, com critérios de liquidez, atividade regulada, alavancagem e exclusão de empresas com atividades não comparáveis. Recomenda-se que a ANP publique a amostra, betas desalavancados, realavancagem, impostos e testes de sensibilidade, alinhando-se à prática de reguladores como AER, Ofgem e CNMC.</t>
  </si>
  <si>
    <t>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t>
  </si>
  <si>
    <t>A apresentação anual é útil, mas deve vir acompanhada de decomposição do efeito de cada parâmetro sobre a BRA. Recomenda-se incluir cenário de WACC real constante e cenário com WACC regulatório de ciclo para avaliar se a BRA residual de 2025 é robusta ou excessivamente dependente de premissas financeiras.</t>
  </si>
  <si>
    <t xml:space="preserve">O WACC de 7,15% esta OK para 2014-2018, </t>
  </si>
  <si>
    <t xml:space="preserve">O WACC de 7,25% esta OK para 2019 - 2025 </t>
  </si>
  <si>
    <t>A atualização da NT 013/2019-SIM deve ser aceita como referência, desde que a ANP reavalie se os parâmetros de capital próprio, dívida, beta e risco país são compatíveis com a situação da transportadora e com o risco do contrato legado. Recomenda-se incluir anexo com comparação internacional de WACC real para gasodutos regulados e justificativa da estrutura de capital.</t>
  </si>
  <si>
    <t>Concordamos com a NT14. A estabilização do WACC em torno de 7% é coerente com regulação de infraestrutura, mas a comparação entre períodos mostra mudanças relevantes na estrutura de capital e spread de crédito. Recomenda-se evidenciar em tabela o impacto de cada período no retorno sobre capital acumulado e no saldo final da BRA.</t>
  </si>
  <si>
    <t>Concordamos com a NT14. A síntese deve ser mantida, mas complementada por sensibilidade. O WACC é a variável mais sensível do RCM; se for superestimado, reduz artificialmente o retorno de capital e aumenta a BRA final. Sugere-se que a decisão final traga uma matriz WACC x indexador x OPEX, permitindo verificar a robustez do saldo residual.</t>
  </si>
  <si>
    <t>A apuração de IRPJ/CSLL é necessária para o RCM, mas deve refletir tributos efetivamente atribuíveis à atividade de transporte e evitar estimativas que maximizem o saldo de BRA. Recomenda-se reconciliar a base fiscal com demonstrações financeiras, separar efeitos de outras malhas da NTS e indicar que eventuais benefícios fiscais ou prejuízos devem reduzir a necessidade de receita reconhecida.</t>
  </si>
  <si>
    <t>O uso da alíquota combinada de 34% é padrão para lucro real. Contudo, a aplicação mecânica da alíquota sobre uma base hipotética por malha deve ser tratada como estimativa, não como tributo efetivamente pago. Recomenda-se demonstrar alíquota efetiva, escudos fiscais e diferenças entre apuração societária consolidada e apuração regulatória por malha.</t>
  </si>
  <si>
    <t>Concordamos com a NT14. 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t>
  </si>
  <si>
    <t>A conversão por PTAX de 31/12/2005 é objetiva. Recomenda-se, porém,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t>
  </si>
  <si>
    <t>O encerramento escalonado é adequado e deve ser mantido. 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t>
  </si>
  <si>
    <t>A inclusão de CAPEX incremental é admissível quando se tratar de investimento prudente, necessário, eficiente, efetivamente imobilizado e não recuperado. Recomenda-se classificar cada adição como expansão, reforço, substituição, manutenção capitalizável ou despesa operacional, com evidência documental. A ausência de baixa do componente substituído deve impedir capitalização plena, sob pena de dupla remuneração dentro da própria base.</t>
  </si>
  <si>
    <t>A lógica de adições ao imobilizado deve seguir critérios regulatórios, não apenas contábeis. Melhor prática internacional exige prudência, eficiência, necessidade e ausência de dupla contagem.
Recomenda-se exigir data de entrada em operação, justificativa técnica, benefício ao serviço, baixa de ativos substituídos e separação entre manutenção recorrente e investimento que aumenta capacidade, vida útil ou confiabilidade de forma material.</t>
  </si>
  <si>
    <t>O GASCAR e os ramais do Anel de Gás representam investimentos relevantes e devem ser avaliados quanto a custo, entrada em operação e prudência.
A NT deve verificar se as receitas contratuais já remuneraram esses aportes antes de qualquer reconhecimento residual.</t>
  </si>
  <si>
    <t>A apuração anual deve ser apresentada com reconciliação plena. Recomenda-se incluir cenário sem apropriação fiscal hipotética por malha e cenário com alíquota efetiva observada na NTS, para avaliar materialidade. Como IRPJ/CSLL reduz o retorno de capital no RCM, superestimar tributos pode aumentar artificialmente a BRA final.</t>
  </si>
  <si>
    <t>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NTS comprovar valores melhores.</t>
  </si>
  <si>
    <t>As lacunas informacionais não devem impedir o RCM. Ao contrário, justificam o uso de melhores dados disponíveis, estimativas transparentes e ônus de comprovação para a transportadora caso pretenda valor maior. Essa abordagem é alinhada à prática australiana, que admite estimativas quando dados históricos não existem, mas exige justificativa e disclosure. Recomenda-se formalizar mecanismo de true-up auditável.</t>
  </si>
  <si>
    <t>A estrutura do Consórcio e o papel da Transpetro explicam a ausência de dados segregados, mas também reforçam a necessidade de prudência.
Como Petrobras era carregadora e controladora, as transações entre partes relacionadas não fornecem prova automática de eficiência. Recomenda-se que os pagamentos à Transpetro sejam tratados como ponto de partida, ajustados por benchmark e por testes de eficiência.</t>
  </si>
  <si>
    <t>A independência societária da NTS pos vernda, altera a estrutura de custos, G&amp;A e operação.
Recomenda-se evitar simples extrapolação de custos pós-2019 para todo o período histórico sem ajustes. Também se deve excluir custos associados à aquisição, integração societária, reestruturação e atividades de outras malhas, que não devem ser suportados pelos usuários da Malha Sudeste.</t>
  </si>
  <si>
    <t>Eventual impossibilidade de reconstrução dos dados pela NTS deve ser registrada, mas não pode beneficiar a transportadora com presunção de valores maiores.
Recomenda-se que a ANP mantenha o RCM com base nas melhores informações disponíveis, aplique premissas prudentes e condicione qualquer aumento de BRA à apresentação de dados auditados e segregados por malha, ativo e contrato.</t>
  </si>
  <si>
    <t>Os dados Petrobras/Transpetro são relevantes e suficientes, mas devem ser tratados com cautela por refletirem transações internas do grupo Petrobras.
Recomenda-se aplicar benchmarking de O&amp;M por km e por diâmetro, além de verificar se os pagamentos incluem custos não diretamente atribuíveis à Malha Sudeste. A série deve ser conciliada com documentos contábeis e contratos de operação.</t>
  </si>
  <si>
    <t>As DFs auditadas são fonte melhor, mas consolidadas para múltiplas malhas. Recomenda-se exigir abertura gerencial por malha e por contrato.
Na ausência, o rateio por km é simples e transparente, mas deve ser testado contra critérios alternativos: extensão ponderada por diâmetro, capacidade, número de estações, pontos de entrega e complexidade operacional. O critério que melhor represente causalidade de custos deve prevalecer.</t>
  </si>
  <si>
    <t xml:space="preserve">Para o período de 2017 a 2025, os custos de O&amp;M e G&amp;A são os valores declarados pela Nova Transportadora do Sudeste — NTS em resposta ao Oficio n? 4/2026/SlM-CTR/SlM/ANP-RJ (SEI 5629381), Item 6.V. os dados foram prestados em valores nominais, em moeda corrente do ano, já alocados ao Contrato Malhas SE, e estão registrados na aba "0&amp;M e G&amp;A Malhas SE (NTS)" da planilha modelo.
Para a alocação dos custos totais da NTS ao Contrato Malhas SE, a NTS adotou o critério de rateio por quilômetro de rede. Segundo a nota explicativa apresentada pela transportadora, a extensão dos ativos que compõem o Contrato Malhas SE equivale a 62% da extensão total do sistema de gasodutos da NTS. Os valores registrados na planilha modelo resultam, portanto, da aplicação desse percentual às categorias de custos e despesas informadas pela empresa.
Os critérios utilizados consideram na repartição utilizando-se o critério de extensão. Ressalte-se que estamos tratando de período passado necessário a aplicação do método RCM.
No entanto não poderia deixar de registrar que em nossas analises dos custos de O&amp;M da NTS quando comparados com outras transportadoras, verificamos valores de opex/km de rede elevados e que no que se refere a períodos futuros deverão ser contrastados e utilizados fatores de eficiência. </t>
  </si>
  <si>
    <t>Segundo a NT14, os valores fornecidos pela Petrobras para 2008—2016 refletem pagamentos à Transpetro registrados no SAP durante o período do Consórcio Malhas, período que a transportadora ainda fazia parte de uma estrutura verticalizada o que nos levar a crer que esses custos deveriam ser não eficientes.
A utilização desses custos, embora necessário para a aplicação do método RCM, são favoráveis à transportadora quando da aplicação do RCM.</t>
  </si>
  <si>
    <t>O ajuste por multiplicador busca compatibilizar escopo. Recomenda-se apresentar sensibilidade sem multiplicador, com multiplicador menor e com benchmarking externo.
A aplicação uniforme de G&amp;A e direito de passagem a todo o período pode superestimar OPEX histórico e, por consequência, aumentar a BRA residual.</t>
  </si>
  <si>
    <t>A compatibilização é necessária, mas deve preservar causalidade. Itens de G&amp;A e direito de passagem devem ser incluídos apenas se comprovadamente necessários e atribuíveis à Malha Nordeste.
Recomenda-se separar ajustes de natureza recorrente de ajustes não recorrentes e impedir que custos corporativos pós separação sejam retroprojetados automaticamente para o período Petrobras/Transpetro.</t>
  </si>
  <si>
    <t>A transição de operador, levou ao aumento de custos e pass-throughs. Recomenda-se testar janelas alternativas separadamente, antes de aplicar multiplicador único. Um multiplicador único pode mascarar ruptura estrutural e superestimar custos legados.</t>
  </si>
  <si>
    <t>A estimativa por custo unitário de 2008 é simples e auditável, mas deve ser acompanhada de sensibilidade com deflação para 2006-2007 e com custos por km ponderados por diâmetro.
Utilizar custo nominal de 2008 sem deflação é conservador para OPEX e pode elevar a BRA residual. Recomenda-se apresentar o impacto dessa escolha sobre o resultado final.</t>
  </si>
  <si>
    <t>A série consolidada deve ser aceita apenas provisoriamente, como melhor informação disponível.
Recomenda-se que a decisão final determine obrigação de envio de dados segregados, auditoria independente e true-up. Se a transportadora não apresentar comprovação adicional, a série deve ser ajustada por benchmark de eficiência, em favor da modicidade tarifária.</t>
  </si>
  <si>
    <t>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t>
  </si>
  <si>
    <t>O IGP-M era indexador contratual e, portanto, deve ser refletido nas receitas históricas. Porém, justamente por ter protegido a receita, esse indexador também reduziu o risco suportado pelo transportador.
Assim, o WACC aplicado deve ser compatível com menor risco de demanda e de inflação, sob pena de um sobre compensação.</t>
  </si>
  <si>
    <t>A conversão do WACC real em nominal via IGP-M é metodologicamente sensível. Recomenda-se apresentar cenário com IPCA e cenário em moeda constante. Em anos de IGP-M elevado, o WACC nominal pode consumir parcela excessiva da receita no RCM, retardando a amortização da BRA.
A escolha deve ser justificada por aderência contratual e por neutralidade econômica, não apenas conservadorismo.</t>
  </si>
  <si>
    <t>A NT poderia quantificar de forma destacada o efeito dos anos de maior IGP-M sobre a BRA final.
Recomenda-se decompor o saldo residual entre efeito operacional, efeito CAPEX e efeito indexador. Essa transparência é necessária para avaliar se o saldo informado decorre de capital efetivamente não recuperado ou de choques nominais temporários.</t>
  </si>
  <si>
    <t>O WACC nominal em reais deve ser auditável e acompanhado de sensibilidade. Recomenda-se tabela anual com WACC real, inflação utilizada, WACC nominal, BRA inicial, retorno sobre capital e impacto no retorno do capital. Boas práticas regulatórias exigem que a remuneração do capital seja previsível, replicável e não manipulável por escolhas ex post.</t>
  </si>
  <si>
    <t>A caracterização do IGP-M não foi feita num cenário conservador.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t>
  </si>
  <si>
    <t>A taxa de câmbio deve ser usada apenas quando necessária para converter bases originalmente em US$. Recomenda-se separar efeitos cambiais dos efeitos inflacionários e evitar dupla indexação. As melhores práticas utilizam moeda regulatória consistente ao longo do cálculo; portanto, a planilha deve evidenciar cada conversão e seu impacto anual.</t>
  </si>
  <si>
    <t>Esse é o núcleo decisório. A contribuição apoia a apuração de uma BRA residual positiva apenas se comprovadamente não recuperada. Embora, no caso da NTS, o resultante indique uma BRA inicial zero, o valor final poderia ser objeto de uma revisão por sensibilidade de WACC, OPEX, CAPEX, tributos, IGP-M, linepack e capitalização de inspeções. A decisão final deve sempre considerar o princípio 'no double recovery'.</t>
  </si>
  <si>
    <t xml:space="preserve">A recursão anual é adequada e transparente. Recomenda-se incorporar controles de auditoria: saldo inicial, adições, baixas, retorno total de capital, retorno sobre capital, BRA final e reconciliação com demonstrações financeiras. </t>
  </si>
  <si>
    <t xml:space="preserve">A BRA de abertura de 2006 deve refletir o VRD dos ativos existentes, mas somente como ponto inicial do RCM. Para aportes 2006-2017, recomenda-se comprovação documental de custo, entrada em operação e necessidade. </t>
  </si>
  <si>
    <t>O Sustaining CAPEX deve ser objeto de escrutínio rigoroso. Melhores práticas distinguem manutenção recorrente, que é OPEX, de substituição ou reforma capitalizável, que exige aumento de vida útil/capacidade ou substituição de componente identificável com baixa do ativo anterior.
Recomenda-se glosar ou reclassificar como OPEX despesas recorrentes de integridade, inspeção e operação, inclusive pig instrumentado, salvo comprovação de inspeção principal capitalizável.</t>
  </si>
  <si>
    <t>A evolução anual deve ser mantida como principal evidência. Recomenda-se apresentar gráfico e tabela com decomposição dos vetores que explicam a BRA final: BRA inicial, Core CAPEX, Sustaining CAPEX, OPEX, tributos, WACC e receita. Necessário a indicação de alguma sensibilidade do saldo final e o grau de confiança diante das lacunas informacionais.</t>
  </si>
  <si>
    <t>A trajetória deve ser interpretada economicamente. Após fase de acumulação, a receita contratual acelera a recuperação do capital, especialmente nos anos finais. A conclusão regulatória correta é não reconhecer BRA residual positiva quando o RCM indica sobre recuperação.</t>
  </si>
  <si>
    <t>A fase de acumulação associada ao GASCAR deve ser validada quanto a custo, cronograma, entrada em operação e eficiência. Também deve ser avaliado se a tarifa contratual e a capacidade contratada já remuneraram esses aportes no período legado.</t>
  </si>
  <si>
    <t>A pressão entre receita e WACC deve ser demonstrada com indicadores anuais de cobertura. Recomenda-se decompor anos de WACC nominal elevado e verificar se OPEX estimado reduziu artificialmente o retorno de capital.</t>
  </si>
  <si>
    <t>A convergência para zero entre 2022 e 2025 é decisiva e deve ser preservada. Recomenda-se testar a robustez com OPEX eficiente, WACC menos volátil e reclassificação de pig instrumentado como OPEX; se o saldo permanece não positivo, a BRA 2026 deve ser zero.</t>
  </si>
  <si>
    <t>A recuperação acelerada pós aquisição não deve ser confundida com ganho regulatório indevido. O RCM considera receitas e custos do serviço, não o preço pago por controladores na aquisição societária. A tarifa futura não deve remunerar prêmio de aquisição.</t>
  </si>
  <si>
    <t>A decomposição deve evidenciar quanto da receita total remunerou capital, devolveu capital, cobriu OPEX e pagou tributos. Recomenda-se incluir percentual acumulado de cada componente e comparação com a Malha Nordeste, para demonstrar consistência entre NT 14 e NT 15. A BRA final só deve ser reconhecida se a decomposição mostrar capital efetivamente não recuperado.</t>
  </si>
  <si>
    <t>O contrato legado das Malha Sudeste (NTS) representa uma parcela relevante da Receita Máxima Permitida — cerca de 30%. Outros dois contratos finalizaram em 2030, totalizando cerca de 70% ao final do ciclo.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NTS deve ser zero (mesma conclusão nossa).
Em nossas avaliações, a recuperação já ocorreu ao final de 2019, ou seja, os consumidores pagaram durante todo o quinquênio passado em duplicidade.
A título de comparação, o uso da metodologia de Valor de Reposição Novo (VRN), em nossas estimativas, resultaria, no caso da transportadora NTS, em uma BRA inicial no ciclo 2026-2030 superior a R$ 3 bilhões contra zero resultante do método RCM.
É uma discrepância significativa, com impacto que estimamos em cerca de R$ 4 bilhões que os consumidores teriam que pagar a mais somente no quinquênio 2026–2030. Se projetado para os quinquênios seguintes, esta soma ultrapassaria os R$ 10 bilhões.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corrige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Adicionalmente, reiteramos que deveria ser utilizada a depreciação linear e reavaliar o WACC utilizado para o período 2006-2013.</t>
  </si>
  <si>
    <t>A planilha deve ser disponibilizada em formato aberto, com fórmulas destravadas, trilha de auditoria, fontes documentais por célula crítica e aba de sensibilidades. Recomenda-se incluir cenários: WACC alternativo, IPCA versus IGP-M, OPEX eficiente, exclusão/reclassificação de pig instrumentado, linepack apenas inicial, CAPEX tardio sujeito a prudência, e tributos por alíquota efetiva. A decisão regulatória deve indicar qual cenário será adotado.</t>
  </si>
  <si>
    <t>Adicionalmente, se faz importante reforçar que somente o método RCM afasta o risco de uma “dupla remuneração”, sendo portanto, o único método, dentre os colocados em consulta pública pela ANP, que é completamente aderente à regulação (RANP 991/2026). A utilização dos métodos CHCI (Custo Histórico Corrigido por Índices) e CRN (Custo de Reposição Novo) levarão os consumidores a pagarem novamente, via tarifas, por montantes já retribuídos à Transportadora NTS.
A análise elaborada pela ANP corrobora com estudos de outras consultorias e demonstra que a transportadora NTS já recuperou em excesso o capital investido, pois reconstrói fluxos de caixa históricos para determinar o capital efetivamente não recuperado, olhando a trajetória das receitas, custos, impostos e retorno do capital ao longo do período legado.
Os métodos CHCI e CRN, não impedem a dupla retribuição porque nenhum deles deduz de forma automática e integrada as receitas que a transportadora já recebeu ao longo do tempo.
Ambos os métodos (CHCI e CRN) olham apenas para o valor dos ativos (bens físicos do gasoduto) na data da avaliação. Eles ignoram o fluxo de caixa histórico e o quanto do investimento inicial já foi pago pelos usuários, sendo que:
• O CHCI apenas atualiza o valor original do investimento pela inflação. Se a transportadora já amortizou 90% do duto por meio das tarifas antigas, o CHCI continuará cobrando uma tarifa baseada em 100% do valor corrigido, fazendo o mercado pagar pelo mesmo cano duas vezes.
• Ja o CRN, ele calcula quanto custaria para construir um duto idêntico hoje. Mesmo aplicando depreciação física, o método ignora se o investimento original já foi totalmente quitado e lucrado no passado.
Diferente do CHCI e do CRN, o método RCM (Capital Recuperado) funciona como um "extrato bancário". Ele abate todas as receitas passadas do saldo do investimento. Por isso, o RCM é defendido por reguladores para evitar a dupla retribuição.
Certamente, as transportadoras estariam defendendo o CRM, caso não tivessem apresentado uma sub recuperação importante do capital investido. Portanto, o método, no caso especifico dos contratos legados, com gasodutos muito antigos que foram construídos por agente monopolista verticalmente integrado, é a melhor solução a ser adotada.
Por ultimo cabe aqui uma critica de que o processo de desverticalização da Petrobras deveria ter sido precedido de uma revisão integral da BRA e da RMP, o que somente agora com o fim dos legados será realizado uma primeira abordagem de revisão integral das tarifas.</t>
  </si>
  <si>
    <t>O Anexo II é relevante porque reconstrói a lógica original das receitas e tarifas do Contrato Malhas Nordeste. Recomenda-se que ele seja usado para demonstrar se a tarifa histórica já incorporava remuneração de capital com base de reposição. Essa análise é central para o RCM e para evitar que valores embutidos na tarifa legada sejam novamente reconhecidos na BRA de 2026.</t>
  </si>
  <si>
    <t>Recomenda-se que a ANP reconcilie a memória de cálculo tarifário original com a receita efetivamente arrecadada e com a BRA residual proposta.</t>
  </si>
  <si>
    <t xml:space="preserve">A verificação do custo unitário implícito é uma boa prática. Recomenda-se compará-lo com a amostra EIA, com projetos brasileiros e com faixas internacionais por diâmetro e extensão. </t>
  </si>
  <si>
    <t>A linha de custos de reposição deve ser decomposta entre materiais, construção, direito de passagem, engenharia, contingências e outros. O tratamento de depreciação deve ser explicitado para verificar se a tarifa legada remunerava CRN bruto, CRN depreciado ou outro valor. A ausência dessa decomposição deve levar a uma interpretação prudente contra dupla recuperação.</t>
  </si>
  <si>
    <t>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t>
  </si>
  <si>
    <t>A coexistência de métricas distintas - CRN para tarifa e custo depreciado para avaliação patrimonial - pode gerar sobre valoração se não for ajustada. Recomenda-se que a ANP evite combinar a métrica mais alta para formar receita histórica com outra métrica alta para formar BRA futura. A regra deve ser: uma vez remunerado, o capital deve ser abatido do valor residual.</t>
  </si>
  <si>
    <t>A linha de custos de reposição deve ser decomposta entre materiais, construção, direito de passagem, engenharia, contingências e outros.
O tratamento de depreciação deve ser explicitado para verificar se a tarifa legada remunerava CRN bruto, CRN depreciado ou outro valor. A ausência dessa decomposição deve levar a uma interpretação prudente contra dupla recuperação.</t>
  </si>
  <si>
    <t>O método RCM, conforme descrito no corpo principal desta Nota Técnica, confronta, ao longo de toda a vigência do contrato legado, as receitas líquidas auferidas pela transportadora com o requerido (CAPEX + OPEX + tributos + remuneração justa do capital ao custo de oportunidade).
Se as receitas auferidas excedem a receita requerida, significa que o capital foi recuperado e remunerado acima do previsto, nesse caso, a BRA inicial do ciclo 2026—2030 deverá ser fixada em zero.
Esse cenário já era previsível no caso da NTS, tanto ao se observar os fluxos de caixa, como também pelas analises de distintas consultorias, inclusive a ARM.
Os elementos documentados no anexo só vem a comprovar e explicam, com base nas próprias memórias de cálculo da Petrobras, por qual mecanismo concreto essa sobre recuperação se materializou.
A NT14, expõe que a tarifa contratual foi, desde a sua origem em 2006, calibrada para gerar fluxos compatíveis com a remuneração de uma base de ativos avaliada pelo Custo de Reposição Novo, equivalente a uma rede inteiramente reconstruída — quando, no laudo SEPAV-R-248/02, a própria Petrobras havia reconhecido que essa mesma rede valia, em valor patrimonial depreciado, menos de 15% desse montante.
Como expõe a NT, a receita contratual derivada dessa base inflada, repassada ao consumidor final por meio da parcela de transporte do GSA, foi a fonte da sobre recuperação demonstrada pelo RCM, o que reforça que o método a ser adotado pela ANP na definição da BRA deve ser o RCM. A utilização o CHCI ou do CRM isoladamente fará com que a NTS continue auferindo receitas em duplicidade em prejuízo dos consumidores.</t>
  </si>
  <si>
    <t>O contrato legado das Malha Sudeste (NTS) representa uma parcela relevante da Receita Máxima Permitida — cerca de 30%. Outros dois contratos finalizaram em 2030, totalizando cerca de 70% ao final do ciclo.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NTS deve ser zero (mesma conclusão nossa).
Em nossas avaliações, a recuperação já ocorreu ao final de 2019, ou seja, os consumidores pagaram durante todo o quinquênio passado em duplicidade.
A título de comparação, o uso da metodologia de Valor de Reposição Novo (VRN), em nossas estimativas, resultaria, no caso da transportadora NTS, em uma BRA inicial no ciclo 2026-2030 superior a R$ 3 bilhões contra zero resultante do método RCM.
É uma discrepância significativa, com impacto que estimamos em cerca de R$ 4 bilhões que os consumidores teriam que pagar a mais somente no quinquênio 2026–2030. Se projetado para os quinquênios seguintes, esta soma se multiplicaria.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corrigi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
Por ultimo, remarcar mais uma vez quanto a conveniência da ANP revisitar as taxas WACC de 2006-2013 e utilizar a depreciação linear para todo o período.</t>
  </si>
  <si>
    <t>A discussão não está relacionada à metodologia escolhida pela ANP, mas ao cumprimento da Resolução ANP nº 991/2026, que determina que investimentos já totalmente recuperados por meio das tarifas de transporte não podem integrar a Base Regulatória de Ativos (BRA).
Em 2019, Petrobras, transportadoras e ANP firmaram Termos de Compromisso para viabilizar a transferência das operações dos gasodutos para empresas que posteriormente foram vendidas. Mesmo após a venda, a Petrobras continuou sendo a principal usuária da rede por meio dos chamados Contratos Legados, contratos de longo prazo que garantiram às transportadoras o recebimento da receita máxima, independentemente do volume efetivamente transportado.
Esses acordos não definiram como os ativos deveriam ser avaliados após o término dos contratos. Por isso, com o encerramento do período legado, tornou-se necessário verificar se ainda existe algum valor de investimento a ser recuperado e qual deve ser a base de cálculo das tarifas futuras.
Nesse cenário, o Método do Capital Recuperado (RCM) é o mais adequado, pois considera todo o histórico de receitas e remuneração recebidas pelas transportadoras ao longo do tempo. Isso permite identificar se ainda existe capital a ser recuperado e evita que os consumidores paguem novamente por investimentos que já foram totalmente remunerados.
A análise da ANP sobre a Malha Sudeste da NTS concluiu que o capital investido já foi integralmente recuperado durante o período dos contratos legados. O resultado encontrado foi um saldo residual negativo em 2025, indicando que não há mais investimento pendente de recuperação. Estudos independentes apresentados durante a Consulta Pública nº 03/2026 chegaram à mesma conclusão.
A ANP também destaca que metodologias baseadas apenas no valor contábil ou no custo de reposição dos ativos podem gerar uma superavaliação da BRA, pois desconsideram o histórico de recuperação dos investimentos.
Além disso, quando os ativos foram vendidos para a NTS, não houve uma revisão tarifária regulada. Assim, a revisão atual busca corrigir essa lacuna regulatória e garantir que as tarifas reflitam corretamente a situação econômica dos ativos.
Por essas razões, a conclusão é que a BRA inicial do ciclo tarifário atual deve ser fixada em zero. Qualquer valor positivo faria com que os consumidores voltassem a pagar por investimentos que já foram totalmente recuperados, gerando uma dupla remuneração incompatível com a regulamentação vigente.</t>
  </si>
  <si>
    <t>As transportadoras sustentam que o Método do Capital Recuperado (RCM) não estaria alinhado ao artigo 6º da Resolução ANP nº 991/2026, que prevê metodologias como o Custo Histórico Corrigido (CHCI) e o Custo de Reposição Novo (CRN). Contudo, essa interpretação desconsidera que a regulamentação não se limita à escolha da metodologia de valoração dos ativos, mas também exige que a Base Regulatória de Ativos (BRA) reflita apenas investimentos ainda não recuperados.
Nesse contexto, o RCM se mostra especialmente adequado por considerar o histórico econômico dos ativos, avaliando receitas, remuneração do capital e valores já recuperados ao longo do tempo. Diferentemente de métodos que se baseiam apenas em valores contábeis ou de reposição, o RCM busca identificar se ainda existe capital a ser remunerado. Caso a recuperação do investimento já tenha ocorrido, a consequência regulatória é a fixação da BRA em zero.
A aplicação dessa metodologia é particularmente relevante na transição dos contratos legados para o regime tarifário regulado. Como esses contratos foram celebrados sem revisões tarifárias completas, torna-se necessário verificar quanto do investimento já foi efetivamente recuperado antes de definir a base de ativos que dará origem às tarifas futuras. O objetivo é evitar que consumidores voltem a remunerar investimentos já pagos.
A adoção do RCM pela ANP encontra respaldo na Lei do Gás, no Decreto nº 10.712/2021 e na própria Resolução nº 991/2026, que atribuem à Agência competência para definir os critérios de valoração da BRA e estabelecem como princípio a prevenção da dupla remuneração de ativos. Nesse sentido, o RCM não altera a metodologia de cálculo da Receita Máxima Permitida, mas assegura que apenas investimentos ainda não recuperados integrem a base regulatória.
Experiências internacionais, como a da Austrália, demonstram a adequação do método em processos de transição regulatória de gasodutos anteriormente não submetidos a controle tarifário. Assim, a utilização do RCM pela ANP é juridicamente válida e regulatoriamente necessária para garantir equilíbrio econômico, modicidade tarifária e proteção dos consumidores contra a cobrança em duplicidade de investimentos já amortizados.</t>
  </si>
  <si>
    <t>Os dados divulgados pela ANP indicam que os investimentos vinculados aos contratos legados de transporte de gás já foram amplamente recuperados ao longo do tempo. Nesse contexto, a utilização isolada de metodologias como o Custo Histórico Corrigido do Investimento (CHCI) ou o Custo de Reposição Novo (CRN) pode resultar na inclusão, na Base Regulatória de Ativos (BRA), de valores já remunerados pelos consumidores, gerando dupla recuperação de capital.
Esse risco decorre do fato de que os ativos foram construídos e operados durante décadas sob contratos negociados bilateralmente, sem uma base regulatória consolidada e sem revisões tarifárias baseadas em custos eficientes.
Diante dessa realidade, o Método do Capital Recuperado (RCM) mostra-se mais adequado por reconstruir a trajetória econômica dos ativos e identificar o montante efetivamente recuperado ao longo dos contratos legados. Sua aplicação permite que a BRA reflita apenas investimentos ainda não recuperados, evitando que ativos já amortizados continuem gerando remuneração nas tarifas futuras.
A relevância do RCM foi reconhecida pela própria ANP ao prever sua utilização para ativos submetidos a tarifas negociadas entre as partes. Estudos e contribuições apresentados na Consulta Pública nº 03/2026 indicam que parcela significativa dos investimentos originais já foi recuperada, de modo que a adoção exclusiva de metodologias baseadas em custos históricos ou de reposição poderia produzir uma sobreavaliação da BRA.
Além de contrariar o objetivo regulatório de evitar a dupla remuneração, essa situação poderia gerar transferência indevida de custos aos usuários, em afronta aos princípios da modicidade tarifária, da eficiência regulatória e do equilíbrio econômico-financeiro. Ao impedir que investimentos já recuperados sejam novamente cobrados dos consumidores, o RCM contribui para tarifas mais justas e cria espaço para que a remuneração regulatória seja direcionada a novos investimentos necessários à expansão, modernização e confiabilidade da infraestrutura de transporte.
Dessa forma, a utilização do RCM representa uma solução compatível com a regulamentação vigente e com os objetivos da transição regulatória, assegurando que apenas o capital efetivamente ainda não recuperado integre a Base Regulatória de Ativos.</t>
  </si>
  <si>
    <t>O Método do Capital Recuperado (RCM) é uma metodologia utilizada para verificar quanto do investimento realizado em uma infraestrutura ainda não foi recuperado pelo investidor. Diferentemente de métodos que calculam o valor atual do ativo com base em seu custo histórico ou custo de reposição, o RCM analisa a trajetória econômica do investimento ao longo do tempo.
Para isso, o método reconstrói os fluxos de caixa históricos do ativo, considerando as receitas obtidas durante sua operação, os custos necessários para a prestação do serviço e a remuneração do capital investido. Com base nessas informações, é possível identificar quanto do investimento original já foi recuperado e se ainda existe alguma parcela que justifique remuneração futura.
Essa abordagem é especialmente importante em situações de transição regulatória, como a dos contratos legados de transporte de gás natural. Durante muitos anos, esses ativos operaram sob contratos negociados entre as partes, sem uma base regulatória consolidada que permitisse acompanhar, de forma clara, a recuperação dos investimentos ao longo do tempo. Por isso, ao término desses contratos, tornou-se necessário avaliar o histórico econômico dos ativos para determinar qual parcela do capital ainda permanece sem recuperação.
O Método do Capital Recuperado não foi considerado na 1ª CP em razão da ausencia de informações das transportadoras o que veio a ocorrer posteriormente, razão pela qual a ANP abriu nova consulta, a CP 11/2026. Portanto, o método RCM não constitui inovação normativa no transporte de gás natural.
A Lei nº 14.134/2021 preservou as condições dos contratos legados apenas durante sua vigência, em respeito ao princípio do ato jurídico perfeito. Com o encerramento desses contratos, suas condições deixam de produzir efeitos e não podem servir de referência para a definição das tarifas do novo ciclo regulatório. Como se tratava de contratos privados entre as transportadoras e a Petrobras, suas cláusulas não vinculam a ANP nem os futuros usuários do sistema.
Nesse contexto, o RCM permite que a Base Regulatória de Ativos (BRA) seja definida com base na realidade econômica dos investimentos. O método não revisa contratos passados, não questiona receitas legitimamente recebidas pelas transportadoras e não altera situações já consolidadas. Sua finalidade é apenas identificar quanto do capital originalmente investido ainda não foi recuperado e, portanto, pode continuar sendo remunerado no novo regime tarifário.
A principal vantagem do RCM é evitar a dupla recuperação de capital. Se uma parcela significativa do investimento já foi recuperada por meio das receitas obtidas durante os contratos legados, não faz sentido que esse mesmo valor seja novamente incluído na Base Regulatória de Ativos e volte a ser remunerado pelas tarifas futuras. Isso resultaria em custos desnecessários para os consumidores e em uma remuneração superior à necessária para recuperar o investimento realizado.
Por essa razão, a adoção do RCM pela ANP busca equilibrar os interesses envolvidos. De um lado, garante que as transportadoras sejam remuneradas pelos investimentos que ainda não foram recuperados. De outro, protege os usuários contra a cobrança de valores relacionados a investimentos que já foram amortizados ao longo da operação dos ativos. Dessa forma, o método contribui para a modicidade tarifária, para a eficiência regulatória e para uma transição mais justa entre o regime dos contratos legados e o novo modelo regulado.</t>
  </si>
  <si>
    <t>A Nota Técnica nº 14/2026/SIM já apresenta de forma consistente a estrutura conceitual do Método do Capital Recuperado (RCM). De forma sintética, o RCM permite verificar se, ao longo da exploração econômica dos ativos, a receita obtida foi suficiente para cobrir custos operacionais, tributos e ainda proporcionar retorno ao capital investido acima do nível eficiente. Quando esse excedente ocorre de maneira persistente, observa-se uma aceleração da amortização econômica da infraestrutura, com redução do valor regulatório remanescente.
No caso específico da NTS, estimativas de diversas consultorias indicaram cenários nos quais teria ocorrido recuperação de capital superior ao investimento originalmente realizado. Sob essa ótica, a não incorporação do RCM na definição da Base Regulatória de Ativos pode levar à manutenção de uma base já amortizada, com repercussões tarifárias relevantes. Projeções indicam impactos de alguns bilhões no ciclo 2026–2030, com tendência de ampliação nos períodos subsequentes caso a lógica persista.
Os resultados sugerem que a recomposição do capital investido já teria sido concluída antes do término da vida útil física dos ativos, o que torna tecnicamente defensável a fixação da BRA inicial em zero no início do novo ciclo regulatório.
Não se trata de reabrir receitas passadas ou reavaliar contratos históricos, mas de impedir que a remuneração do capital seja reiterada a partir de 1º de janeiro de 2026, evitando a continuidade de uma duplicidade de recuperação no novo regime tarifário.</t>
  </si>
  <si>
    <t>O Método do Capital Recuperado (RCM) é utilizado internacionalmente em processos de transição regulatória, principalmente quando ativos que operavam sem regulação passam a fazer parte de um modelo tarifário controlado. O objetivo do método é verificar quanto do investimento já foi recuperado ao longo do tempo e evitar que ativos já pagos continuem sendo remunerados novamente pelos consumidores.
Na Austrália, o regulador de energia (AER) aplicou o RCM na análise de gasodutos que anteriormente não estavam sujeitos à regulação tarifária. O método permitiu avaliar, com base no histórico de receitas e custos, se os investimentos já haviam sido totalmente recuperados. Com isso, foi possível reduzir incertezas, corrigir assimetrias de informação e evitar cobranças excessivas aos usuários.
A situação brasileira apresenta um desafio semelhante. Com a mudança do setor de gás trazida pela Lei nº 14.134/2021, a ANP passou a definir a Base Regulatória de Ativos (BRA) dos contratos legados de transporte. Nesse processo, é necessário garantir que investimentos já recuperados por meio das tarifas históricas não sejam novamente incluídos na base tarifária.
O RCM é adequado para essa finalidade porque separa o capital que já foi recuperado daquele que ainda precisa ser remunerado. O método não questiona receitas passadas nem altera contratos encerrados, mas apenas verifica qual parcela do investimento ainda permanece pendente de recuperação para fins regulatórios.
No caso da NTS, o método foi considerado pela ANP na Consulta Pública nº 03/2026, mas inicialmente não foi aplicado por falta de informações necessárias. Com a disponibilização dos dados, a análise pôde ser realizada e indicou, assim como estudos apresentados por outras consultorias, que os ativos já estariam integralmente remunerados, resultando em uma BRA inicial igual a zero.
A experiência internacional demonstra que o RCM pode ser aplicado com segurança jurídica e transparência em processos de transição para regimes regulados. Sua utilização permite equilibrar dois objetivos: garantir a remuneração adequada dos investimentos ainda não recuperados e impedir que os consumidores paguem novamente por ativos já amortizados.
Dessa forma, após o encerramento dos contratos legados, a adoção do RCM pela ANP representa uma forma de assegurar que a nova estrutura tarifária siga os princípios da eficiência regulatória e da modicidade tarifária, evitando a dupla remuneração dos transportadores.</t>
  </si>
  <si>
    <t>A Nota Técnica destaca que a experiência regulatória australiana consolidou práticas voltadas à padronização metodológica, à comparabilidade entre operadores e à mitigação de assimetrias e potenciais distorções na divulgação de informações financeiras no setor de gasodutos.
Esse racional é diretamente aplicável ao contexto dos contratos legados, nos quais a ausência de regulação ex ante e a estrutura histórica de formação de tarifas tornam necessária uma abordagem que permita avaliar, com maior rigor, a aderência entre remuneração passada e eficiência econômica dos ativos.</t>
  </si>
  <si>
    <t>O custo histórico de construção pode ser utilizado como referência inicial na formação da Base Regulatória de Ativos (BRA), desde que funcione apenas como parâmetro de prudência e não como critério automático de remuneração. Na ausência de custo histórico auditado, o Custo de Reposição Novo (CRN) por benchmarking pode ser admitido, desde que baseado em estimativas transparentes e auditáveis.
Ativos de infraestrutura monopolistas estão sujeitos a riscos de superavaliação de investimentos, o que pode inflar a base tarifária e gerar remuneração indevida ao longo de múltiplos ciclos regulatórios.
Em gasodutos, esse risco é ampliado pela baixa comparabilidade dos ativos e, no caso de ativos legados, pela ausência de histórico regulatório consistente e pela estrutura verticalizada em que foram construídos.
Por isso, o regulador deve combinar critérios de eficiência com benchmarking técnico e econômico, utilizando indicadores comparáveis e métricas estatísticas robustas, além de separar claramente CAPEX de despesas operacionais para evitar capitalização indevida.
Nos contratos legados, a análise deve ir além do custo de reposição e considerar também o grau de recuperação econômica do capital ao longo do tempo, evitando que investimentos já amortizados sejam novamente remunerados.</t>
  </si>
  <si>
    <t>A Nota Técnica nº 14 indica sensibilidade adequada desse insumo metodológico e adota parâmetros que se mostram compatíveis com a lógica do RCM. Assim, a calibragem realizada pela ANP pode ser considerada prudente e consistente com a aplicação do método na avaliação dos ativos regulados.</t>
  </si>
  <si>
    <t>O uso de uma abordagem nominal é admissível, desde que acompanhado de verificações de robustez. A aplicação do IGP-M pode introduzir oscilações significativas no WACC nominal em períodos de maior inflação, como em 2020–2021, o que influencia diretamente a velocidade de recuperação da BRA.
Nesse sentido, é importante comparar os resultados com cenários alternativos baseados no IPCA ou em índices específicos do setor, bem como evidenciar isoladamente o efeito do IGP-M sobre o cálculo final.
Já a depreciação negativa só deve ser considerada quando houver comprovação efetiva de insuficiência de receitas, com base em dados verificáveis.</t>
  </si>
  <si>
    <t>A relação entre o Método do Capital Recuperado (RCM) e o modelo de building blocks faz sentido porque ambos seguem a mesma lógica: garantir que o investimento realizado seja recuperado ao longo do tempo de forma adequada. A diferença é que o RCM olha para o histórico dos ativos e verifica quanto do capital já foi recuperado, enquanto o modelo de building blocks calcula, para o futuro, a remuneração necessária dentro da Receita Máxima Permitida (RMP).
Por isso, a Base Regulatória de Ativos (BRA) inicial de 2026 deve considerar o resultado econômico obtido pelo RCM, e não uma nova avaliação dos ativos com base apenas no valor físico ou no custo de reposição. Essa separação é importante para evitar que ativos que já foram totalmente amortizados continuem sendo incluídos na base tarifária e gerem nova remuneração aos transportadores.
Após a definição da BRA inicial, a atualização dos ativos deve seguir o procedimento regulatório normal (roll-forward), considerando novos investimentos eficientes realizados, retirada de ativos que deixaram de operar e a depreciação regulatória ao longo do tempo.
Dessa forma, o uso do RCM permite manter a coerência do modelo tarifário, garantindo que apenas os investimentos ainda não recuperados sejam remunerados e evitando a cobrança em duplicidade aos consumidores.</t>
  </si>
  <si>
    <t>Em regimes regulatórios já consolidados, a Base Regulatória de Ativos (BRA) é acompanhada desde sua criação e atualizada continuamente por mecanismos como o roll-forward e auditorias periódicas. Esse controle permite identificar os investimentos realizados e reduz o risco de que ativos já recuperados sejam remunerados novamente.
No caso da Malha Sudeste, esse histórico regulatório não existe de forma completa. Por isso, a definição da BRA para 2026 não deve considerar apenas metodologias baseadas no valor de reposição ou no valor contábil dos ativos, como CRN, CRN/VRD ou CHCI, pois isso poderia incluir investimentos que já foram recuperados ao longo dos contratos legados.
Nesse cenário, a base inicial deve refletir o valor econômico que ainda não foi recuperado ao final desses contratos. Essa abordagem permite que a nova estrutura tarifária represente melhor a realidade dos ativos, evitando a inclusão de valores já amortizados e reduzindo o risco de dupla remuneração dos transportadores.</t>
  </si>
  <si>
    <t>A abordagem adotada é adequada porque a análise histórica dos fluxos financeiros mostra que as receitas obtidas ao longo dos contratos já consideraram custos operacionais, tributos, remuneração do capital e retorno dos investimentos realizados.
Nesse contexto, o Método do Capital Recuperado (RCM) não representa uma penalização à NTS nem uma revisão de receitas passadas. Seu objetivo é apenas verificar quanto do investimento já foi recuperado e evitar que esse mesmo capital volte a ser remunerado nas tarifas futuras.
A aplicação do método contribui para manter o equilíbrio da regulação ao longo do tempo, garantindo que a Base Regulatória de Ativos (BRA) considere somente os valores que ainda precisam ser recuperados. Dessa forma, protege os consumidores contra a dupla cobrança e contribui para a modicidade tarifária.</t>
  </si>
  <si>
    <t>A infraestrutura de transporte de gás foi construída, durante muitos anos, em um modelo verticalmente integrado, com pouca transparência regulatória e tarifas definidas em um contexto diferente do atual regime regulado.
No caso da NTS, parte relevante da Malha Sudeste corresponde a ativos antigos, com cerca de 30 a 50 anos de operação, cujo contrato legado terminou em 31/12/2025. Com o fim desses contratos, tornou-se necessário definir a Base Regulatória de Ativos (BRA) para o novo ciclo tarifário. Também é importante considerar que houve pouca expansão significativa da malha ao longo dos anos.
Nesse cenário, a análise do histórico econômico dos ativos é essencial. A NT14 destaca corretamente que os métodos tradicionais de valoração podem não refletir a realidade desses ativos, pois não consideram adequadamente quanto do investimento já foi recuperado durante o período dos contratos legados.
O Método do Capital Recuperado (RCM) surge como uma alternativa adequada porque avalia a trajetória financeira dos ativos e identifica qual parcela do investimento ainda não foi recuperada. Assim, evita que valores já pagos pelos consumidores sejam novamente incluídos na base tarifária.
Comparações internacionais indicam que as receitas obtidas pela NTS por quilômetro de infraestrutura são elevadas em relação a outros mercados. Nesse contexto, o RCM permite ajustar a base regulatória ao valor econômico efetivamente ainda não recuperado, contribuindo para tarifas mais equilibradas e alinhadas aos princípios de eficiência e modicidade tarifária.
Dessa forma, na transição para o regime regulado, a aplicação do RCM pela ANP permite definir uma BRA mais compatível com a realidade dos ativos, garantindo a remuneração adequada dos investimentos ainda pendentes de recuperação e evitando a dupla cobrança aos consumidores.</t>
  </si>
  <si>
    <t>A Nota Técnica nº 14 da ANP aponta que as Malhas Sudeste e Nordeste foram majoritariamente implantadas pela Petrobras entre as décadas de 1970 e 1990, em um contexto de monopólio estatal e integração vertical da cadeia de petróleo e gás. Nesse ambiente, a remuneração do sistema não distinguia claramente entre produção e transporte.
A expansão da rede atendeu sobretudo a necessidades internas da companhia, como abastecimento de refinarias, campos de produção e consumidores cativos, o que faz com que os registros históricos reflitam uma estrutura de custos sem referência a condições competitivas ou de eficiência de mercado.
Além disso, parte da infraestrutura foi posteriormente adaptada ou convertida para outras funções, embora grande parcela ainda esteja em operação, com ativos envelhecidos entre 30 e 50 anos.
Diante dessas características, a NT 14 reforça que o Método do Capital Recuperado (RCM) é o mais adequado para esse tipo de ativo, pois permite estimar de forma verificável quanto do investimento foi efetivamente recuperado, superando as limitações dos dados históricos disponíveis.</t>
  </si>
  <si>
    <t>A Nota Técnica nº 14 registra que os contratos legados de transporte foram firmados antes da Lei nº 11.909/2009, em ambiente anterior à regulação ex ante da ANP, com tarifas definidas por negociação entre as partes e sem controle tarifário durante sua vigência. Contexto reconhecido formalmente, inclusive, por uma das transportadoras.
Esse arranjo foi mantido pelas Leis nº 11.909/2009 e nº 14.134/2021, que preservaram as condições econômicas até o término dos contratos, em contexto de integração vertical e assimetria de informação.
Segundo a NT 14, isso resulta em três pontos principais: ausência de BRA inicial regulatória, possibilidade de tarifas acima do nível eficiente e longo período contratual suficiente para recuperação integral do capital sem acompanhamento regulatório.
Diante disso e da Resolução ANP nº 991/2026, que veda expressamente a inclusão na BRA de ativos já recuperados, o RCM se mostra o único método adequado para apurar o saldo econômico remanescente. A NT 14, portanto, reforça sua aplicação na definição da BRA dos contratos legados.</t>
  </si>
  <si>
    <t>Com o fim dos contratos legados em dezembro de 2025, as Malhas Sudeste e Nordeste passaram a operar sob o regime regulado previsto na Nova Lei do Gás. Com isso, a ANP passou a ter o papel de definir as regras tarifárias do novo ciclo regulatório.
Nesse processo, a Resolução ANP nº 991/2026 estabelece que a definição da Base Regulatória de Ativos (BRA) é uma etapa essencial da revisão tarifária para o período de 2026 a 2030, pois a BRA influencia diretamente o cálculo da Receita Máxima Permitida (RMP). Por isso, a análise do Método do Capital Recuperado (RCM) na consulta pública é um ponto relevante para a definição dessa base.
A Nota Técnica nº 14 destaca que a avaliação dos ativos deve considerar não apenas seu valor atual, mas também o histórico de receitas obtidas e os custos envolvidos na operação. Isso é necessário para evitar que investimentos já recuperados sejam novamente incluídos nas tarifas futuras.
O RCM contribui para essa análise ao reconstruir os fluxos financeiros do período de 2006 a 2025 e identificar, de forma objetiva, quanto do capital investido ainda não foi recuperado. Assim, permite que a BRA inicial represente apenas os valores que ainda precisam ser remunerados.
Dessa forma, a adoção do RCM pela ANP está alinhada ao marco regulatório atual, trazendo maior transparência ao processo e ajudando a garantir equilíbrio entre a remuneração dos investimentos e a modicidade tarifária para os consumidores.</t>
  </si>
  <si>
    <t>A NT14 propõe estimar o Custo de Reposição Novo (CRN) da Malha Sudeste com base em referências de custos unitários de projetos de gasodutos de transmissão nos Estados Unidos, disponíveis no banco de dados da U.S. Energy Information Administration (EIA), em sua base Historical Natural Gas Pipeline Projects.
A metodologia consiste em selecionar, dentro desse conjunto, projetos considerados comparáveis à Malha Sudeste quanto ao tipo de empreendimento, escala e período de referência, para então derivar parâmetros de custo aplicáveis à realidade analisada.
De forma geral, os critérios de seleção e a estrutura metodológica adotada são consistentes e tecnicamente adequados para a finalidade de estimação do CRN.</t>
  </si>
  <si>
    <t>A ANP utilizou o banco de dados Historical Natural Gas Pipeline Projects, da EIA, acessado em 2026, que reúne projetos de gasodutos aprovados pela FERC nos Estados Unidos.
Essa base consolida custos completos de construção — incluindo materiais, mão de obra, engenharia, equipamentos e direitos de passagem — reportados sob padrão regulatório uniforme.
Diferentemente da proposta contida no estudo da consultoria KPMG, que sugere o uso de custos recentes de uma amostra de gasodutos, a escolha pela referência americana por parte da ANP parece mais consistente e adequado tecnicamente.</t>
  </si>
  <si>
    <t>Os critérios adotados para exclusão de outliers e seleção de projetos concluídos são adequados. Ainda assim, sugerimos maior transparência na caracterização estatística da amostra utilizada, apresentando a distribuição completa dos dados por subconjunto de projetos e utilizando média ponderada com intervalo de confiança, a fim de reduzir riscos de distorções causadas por projetos de grande escala com influência desproporcional sobre o resultado final.</t>
  </si>
  <si>
    <t>As conversões adotadas são adequadas do ponto de vista técnico. Ainda assim, é recomendável maior transparência na padronização das unidades e nos fatores utilizados.
Devem ser claramente registrados os critérios de conversão, além da forma de consolidação de extensão e do cálculo de diâmetro médio em ativos com múltiplas configurações, a fim de que se possa garantir a rastreabilidade dos resultados, facilitar auditorias e assegurar consistência entre os diferentes trechos analisados.</t>
  </si>
  <si>
    <t>A média ponderada por metro-polegada é tecnicamente válida, mas deve ser acompanhada de análises de robustez. Recomenda-se incluir medidas alternativas como mediana e regressões log-log entre custo, extensão e diâmetro, dado o comportamento não linear das economias de escala em gasodutos.
Também é necessário demonstrar que os projetos das categorias I e II, predominantes na Malha Nordeste, não estão sendo distorcidos por casos atípicos da base norte-americana que não sejam comparáveis ao contexto brasileiro.</t>
  </si>
  <si>
    <t>A valoração por ativo é um procedimento adequado e mais transparente para esse tipo de análise. No caso da Malha Sudeste, por tratar-se de infraestrutura antiga, com parte relevante dos ativos já totalmente depreciada, torna-se inadequado adotar o CRN bruto como base de remuneração.
O tratamento mais consistente é aplicar a depreciação ao valor de reposição e, em seguida, utilizar o RCM para identificar o montante de capital efetivamente ainda não recuperado, assegurando aderência às melhores práticas regulatórias.</t>
  </si>
  <si>
    <t>Recomenda-se a eliminação de ativos com mais de 30 anos que já foram depreciados e a manutenção da depreciação linear</t>
  </si>
  <si>
    <t>A utilização do modelo Ross-Heidecke que tem nos primeiros anos uma depreciação menor acaba por gerar um ganho para o agente. Parte relevante dessa malha foi implantada pela Petrobras antes da existência do regime regulado de transporte, com ativos como GASVOL, GASPAL e GASAN já acumulando mais de uma década de operação até 2005, parte dela sob condições não reguladas.</t>
  </si>
  <si>
    <t>Adotar o Ross-Heidecke não é o mais recomendado, masadotar como ssa  que todos os ativos estão no Estado I (“novo”), reduz a depreciação inicial e aumenta o valor residual ao longo do tempo, elevando a remuneração implícita.
Essa escolha tende a produzir diferenças relevantes quando combinada com o RCM, explicando parte das divergências entre os resultados da NT e as estimativas apresentadas. Ainda assim, ambos os cenários indicam ausência de capital não recuperado no início do ciclo, levando a uma BRA inicial nula.</t>
  </si>
  <si>
    <t>Recomendável explicitar que o resultado do exemplo é apenas input para o RCM, não valor remunerável autônomo, especialmente em ativos com décadas de receita contratual.</t>
  </si>
  <si>
    <t>A análise por ativo mostra que a malha já se encontra em estágio avançado de depreciação. Ainda assim, o VRD deve ser visto como ponto de partida, sendo necessário aplicar o RCM para verificar quanto desse valor já foi recuperado pelas receitas entre 2006 e 2025, evitando que montantes amortizados sejam novamente incluídos na base regulatória.</t>
  </si>
  <si>
    <t>A análise mostra que o valor residual se concentra nos ativos mais novos, como GASFOR e GASPAL, enquanto os mais antigos aparecem totalmente depreciados.
Sugere-se incluir apenas testes de sensibilidade com diferentes vidas úteis (35, 40 e 45 anos) para fins informativos, sem reavaliar a remuneração de ativos já amortizados. O resultado final deve permanecer ancorado no RCM.</t>
  </si>
  <si>
    <t>Recomenda-se verificar a recuperação econômica associada às receitas antes de qualquer reconhecimento futuro.</t>
  </si>
  <si>
    <t>O Ross-Heidecke tende a preservar mais valor que a depreciação linear gerando uma sobrereceita.</t>
  </si>
  <si>
    <t>O VRD deve ser entendido apenas como referência de valor econômico na data-base de 31/12/2005, não como a BRA inicial do ciclo de 2026. A BRA de abertura deve refletir a trajetória de 2006 a 2025, considerando receitas, custos operacionais, tributos, capex, depreciação, WACC e retorno do capital. Essa separação é necessária para evitar dupla remuneração.</t>
  </si>
  <si>
    <t>A receita líquida é o insumo principal do RCM e deve incluir a receita contratual, por refletir os contratos ship-or-pay. É necessário manter série auditável e conciliar valores contratuais com pagamentos históricos (Petrobras/FAP), destacando eventuais diferenças relevantes.</t>
  </si>
  <si>
    <t>A tarifa contratual da Malha Sudeste deve ser usada como base de cálculo por refletir a remuneração pactuada no contrato legado. Porém, deve-se deixar claro que ela foi definida em contexto de partes relacionadas e sem regulação ex ante,razãopela qual não é adequado inferir que essa tarifa corresponda ao valor físico residual dos ativos ou à BRA.</t>
  </si>
  <si>
    <t>A estrutura de cálculo é compreensível e permite reprodução, mas exige alinhamento entre o fator energético, as premissas de PCS e a documentação contratual. Além disso, é recomendável que os principais insumos sejam organizados em variáveis explícitas e auditáveis, de modo a facilitar a revisão independente e evitar dependência de fórmulas ocultas.</t>
  </si>
  <si>
    <t>As deduções tributárias (ICMS, PIS/COFINS e CPMF) devem estar alinhadas ao regime fiscal vigente em cada período. Quanto à CPMF, verificar pertinência dada a sua extinção, apresentando cenários sem sua aplicação a partir de 2007. No RCM, é essencial garantir que a receita líquida não seja distorcida.</t>
  </si>
  <si>
    <t>A utilização da receita contratual como base é coerente, pois expressa o fluxo econômico pactuado nos contratos de transporte. Ainda assim, seria importante que a ANP evidenciasse, ano a ano, a comparação entre os valores contratados e os efetivamente recebidos via Petrobras/FAP, incluindo eventuais compensações de ship-or-pay e demais ajustes., a fim de reforçar a confiabilidade do RCM e minimizar questionamentos sobre a efetividade das receitas consideradas.</t>
  </si>
  <si>
    <t>O histórico de receitas da Malha Sudeste indica geração relevante de fluxos ao longo do período contratual, o que é central para avaliar a recuperação do capital investido. Esse resultado reforça a necessidade de considerar integralmente essas receitas na análise econômica, justificando a aplicação do RCM e limitando abordagens baseadas apenas na reconstituição física da base de ativos.</t>
  </si>
  <si>
    <t>O WACC aplicado à remuneração do capital na BRA da Malha Sudeste, insumo do RCM, varia conforme três fases regulatórias: (i) 2006–2013, cálculo anual pelo CAPM adaptado a países emergentes; (ii) 2014–2018, taxa fixa de 7,15% a.a. definida no marco regulatório então vigente; e (iii) 2019–2025, taxa de 7,25% a.a. resultante da revisão quinquenal da ANP conforme RANP 15/2014.
A utilização de taxas oficialmente definidas ou validadas pela ANP em cada período assegura consistência regulatória e remuneração adequada do capital ao longo do tempo.</t>
  </si>
  <si>
    <t>A metodologia CAPM adaptado trata-se de taxa de natureza, distinta do custo financeiro efetivamente incorrido pela transportadora. Assim, sugerimos que a ANP divulgue integralmente os insumos e premissas utilizados, garantindo transparência e possibilitando a reprodução dos cálculos por agentes independentes.</t>
  </si>
  <si>
    <t>O uso de cálculo anual no período 2006–2013 é compatível com a metodologia adotada à época, porém sugerimos complementar a análise com uma taxa média de ciclo, já que a atualização anual pode gerar oscilações não totalmente aderentes à natureza de contratos de longo prazo, e com séries totalmente verificáveis e rastreáveis.</t>
  </si>
  <si>
    <t>Entendemos que uma proporção mais equilibrada, como 50%/50%, diferentemente da estrutura de capital de 40% dívida e 60% capital próprio adotada pela ANP, estaria mais alinhada às práticas regulatórias recentes e boas práticas internacionais.</t>
  </si>
  <si>
    <t>O beta deve ser calculado com base em um grupo comparável de transportadoras, com critérios claros de seleção. Recomenda-se divulgar amostra, betas desalavancados e realavancados, premissas fiscais e sensibilidades, conforme práticas de reguladores internacionais.</t>
  </si>
  <si>
    <t>A definição da taxa livre de risco e do risco Brasil deve priorizar séries longas e estáveis, com menor sensibilidade a choques pontuais. Em situações de alta volatilidade, é preferível o uso de médias extensas ou mediana, evitando distorções que não refletem a proteção contratual existente via ship-or-pay e indexação.</t>
  </si>
  <si>
    <t>A análise anual deve ser complementada com a identificação do impacto individual de cada parâmetro na BRA, incluindo comparação entre cenários com WACC real constante e regulatório por ciclo, de forma a verificar se o resultado de 2025 é estável ou sensível às premissas financeiras adotadas.</t>
  </si>
  <si>
    <t>Adoção do WACC de 7,15% para 2014–2018 está alinhada à NT 14 por refletir parâmetro regulatório da ANP. No RCM, sua função deve ser apenas estimar o custo de capital remanescente, sem reabrir discussão sobre remuneração já incorporada às tarifas contratuais.</t>
  </si>
  <si>
    <t xml:space="preserve">
O WACC de 7,25% previsto na NT 14 pode ser aceito como parâmetro regulatório do período mais recente. Ainda assim, é prudente confrontá-lo com referências internacionais e com possíveis mudanças no perfil de risco do setor ao longo do tempo, testando variações desse parâmetro em cenários alternativos (para cima e para baixo) e explicitando as alterações refletidas no valor final.</t>
  </si>
  <si>
    <t>A NT 14 pode ser acompanhada quanto à adoção da atualização da NT 013/2019-SIM como referência, desde que haja verificação da aderência dos parâmetros utilizados às características reais da atividade de transporte e ao perfil de risco dos contratos legados, bem como comparativo com referências internacionais de WACC real aplicadas a gasodutos regulados, além da justificativa para a utilização de uma estrutura de capital notional no cálculo.</t>
  </si>
  <si>
    <t>A NT 14 adota WACC em torno de 7%, compatível com infraestrutura regulada, mas os períodos analisados apresentam diferenças em estrutura de capital e spread de crédito. Recomenda-se sintetizar o impacto de cada fase no retorno do capital e no saldo final da BRA.</t>
  </si>
  <si>
    <t>Como o WACC impacta diretamente o resultado do RCM, podendo inclusive alterar o saldo da BRA, sugerimos a apresentação de cenários combinando WACC, indexadores e OPEX para testar a robustez do resultado.</t>
  </si>
  <si>
    <t>O IRPJ e CSLL devem ser considerados apenas na parcela atribuível ao transporte. É importante alinhar a base fiscal às demonstrações financeiras, separar efeitos de outras atividades da NTS e tratar benefícios ou prejuízos fiscais como redutores da necessidade de receita.</t>
  </si>
  <si>
    <t>A alíquota de 34% é padrão no lucro real, mas sua aplicação por malha é apenas estimativa. Recomenda-se mostrar a alíquota efetiva, os efeitos de benefícios fiscais e as diferenças entre a contabilidade consolidada e a apuração regulatória.</t>
  </si>
  <si>
    <t>A vida útil deve refletir a idade e o grau de recuperação dos ativos. Ativos antigos, já amortizados, não devem manter valor regulatório. O CRN não deve ser usado como base integral quando houver evidência de recuperação econômica prévia.</t>
  </si>
  <si>
    <t>A base fiscal não deve ser automaticamente interpretada como base regulatória remunerável. O uso do CRN integral deve ser tratado como hipótese de referência e testado em cenários, especialmente devido a lacunas nos registros históricos. O valor convertido precisa ser submetido ao VRD e ao RCM</t>
  </si>
  <si>
    <t>O encerramento gradual é adequado. A vida útil de 30 anos deve ser consistente com a regra aplicada a novos ativos e, se alterada, deve valer de forma uniforme, sem afetar valores já recuperados. Ativos totalmente depreciados não devem retornar à BRA apenas por continuarem operacionais.</t>
  </si>
  <si>
    <t>CAPEX adicional só deve ser reconhecido quando prudente, necessário e ainda não recuperado. É essencial separar corretamente sua natureza e comprovar cada item.
Sem dar baixa no ativo substituído, não há justificativa para capitalização integral, evitando duplicidade na base regulatória.</t>
  </si>
  <si>
    <t>As adições ao imobilizado devem obedecer critérios regulatórios de eficiência e necessidade, além da ausência de duplicidade, e não apenas regras contábeis.</t>
  </si>
  <si>
    <t xml:space="preserve">Deve serverificado se as receitas contratuais já remuneraram esses aportes antes de qualquer reconhecimento residual. </t>
  </si>
  <si>
    <t>Os cálculos anuais precisam ser acompanhados de uma reconciliação completa das premissas fiscais. É recomendável comparar uma abordagem simplificada por malha com a carga tributária efetiva consolidada da NTS, a fim de verificar o impacto real das hipóteses adotadas.
Como IRPJ e CSLL reduzem o retorno do capital no RCM, qualquer superdimensionamento desses tributos pode distorcer o resultado e elevar artificialmente a BRA.</t>
  </si>
  <si>
    <t>Estimativas segmentadas por malha não devem ser tratadas como valores observados, uma vez que os tributos são apurados considerando a pessoa jurídica, sendo necessária, portanto, conciliações auditadas ou, na sua impossibilidade, adoção de premissas que assegurem modicidade tarifária.</t>
  </si>
  <si>
    <t>A inexistência de séries completas de dados não compromete a aplicação do RCM. Nesses casos, a metodologia deve priorizar estimativas consistentes, explicitamente documentadas e passíveis de verificação independente, evitando que lacunas sejam preenchidas de forma implícita ou não rastreável. Essa lógica é compatível com experiências internacionais, como a australiana, em que a ausência de histórico detalhado não impede a valoração.
O ônus de demonstrar valores mais favoráveis deve recair sobre a transportadora, caso pretenda substituir as premissas conservadoras adotadas pelo regulador.</t>
  </si>
  <si>
    <t>A falta de dados segregados é compreensível diante da estrutura operacional existente à época, inclusive com transações entre partes relacionadas, mas exige maior rigor na avaliação dos custos, com valores registrados validados por referências independentes e análises de eficiência antes de serem reconhecidos para fins regulatórios.</t>
  </si>
  <si>
    <t>A mudança de controle da NTS após a privatização modificou sua estrutura de custos e operação. Por isso, os custos observados após 2019 não devem ser projetados para períodos anteriores sem os devidos ajustes. Além disso, despesas relacionadas à aquisição da empresa, reorganizações societárias ou atividades não vinculadas à Malha Sudeste devem ser excluídas da análise regulatória.</t>
  </si>
  <si>
    <t>A ausência de informações históricas completas não deve resultar em presunções favoráveis à transportadora. Na falta de dados segregados e auditáveis, a ANP deve utilizar as melhores informações disponíveis e adotar premissas conservadoras. Qualquer pleito de aumento da BRA deve estar condicionado à comprovação documental adequada por malha, ativo e contrato.</t>
  </si>
  <si>
    <t>Os registros da Petrobras e da Transpetro constituem fonte relevante para a análise, mas exigem validação por se referirem a operações realizadas dentro do mesmo grupo econômico. Recomenda-se comparar os custos de operação e manutenção com referências de mercado e verificar a alocação correta das despesas à malha analisada. Também é importante assegurar a consistência das informações com contratos e registros contábeis.</t>
  </si>
  <si>
    <t>As demonstrações financeiras auditadas são uma referência relevante, mas sua natureza consolidada limita a identificação dos custos por malha. Sempre que possível, deve-se utilizar informações gerenciais segregadas por contrato e ativo. Na falta desse detalhamento, o rateio por extensão pode ser adotado como aproximação inicial, desde que comparado com outros direcionadores de custo, com critérios que permitam, ao máximo, a identificação da origem dos custos.</t>
  </si>
  <si>
    <t>Para o período de 2017 a 2025, a utilização dos custos de O&amp;M e G&amp;A informados pela NTS para a Malha Sudeste pode ser considerada adequada para fins de aplicação do RCM.
A alocação baseada na extensão da rede constitui um critério simples, transparente e compatível com a reconstrução histórica requerida pela metodologia. Entretanto, análises comparativas indicam níveis de OPEX por quilômetro superior aos observados em outras transportadoras, motivo pelo qual ressaltamos a importância do uso de benchmark e fatores de eficiência para assegurar a modicidade tarifária.</t>
  </si>
  <si>
    <t>Os valores de 2008 a 2016 foram apurados a partir de transações ocorridas dentro da estrutura do grupo Petrobras, o que limita sua utilização como referência de eficiência. Ainda que sejam necessários para a aplicação do RCM, sua adoção pode resultar em custos mais elevados do que aqueles observados em um contexto de mercado, em ambientes regulados ou competitivos, beneficiando a transportadora no cálculo regulatório.</t>
  </si>
  <si>
    <t>A aplicação uniforme de G&amp;A e direito de passagem ao longo de todo o período pode inflar os custos históricos e, como efeito, elevar o valor residual da BRA. O uso de multiplicador serve para harmonizar diferenças de escopo, mas deve ser testado em diferentes cenários. Recomenda-se comparar resultados sem ajuste, com fator reduzido e com referência a benchmarks externos.</t>
  </si>
  <si>
    <t>A harmonização dos dados é necessária, mas não pode romper a relação com a origem dos custos. Despesas de G&amp;A e direito de passagem só devem ser consideradas quando houver comprovação de sua vinculação direta à Malha Sudeste. Também é importante distinguir ajustes recorrentes de itens pontuais e evitar a extensão automática de custos corporativos do período pós-separação para a fase anterior, quando a operação ainda estava sob estrutura Petrobras/Transpetro.</t>
  </si>
  <si>
    <t>A mudança de operador resultou em alterações relevantes na estrutura de custos e repasses, motivo pelo qual sugerimos a análise de períodos distintos de forma separada, antes de consolidar os dados e aplicar multiplicador único, a fim de evitar distorções inadequadas entre regimes operacionais diferentes e, consequentemente, custos históricos superestimados.</t>
  </si>
  <si>
    <t>O uso de custo unitário de 2008 é uma abordagem direta e verificável, mas requer testes adicionais de robustez. Sugerimos a comparação com valores ajustados para 2006–2007 e métricas de custo por KM ponderadas por diâmetro. Estas sugestões servem para evitar ampliação indevida da BRA por uso de valor nominal, sem ajuste inflacionário.</t>
  </si>
  <si>
    <t>Enquanto não houver maior detalhamento disponível, a série agregada pode ser utilizada apenas como referência inicial, sendo que a decisão final deve exigir dados segregados, validação independente e mecanismo de ajuste posterior (true-up). Na ausência de comprovação adicional pela transportadora, os valores devem ser calibrados com base em benchmarks de eficiência, priorizando a modicidade tarifária.</t>
  </si>
  <si>
    <t>O uso do IGP-M é adequado para refletir o reajuste contratual, mas deve ser tratado com cautela em análises metodológicas, pois o índice apresenta alta volatilidade e pode distorcer variáveis nominais, afetando o resultado do WACC e das receitas. Por isso, sugerimos o uso do IGP-M para atualização das tarifas efetivamente praticadas e IPCA ou valores em moeda constante para análises regulatórias de consistência e sensibilidade.</t>
  </si>
  <si>
    <t>O IGP-M integra os contratos e deve ser incorporado às receitas históricas. Ao mesmo tempo, sua função de indexação mitigou riscos de inflação e demanda para o transportador. Por isso, o WACC aplicado precisa refletir esse menor nível de risco, evitando que a remuneração do capital resulte em compensação excessiva.</t>
  </si>
  <si>
    <t>A passagem de WACC real para nominal com uso do IGP-M é sensível e pode alterar os resultados. Por isso, é sugerimos também apresentar simulações com IPCA e em termos reais constantes para fins comparativos. Em fases de alta do IGP-M, a versão nominal do WACC pode distorcer a trajetória de recuperação da BRA no RCM. A definição do indexador deve estar alinhada ao contrato e à neutralidade regulatória.</t>
  </si>
  <si>
    <t>Seria útil que a NT evidenciasse separadamente o impacto dos períodos de IGP-M mais elevado sobre o resultado final da BRA, também desagregando o saldo residual em três componentes: operação, investimentos (CAPEX) e efeitos de indexação. Essa abertura permite identificar se o valor final reflete capital ainda não recuperado ou apenas variações nominais conjunturais.</t>
  </si>
  <si>
    <t>O WACC nominal em reais deve ser transparente e verificável, com análise de sensibilidade. Sugere-se a apresentação de uma tabela anual contendo WACC real, inflação adotada, WACC nominal, BRA inicial, retorno de capital e seu efeito acumulado. A remuneração do capital deve ser estável, reproduzível e definida por regras claras, evitando resultados dependentes de escolhas posteriores.</t>
  </si>
  <si>
    <t>A classificação do IGP-M como cenário “conservador” precisa ser contextualizada, pois seu efeito depende da ótica adotada. Ao elevar o WACC nominal e reduzir o retorno de capital, ele tende a favorecer a transportadora, mas pode aumentar o custo para os usuários.
Por isso, é mais adequado avaliar o critério sob a ótica de neutralidade regulatória, comparando diferentes cenários e adotando aquele que melhor evita dupla remuneração do capital.</t>
  </si>
  <si>
    <t>A taxa de câmbio deve ser aplicada somente quando indispensável à conversão de valores originalmente denominados em US$. É importante separar claramente variações cambiais de efeitos inflacionários para evitar dupla correção.</t>
  </si>
  <si>
    <t>A BRA deve refletir apenas capital ainda não recuperado. No caso da NTS, os resultados indicam BRA inicial nula, embora sensíveis a parâmetros como WACC, OPEX, CAPEX, tributos e indexadores. A decisão final deve sempre respeitar o princípio de não dupla recuperação.</t>
  </si>
  <si>
    <t>A abordagem anual recorrente é adequada e permite rastreabilidade do cálculo. Entretanto, sugerimos a inclusão de controles de auditoria que detalhem saldo inicial, movimentações de ativos, retorno de capital e de remuneração, BRA final e conciliação com as demonstrações financeiras.</t>
  </si>
  <si>
    <t>A BRA inicial de 2006 deve ser tratada como referência baseada no VRD dos ativos existentes, servindo apenas como ponto de partida para o RCM. Para investimentos realizados entre 2006 e 2017, é necessário comprovar custo, efetiva entrada em operação e justificativa de necessidade.</t>
  </si>
  <si>
    <t>O Sustaining CAPEX deve ser avaliado com critério mais estrito. Despesas recorrentes de integridade, inspeção e operação — incluindo pig instrumentado — devem, em regra, ser tratadas como OPEX, salvo evidência clara de que se trata de intervenção estrutural com natureza de investimento.
A prática regulatória diferencia gastos de manutenção contínua, normalmente classificados como OPEX, de investimentos capitalizáveis, que só se justificam quando há aumento de vida útil, capacidade ou substituição identificável com baixa do ativo correspondente.</t>
  </si>
  <si>
    <t>A análise deve priorizar a evolução ano a ano como base de evidência, expondo em detalhes os principais componentes que explicam a BRA final: BRA inicial, CAPEX (core e sustaining), OPEX, tributos, WACC e receitas, indicando explicitamente o quanto o resultado depende dessas variáveis e o nível de incerteza associado às lacunas de informação.</t>
  </si>
  <si>
    <t>A trajetória deve ser interpretada economicamente. Após fase de acumulação, a receita contratual acelera a recuperação do capital, especialmente nos anos finais. A conclusão regulatória correta é não reconhecer BRA residual positiva quando o RCM indica sobre-recuperação.</t>
  </si>
  <si>
    <t>Deve ser avaliado se a tarifa contratual e a capacidade contratada já remuneraram esses aportes no período legado.</t>
  </si>
  <si>
    <t>Recomendáveldecompor anos de WACC nominal elevado e verificar se OPEX estimado reduziu artificialmente o retorno de capital.</t>
  </si>
  <si>
    <t>A pressão entre receita e WACC deve ser demonstrada com indicadores anuais de cobertura.</t>
  </si>
  <si>
    <t>A recuperação acelerada pós-aquisição não deve ser confundida com ganho regulatório indevido. O RCM considera receitas e custos do serviço, não o preço pago por controladores na aquisição societária. A tarifa futura não deve remunerar prêmio de aquisição.</t>
  </si>
  <si>
    <t>A decomposição deve evidenciar quanto da receita total remunerou capital, devolveu capital, cobriu OPEX e pagou tributos. A BRA final só deve ser reconhecida se a decomposição mostrar capital efetivamente não recuperado.</t>
  </si>
  <si>
    <t>O contrato legado da Malha Sudeste, operado pela NTS, representa aproximadamente 30% da Receita Máxima Permitida (RMP), enquanto os demais contratos respondem pela maior parte da receita restante até o encerramento do ciclo regulatório.
As informações apresentadas pela ANP, juntamente com os dados discutidos em audiência pública, indicam que, ao término dos contratos legados, o valor econômico remanescente dos ativos estaria praticamente zerado. Esse resultado demonstra que o capital investido teria sido recuperado ao longo da operação, o que justifica a avaliação de uma Base Regulatória de Ativos (BRA) inicial igual a zero para o período de 2026 a 2030.
Estudos realizados com o Método do Capital Recuperado (RCM), considerando diferentes cenários e premissas mais cautelosas, também apontam que a recuperação dos investimentos já teria ocorrido integralmente. A análise desenvolvida pela própria ANP segue a mesma direção, ainda que tenha utilizado uma metodologia própria.
Por outro lado, métodos baseados no Valor de Reposição Novo (VRN) podem indicar valores superiores para a base regulatória, pois não incorporam adequadamente o histórico de receitas já recebidas pelas transportadoras. Essa diferença pode levar à inclusão de ativos já amortizados na base tarifária e gerar efeitos relevantes sobre as tarifas futuras.
Nesse contexto, o RCM apresenta maior aderência à realidade econômica dos ativos, pois considera a trajetória financeira efetivamente observada durante a exploração da infraestrutura. O método permite identificar qual parcela do investimento ainda não foi recuperada, evitando que valores já pagos pelos usuários sejam novamente considerados para remuneração.
Assim, a aplicação do RCM pela ANP se mostra adequada para a transição ao novo modelo regulatório. A metodologia preserva o equilíbrio econômico-financeiro, assegura remuneração apenas sobre investimentos ainda pendentes de recuperação e evita a transferência aos consumidores de custos relacionados a ativos já remunerados.
Dessa forma, a definição da BRA inicial em valor zero encontra fundamento na análise econômica dos contratos legados e nos princípios de eficiência regulatória e modicidade tarifária, garantindo que o novo ciclo tarifário reflita apenas os investimentos que ainda necessitam de remuneração.</t>
  </si>
  <si>
    <t>A planilha deve ser aberta e auditável, com fórmulas visíveis, rastreabilidade das premissas e referências por variável relevante, além de módulo de sensibilidade. Importante também trazer cenários alternativos com variações de WACC, indexador (IPCA vs. IGP-M), OPEX eficiente, tratamento de pig instrumentado, linepack apenas inicial, CAPEX sujeito a critérios de prudência e tributos baseados em alíquota efetiva.</t>
  </si>
  <si>
    <t>O RCM é o único método que incorpora o histórico de receitas e evita dupla recuperação de capital, em conformidade com a RANP 991/2026.
Já CHCI e CRN se baseiam apenas no valor dos ativos, sem descontar receitas já recebidas, o que pode levar à remuneração de capital já amortizado.
Por considerar o fluxo econômico completo do contrato, o RCM é o mais adequado para os ativos dos contratos legados e para evitar distorções tarifárias na transição regulatória.</t>
  </si>
  <si>
    <t>O método RCM afasta o risco de uma “dupla remuneração”, sendo portanto, o único método, dentre os colocados em consulta pública pela ANP, que é completamente aderente à regulação (RANP 991/2026). A utilização dos métodos CHCI (Custo Histórico Corrigido por Índices) e CRN (Custo de Reposição Novo) levarão os consumidores a pagarem novamente, via tarifas, por montantes já retribuídos à Transportadora NTS.﻿</t>
  </si>
  <si>
    <t>O Anexo II reconstrói a lógica original das receitas e tarifas do Contrato Malhas Nordeste. Recomenda-se que ele seja usado para demonstrar se a tarifa histórica já incorporava remuneração de capital com base de reposição.</t>
  </si>
  <si>
    <t>A checagem do custo unitário implícito é adequada e deve ser mantida. Importante confrontá-lo com dados da EIA, referências nacionais e intervalos internacionais segmentados por diâmetro e extensão.</t>
  </si>
  <si>
    <t>Os custos de reposição devem ser detalhados por componentes principais. Também é necessário explicitar o critério de depreciação adotado para identificar se a remuneração histórica se baseou em CRN bruto, depreciado ou outra base. Na falta dessa abertura, deve-se adotar uma leitura conservadora para evitar risco de dupla recuperação de capital.</t>
  </si>
  <si>
    <t>A avaliação patrimonial da Petrobras constitui referência relevante e deve ser comparada com os resultados de CRN/VRD da NT. Caso já tenha sido adotado custo de reposição depreciado em 2003, isso indica reconhecimento prévio de parte da depreciação econômica dos ativos. Esse dado pode ser utilizado como parâmetro de consistência e, quando aplicável, como limite superior frente ao CRN/VRD estimado.</t>
  </si>
  <si>
    <t>O uso de CRN na tarifa e custo depreciado na avaliação patrimonial pode gerar distorções se não houver alinhamento. Deve-se evitar combinar critérios mais altos em etapas diferentes do cálculo. O capital já remunerado deve ser abatido da BRA residual.</t>
  </si>
  <si>
    <t>Os custos de reposição devem ser detalhados por principais componentes, bem como devem ser esclarecidos os critérios de depreciação aplicados, para identificar se a tarifa histórica remunerava CRN bruto, depreciado ou outra base. Na ausência dessa abertura, deve-se adotar uma abordagem conservadora para mitigar risco de dupla recuperação.</t>
  </si>
  <si>
    <t>O RCM compara, ao longo do contrato legado, as receitas líquidas com os custos eficientes (CAPEX, OPEX, tributos e remuneração do capital). Quando a receita supera esse requisito, indica capital já recuperado e justifica BRA inicial nula no ciclo 2026–2030.
No caso da NTS, fluxos de caixa e análises independentes apontam esse cenário de sobre-recuperação, com elementos documentais explicando sua origem.
A NT 14 indica que as tarifas foram estruturadas desde 2006 com base em CRN, enquanto avaliações patrimoniais anteriores da Petrobras indicavam valor significativamente inferior, o que ajuda a explicar a diferença entre base tarifária e valor econômico efetivo.
Nesse contexto, o RCM é o único método que evita dupla recuperação, enquanto CHCI e CRN isoladamente podem manter remuneração sobre capital já pago pelos usuários.</t>
  </si>
  <si>
    <t>Os contratos da Malha Sudeste representam uma parcela importante da receita regulada. Com base nos dados divulgados pela ANP e nas informações públicas disponíveis, os fluxos financeiros ao final dos contratos indicam que os investimentos realizados já teriam sido totalmente recuperados, resultando em um valor econômico residual próximo de zero. Esse cenário aponta para uma possível BRA inicial nula no ciclo tarifário de 2026 a 2030.
As análises realizadas com o Método do Capital Recuperado (RCM), inclusive considerando hipóteses mais conservadoras, chegaram a resultados semelhantes, indicando que o capital investido teria sido recuperado integralmente. Essa conclusão também está alinhada com a avaliação apresentada pela própria ANP.
Em contrapartida, metodologias baseadas em valores de reposição dos ativos podem resultar em uma Base Regulatória de Ativos mais elevada, pois não consideram adequadamente as receitas já obtidas ao longo da operação. Isso pode gerar a inclusão de ativos já amortizados na base tarifária e aumentar os custos para os consumidores.
Nesse cenário, o RCM se apresenta como a metodologia mais adequada, pois considera o histórico real de receitas e permite identificar qual parcela do investimento ainda não foi recuperada. Dessa forma, evita que valores já remunerados anteriormente sejam novamente incorporados às tarifas futuras.
A aplicação do RCM está alinhada à Resolução ANP nº 991/2026 e ao princípio de evitar a dupla recuperação de capital. O objetivo é diferenciar os investimentos que ainda precisam ser remunerados daqueles que já foram pagos ao longo dos contratos legados.
Assim, a adoção do RCM pela ANP se mostra tecnicamente justificável e compatível com o marco regulatório vigente. A fixação da BRA inicial em valor zero preserva o equilíbrio econômico-financeiro, evita custos indevidos aos usuários e garante que a remuneração futura seja direcionada apenas aos investimentos que ainda não foram recuperados.</t>
  </si>
  <si>
    <t>A definição da Base Regulatória de Ativos (BRA) é o ponto central da transição dos Contratos Legados para o regime regulado da Lei nº 14.134/2021, pois impacta diretamente a Receita Máxima Permitida e a modicidade tarifária. A Resolução ANP nº 991/2026 é expressa ao vedar, em seu art. 7º, IV, a inclusão, na BRA de abertura, de ativos cuja recuperação total já tenha ocorrido por meio das tarifas de transporte.
Nesse contexto, o Método do Capital Recuperado (RCM) mostra-se adequado por reconstruir a trajetória econômica dos ativos e identificar apenas o capital efetivamente ainda não recuperado. Diferentemente de metodologias patrimoniais, como CHCI ou CRN, o RCM considera as receitas ao longo dos Contratos Legados, evitando que investimentos já amortizados sejam novamente remunerados.
A aplicação do RCM é especialmente necessária porque os Contratos Legados foram celebrados em ambiente de livre negociação, sem revisão tarifária ex ante pela ANP. Desconsiderar as receitas historicamente auferidas implicaria transferir aos usuários futuros o custo de ativos já recuperados, em afronta à modicidade tarifária, à eficiência regulatória e à vedação ao enriquecimento sem causa.
À luz dos resultados apresentados pela própria ANP, a trajetória de recuperação dos ativos da Malha Sudeste indica inexistência de saldo econômico remanescente a ser incorporado à BRA de abertura do ciclo 2026–2030. Assim, a adoção do RCM não é apenas tecnicamente adequada, mas necessária para dar efetividade à Resolução ANP nº 991/2026 e impedir a dupla recuperação de capital.</t>
  </si>
  <si>
    <t>A escolha da metodologia de valoração da Base Regulatória de Ativos não é mero exercício contábil, mas decisão regulatória que define quais investimentos poderão continuar sendo remunerados pelas tarifas. Por isso, a metodologia adotada deve refletir a realidade econômica dos ativos e assegurar que a remuneração tarifária incida apenas sobre o capital ainda não recuperado.
A Resolução ANP nº 991/2026 admite diferentes metodologias de valoração, como CHCI, CRN e RCM, sem estabelecer hierarquia entre elas. A escolha deve considerar as características do caso concreto. No caso dos Contratos Legados, o próprio art. 6º, § 9º, da Resolução prevê a utilização do RCM para ativos submetidos a tarifas livremente negociadas entre as partes, exatamente o contexto da Malha Sudeste.
Também não procede eventual alegação de que o RCM seria inovação normativa ou metodologia não reconhecida. A possibilidade de utilização de métodos alternativos já encontrava respaldo na Resolução ANP nº 15/2014 e no Decreto nº 7.382/2010, desde que tecnicamente justificada. Além disso, o reconhecimento de uma metodologia não se confunde com sua frequência de aplicação, mas com sua consistência econômica, aderência ao problema regulatório e capacidade de produzir resultados compatíveis com os objetivos da regulação.
O RCM diferencia-se das metodologias patrimoniais porque não se limita a estimar o valor físico ou contábil dos ativos. Seu objetivo é reconstruir a trajetória de recuperação do capital, identificando quanto do investimento já foi amortizado pelas receitas auferidas durante a exploração da infraestrutura. Essa abordagem é particularmente necessária em ativos oriundos de contratos celebrados sem revisão tarifária regulatória, em ambiente de integração vertical e com limitações nos registros históricos.
Nessas circunstâncias, a adoção exclusiva de metodologias baseadas em registros contábeis ou custos de reposição pode levar à inclusão, na BRA, de investimentos cuja recuperação econômica já ocorreu. O RCM evita esse resultado ao excluir da base tarifária parcelas do capital já recuperadas, preservando a modicidade tarifária, a neutralidade intertemporal, a eficiência regulatória e a vedação à dupla remuneração.
Assim, a utilização do RCM pela ANP decorre da necessidade de assegurar que a transição dos Contratos Legados para o novo regime regulado ocorra sem transferência indevida de custos aos usuários e em conformidade com a Lei nº 14.134/2021 e a Resolução ANP nº 991/2026.</t>
  </si>
  <si>
    <t>A principal preocupação regulatória na definição da Base Regulatória de Ativos (BRA) é impedir que investimentos já economicamente recuperados durante a vigência dos Contratos Legados voltem a ser remunerados no novo ciclo tarifário. Essa diretriz decorre expressamente do art. 7º, inciso IV, da Resolução ANP nº 991/2026, segundo o qual ativos cuja recuperação total já tenha ocorrido por meio das tarifas de transporte não devem compor o valor de abertura da BRA, ressalvada apenas a parcela ainda pendente de recuperação econômica.
A inobservância dessa regra levaria à dupla recuperação de capital (double recovery), hipótese em que o mesmo investimento seria remunerado mais de uma vez. Sob a ótica jurídica, tal situação configuraria enriquecimento sem causa, vedado pelo art. 884 do Código Civil, pois permitiria nova remuneração às transportadoras sem correspondente investimento novo ou saldo econômico remanescente, transferindo aos usuários custos já suportados anteriormente.
Além do vício jurídico, a dupla recuperação produz efeitos econômicos relevantes: eleva artificialmente a Receita Máxima Permitida, amplia indevidamente as tarifas e compromete a modicidade tarifária. Também distorce os sinais de investimento, ao desvincular a remuneração do capital da existência de investimentos efetivamente necessários e ainda não recuperados.
Nesse contexto, não procede a alegação de que o RCM reduziria os incentivos ao investimento. Ao contrário, a previsibilidade regulatória decorre justamente da existência de critérios objetivos para identificar o capital que permanece apto a gerar remuneração tarifária. A manutenção indefinida de receitas associadas a ativos já recuperados não estimula investimentos eficientes, mas perpetua remunerações descoladas da realidade econômica.
O RCM é, portanto, o instrumento adequado para enfrentar esse problema, pois reconstrói a trajetória de recuperação do capital ao longo dos Contratos Legados e identifica o saldo efetivamente remanescente. Como tais contratos foram celebrados em ambiente de livre negociação, sem revisão tarifária periódica pela ANP e sem BRA historicamente constituída, não é possível verificar a recuperação do capital apenas por registros contábeis ou por metodologias patrimoniais.
Os estudos da própria ANP indicam que os ativos da Malha Sudeste já alcançaram recuperação econômica integral, conduzindo à inexistência de saldo regulatório positivo ao final do período analisado. Assim, a adoção do RCM é indispensável para evitar que investimentos já recuperados retornem à base tarifária, preservando a modicidade, a eficiência regulatória e a coerência do modelo instituído pela Lei nº 14.134/2021.</t>
  </si>
  <si>
    <t>O Método do Capital Recuperado (Recovered Capital Method – RCM) adota uma lógica retrospectiva (backward-looking), voltada a identificar quanto do capital originalmente investido ainda permanece pendente de recuperação. Diferentemente de metodologias que estimam o valor atual de reposição ou atualizam custos históricos, o RCM avalia a efetiva trajetória econômica do ativo ao longo de sua exploração.
Para isso, o método reconstitui os fluxos financeiros observados durante a vida operacional da infraestrutura. Em cada período, considera-se a receita auferida e dela são deduzidos os custos operacionais necessários à prestação do serviço, os tributos incidentes e a remuneração do capital ainda não recuperado, calculada com base no WACC. O saldo remanescente corresponde à recuperação econômica do investimento naquele exercício, permitindo apurar o valor residual regulatório ao final do período.
Essa lógica é especialmente relevante para os Contratos Legados, que foram executados sob tarifas livremente negociadas e sem revisões tarifárias periódicas conduzidas pela ANP. Nesse contexto, a simples utilização de valores contábeis, custos históricos ou custos de reposição não permite verificar se o capital originalmente investido já foi recuperado pelas receitas obtidas ao longo da vigência contratual.
Importa destacar que o RCM não revisa contratos pretéritos nem questiona receitas legitimamente auferidas pelas transportadoras. Sua finalidade é prospectiva: definir a BRA de abertura do novo regime regulado com base apenas no capital que ainda demanda recuperação econômica. Assim, o método evita que consumidores futuros sejam onerados por investimentos já recuperados, preservando a modicidade tarifária e a vedação à dupla recuperação de capital.
Dessa forma, a adoção do RCM pela ANP mostra-se compatível com os objetivos da regulação econômica, pois concilia a remuneração adequada dos investimentos prudentes ainda não recuperados com a proteção dos usuários contra a reincorporação tarifária de ativos já amortizados.</t>
  </si>
  <si>
    <t>A Nota Técnica nº 14/2026/SIM descreve adequadamente a estrutura matemática do Método do Capital Recuperado, razão pela qual esta contribuição se concentra na lógica econômica do modelo e em seus efeitos regulatórios.
Em síntese, o RCM apura, ao longo da vida econômica do ativo, a parcela do investimento original já recuperada pelas receitas obtidas com a prestação do serviço. Para isso, das receitas efetivamente auferidas são deduzidos os custos operacionais, os tributos incidentes e a remuneração do capital ainda não recuperado. O saldo remanescente corresponde à amortização econômica do investimento em cada período. Assim, quanto maior a geração de receitas líquidas, maior a velocidade de recuperação do capital e menor o saldo residual a ser eventualmente incorporado à BRA.
Essa mecânica é essencial para evitar a dupla remuneração. Quando as tarifas históricas geram receitas superiores às necessárias para cobrir custos eficientes e remunerar adequadamente o capital, o investimento é recuperado de forma acelerada, podendo eliminar o valor residual regulatório antes do fim da vida física do ativo.
Foi o que se verificou na aplicação do RCM à Malha Sudeste da NTS. Estudos realizados pela ARM Consultoria na primeira fase da Consulta Pública, com base na metodologia proposta pela ANP, indicam sobre-recuperação de capital superior a R$ 2 bilhões. As estimativas também apontam que a não adoção do RCM poderia gerar custo adicional da ordem de R$ 4 bilhões aos usuários apenas no ciclo tarifário 2026–2030, valor que se ampliaria nos ciclos seguintes.
Dessa forma, o RCM não tem por finalidade revisar tarifas passadas ou determinar restituição de valores legitimamente recebidos pela transportadora. Seu objetivo é definir corretamente a BRA do novo regime regulado, impedindo que investimentos já recuperados continuem sendo remunerados no futuro. À luz dos resultados apurados, a BRA de abertura da Malha Sudeste deve ser fixada em valor nulo, com efeitos desde 1º de janeiro de 2026, início do atual quinquênio regulatório.</t>
  </si>
  <si>
    <t>A utilização do Método do Capital Recuperado (RCM) não é solução inédita ou isolada. Sua lógica encontra respaldo em experiências regulatórias internacionais voltadas à transição de ativos de infraestrutura para regimes tarifários controlados, especialmente em setores marcados por monopólios naturais, assimetria informacional e ausência de acompanhamento histórico da recuperação do capital.
A experiência australiana é particularmente relevante. No setor de gás natural, a Australian Energy Regulator (AER) adotou metodologia retrospectiva para avaliar ativos anteriormente explorados em ambiente de livre negociação, com o objetivo de evitar que investimentos já pagos pelos usuários fossem novamente incorporados à base de remuneração. Para tanto, o regulador exigiu informações financeiras históricas dos operadores, permitindo reconstruir os fluxos econômicos dos ativos e verificar se o capital original já havia sido recuperado.
O paralelo com o caso brasileiro é evidente. A Lei nº 14.134/2021 promoveu a transição de ativos historicamente explorados sob contratos privados para o regime de acesso regulado, impondo à ANP o desafio de definir a BRA sem perpetuar remunerações já obtidas durante a vigência dos Contratos Legados. Em ambos os casos, o problema regulatório é semelhante: definir uma base inicial de remuneração para ativos monopolistas que operaram por longo período sem controle regulatório contínuo da recuperação do capital.
A lógica do RCM também aparece em outras experiências internacionais, ainda que nem sempre sob essa denominação. No Reino Unido e na União Europeia, debates associados à transição energética, à conversão de redes de gás para hidrogênio ou captura de carbono e à obsolescência econômica de ativos têm considerado a necessidade de avaliar quanto do capital investido já foi recuperado antes de transferir custos a consumidores futuros.
Essas experiências demonstram que metodologias retrospectivas de recuperação do capital são compatíveis com segurança jurídica, previsibilidade regulatória e incentivos ao investimento, desde que aplicadas de forma transparente, auditável e tecnicamente fundamentada. Longe de comprometer a estabilidade regulatória, tais mecanismos fortalecem a credibilidade da revisão tarifária ao assegurar que a remuneração futura corresponda apenas ao capital ainda não recuperado.
No caso brasileiro, essa lógica reforça a adequação do RCM para os Contratos Legados. Os estudos apresentados na primeira fase da Consulta Pública, inclusive pela ARM Consultoria, indicam que a não adoção do método poderia impor aos usuários custos adicionais da ordem de R$ 9 bilhões apenas no ciclo 2026–2030, além de perpetuar a remuneração de ativos já recuperados. Assim, a experiência internacional confirma que o RCM é resposta regulatória adequada para a transição atualmente enfrentada pela ANP.</t>
  </si>
  <si>
    <t>A experiência da Australian Energy Regulator (AER) evidencia que a aplicação de metodologias retrospectivas de valoração deve estar apoiada em critérios capazes de assegurar transparência, comparabilidade e consistência das informações utilizadas pelo regulador. O objetivo é evitar que ineficiências históricas, distorções contábeis ou remunerações excessivas sejam incorporadas à Base Regulatória de Ativos e posteriormente repassadas aos consumidores por meio das tarifas.
Essa lógica mostra-se plenamente compatível com a realidade dos Contratos Legados no Brasil. Diante da ausência de acompanhamento regulatório da recuperação do capital durante sua vigência, a utilização do RCM permite que a BRA reflita apenas o investimento efetivamente ainda não recuperado, preservando a modicidade tarifária e a coerência do novo regime regulatório.</t>
  </si>
  <si>
    <t>A utilização do custo de construção como referência para a valoração dos ativos é compatível com a regulação econômica, desde que represente um parâmetro de prudência e não um critério automático de remuneração. Nesse sentido, o Custo de Reposição Novo (CRN), estimado por meio de benchmarking, pode servir como referência inicial quando inexistirem registros históricos confiáveis, devendo sempre ser confrontado com evidências auditáveis e parâmetros de eficiência.
Essa cautela é especialmente relevante em setores de infraestrutura monopolista, nos quais eventuais sobreavaliações de custos de implantação podem ser incorporadas à Base Regulatória de Ativos e remuneradas pelas tarifas durante vários ciclos regulatórios. No caso dos ativos oriundos dos Contratos Legados, esse risco é ainda mais significativo em razão da ausência de contabilidade regulatória por ativo, da integração vertical então existente e das limitações inerentes aos registros históricos.
Por essa razão, é importante verificar se os custos considerados refletem investimentos prudentes, necessários e compatíveis com referências independentes, utilizando ferramentas de benchmarking técnico-econômico sempre que necessário. Ainda assim, a análise do custo de construção, por si só, não é suficiente para definir a BRA inicial. Em ativos que permaneceram em operação por longo período, a questão central deixa de ser quanto custou construir a infraestrutura e passa a ser quanto desse investimento ainda permanece pendente de recuperação.
É justamente nesse ponto que o RCM complementa as metodologias patrimoniais, ao impedir que ativos cujo capital já foi integralmente recuperado continuem sendo remunerados no novo ciclo tarifário. Dessa forma, assegura-se que a Base Regulatória de Ativos reflita apenas investimentos prudentes, eficientes e economicamente não recuperados, em conformidade com os princípios da modicidade tarifária e da vedação à dupla recuperação de capital.</t>
  </si>
  <si>
    <t>Considera-se adequada e prudente a premissa adotada pela ANP para o cálculo do WACC. A taxa utilizada mostra-se compatível com a finalidade do RCM, pois assegura remuneração adequada ao capital ainda não recuperado sem comprometer o objetivo central da metodologia, que é evitar a dupla recuperação de investimentos já remunerados pelas tarifas praticadas durante a vigência dos Contratos Legados.</t>
  </si>
  <si>
    <t>A adoção da abordagem nominal mostra-se adequada, desde que acompanhada de mecanismos de controle capazes de mitigar distorções relevantes. A utilização do IGP-M, por exemplo, pode introduzir elevada volatilidade ao cálculo, especialmente no período de 2020–2021, elevando o WACC nominal e retardando artificialmente a amortização da Base Regulatória de Ativos (BRA).
Nesse contexto, recomenda-se que a ANP apresente, adicionalmente, cenários utilizando o IPCA ou índices setoriais, bem como explicite o impacto específico da adoção do IGP-M sobre o valor final da BRA. Da mesma forma, a ocorrência de depreciação negativa deve ser admitida apenas quando decorrer de receitas efetivamente insuficientes, devidamente comprovadas por dados auditáveis, e não de premissas metodológicas assimétricas.</t>
  </si>
  <si>
    <t>A relação entre o Método do Capital Recuperado (RCM) e a metodologia dos building blocks mostra-se conceitualmente consistente, na medida em que o RCM representa a aplicação, em perspectiva retrospectiva (ex post), da mesma lógica econômica utilizada para a definição da Receita Máxima Permitida (RMP) em caráter prospectivo (ex ante).
Nesse contexto, recomenda-se que a ANP explicite que a Base Regulatória de Ativos (BRA) de abertura do ciclo tarifário de 2026 deve corresponder ao saldo econômico apurado por meio do RCM, e não ao resultado de uma nova valoração física dos ativos.</t>
  </si>
  <si>
    <t>Nos modelos regulatórios estruturados sob a lógica dos building blocks, a Base Regulatória de Ativos é acompanhada continuamente ao longo do tempo, sendo atualizada por meio do mecanismo de roll-forward. Esse acompanhamento permanente permite ao regulador controlar a evolução da remuneração e da depreciação dos ativos, assegurando que apenas o capital ainda não recuperado permaneça compondo a base tarifária e evitando, assim, a dupla remuneração dos investimentos.
Essa dinâmica, entretanto, não esteve presente na Malha Sudeste durante a vigência dos Contratos Legados. A inexistência de uma BRA historicamente construída impede que a transição para o novo regime regulatório tenha como ponto de partida uma nova valoração patrimonial baseada exclusivamente no CRN ou no VRD. Nessa situação, a base inicial deve refletir a realidade econômica dos ativos ao término do regime anterior, o que exige a consideração do saldo de capital efetivamente não recuperado, conforme apurado pelo Método do Capital Recuperado (RCM).</t>
  </si>
  <si>
    <t>A análise ex post realizada pelo RCM foi assertiva ao evidenciar que as receitas auferidas durante a vigência dos Contratos Legados já contemplavam os custos operacionais (OPEX), os tributos, a remuneração do capital e a recuperação do investimento. O método apenas reconstrói essa trajetória econômica para identificar o capital que efetivamente permanece pendente de recuperação.
Nesse sentido, recomenda-se que a ANP esclareça que o RCM não impõe qualquer penalidade à NTS nem revisa receitas legitimamente auferidas no passado. Sua finalidade é apenas evitar que a remuneração de capital já recuperado seja novamente incorporada às tarifas futuras, preservando a neutralidade intertemporal e a modicidade tarifária.</t>
  </si>
  <si>
    <t>A aplicação do Método do Capital Recuperado (RCM) aos ativos oriundos dos Contratos Legados não configura retroatividade normativa nem violação à segurança jurídica. O método não altera os efeitos de contratos já encerrados, tampouco revisa receitas legitimamente auferidas durante sua vigência. Sua finalidade é prospectiva: definir a Base Regulatória de Ativos (BRA) aplicável ao novo regime tarifário instituído pela Lei nº 14.134/2021, utilizando informações históricas apenas como insumo técnico para identificar o capital ainda não recuperado.
Ainda que se admita, apenas para fins argumentativos, que o art. 44 da Lei nº 14.134/2021 tenha preservado as receitas dos Contratos Legados durante sua vigência, essa proteção não se projeta para além do encerramento contratual. Trata-se de regra de transição voltada à preservação de relações jurídicas existentes, em respeito ao ato jurídico perfeito, sem conferir às transportadoras direito adquirido à manutenção do regime econômico anterior no novo ambiente regulado.
Assim, a definição da BRA para o ciclo iniciado em 2026 deve observar a Lei do Gás e a regulamentação da ANP, especialmente a Resolução ANP nº 991/2026. Não há fundamento jurídico para transportar ao novo regime a posição econômica obtida sob os Contratos Legados, nem para impedir que a Agência considere a recuperação histórica do capital na valoração dos ativos.
O uso de informações pretéritas não requalifica juridicamente o passado; apenas permite avaliar a realidade econômica dos investimentos no momento da transição regulatória. O RCM não desfaz contratos, não reduz receitas já recebidas e não impõe obrigação retroativa. Apenas impede que ativos cuja recuperação econômica já ocorreu continuem sendo remunerados nas tarifas futuras.
Também não procede a alegação de afronta à segurança jurídica. As autorizações de transporte submetem-se ao regime jurídico vigente e às alterações regulatórias supervenientes, inexistindo direito adquirido a determinado modelo de valoração de ativos. Admitir a continuidade econômica dos Contratos Legados após seu encerramento implicaria impor aos usuários a remuneração de investimentos já recuperados, em afronta à modicidade tarifária, à eficiência regulatória e à vedação ao enriquecimento sem causa.
Essa conclusão é reforçada pelo histórico dos ativos, implantados em ambiente verticalizado e com reduzida transparência regulatória, muitos deles em operação há décadas. Diante da ausência de acompanhamento regulatório da recuperação do capital ao longo dos Contratos Legados, a BRA inicial deve refletir a realidade econômica apurada pelo RCM, e não a simples perpetuação dos efeitos econômicos do regime contratual anterior.</t>
  </si>
  <si>
    <t>Conforme destacado na Nota Técnica nº 14/2026, a maior parte da infraestrutura que compõe as Malhas Sudeste e Nordeste foi implantada pela Petrobras entre as décadas de 1970 e 1990, período em que a empresa exercia o monopólio legal das atividades de petróleo e gás natural e atuava de forma verticalmente integrada. Nesse contexto, os custos associados ao transporte encontravam-se incorporados à cadeia de valor do gás natural, sem a transparência regulatória atualmente exigida para a definição de tarifas.
A expansão da malha atendeu, predominantemente, às necessidades operacionais da própria Petrobras, incluindo o atendimento a refinarias, campos de produção, grandes consumidores e mercados cativos. Assim, os registros contábeis desse período refletem uma realidade econômica distinta daquela existente em um ambiente regulado e competitivo, o que dificulta a utilização desses valores como referência para aferição do custo eficiente dos ativos.
Além disso, parte da infraestrutura sofreu alterações ao longo do tempo, com gasodutos originalmente destinados ao transporte sendo convertidos para outras finalidades, enquanto grande parte da rede atualmente em operação possui entre 30 e 50 anos de utilização. Essas características reforçam a necessidade de adoção de metodologia que considere não apenas o valor histórico ou patrimonial dos ativos, mas sua efetiva trajetória de recuperação econômica.
É nesse contexto que o RCM se mostra particularmente adequado. Conforme reconhecido pela própria Nota Técnica nº 14/2026, a metodologia permite reconstruir, de forma objetiva e auditável, a recuperação do capital ao longo da vida econômica dos ativos, fornecendo base mais consistente para a definição da Base Regulatória de Ativos no início do novo ciclo tarifário.</t>
  </si>
  <si>
    <t>Os Contratos Legados foram celebrados no contexto da abertura do mercado de gás natural, juntamente com os Termos de Compromisso firmados entre Petrobras, ANP e transportadoras, com o objetivo de assegurar a continuidade do serviço durante a transição do setor. Nesse período, a Petrobras permaneceu como principal carregadora, contratando praticamente toda a capacidade disponível na modalidade ship-or-pay, o que garantiu receitas estáveis às transportadoras independentemente da utilização efetiva da capacidade contratada.
Esses instrumentos, contudo, não estabeleceram metodologia de valoração dos ativos após seu encerramento. As obrigações previstas limitaram-se à disponibilização de informações sobre a base de ativos, como vida útil, valor contábil e depreciação acumulada, para subsidiar futura atuação regulatória da ANP na definição da Base Regulatória de Ativos do novo regime.
A Lei nº 14.134/2021 reforça essa conclusão ao estabelecer que o transporte é exercido por conta e risco do empreendedor e que a Receita Máxima Permitida não é garantida pela União. Assim, eventual equilíbrio econômico-financeiro dos Contratos Legados restringia-se à relação contratual vigente, não podendo ser projetado para a revisão tarifária nem justificar remuneração futura sobre investimentos já recuperados.
Também não há identidade com o precedente da TBG. Naquele caso, a ANP registrou a ausência de informações suficientes sobre a formação das tarifas, o que justificou o uso do CHCI. Nas Malhas Sudeste e Nordeste, as memórias de cálculo dos Contratos Legados integram o Processo SEI nº 48610.228149/2022-13, permitindo tratamento regulatório distinto, sem violação à isonomia.
Ademais, houve reconhecimento formal de que as tarifas dos Contratos Legados não estiveram sujeitas à regulação tarifária da ANP durante sua vigência, sendo revisáveis apenas após o encerramento contratual. Soma-se a isso o fato de terem sido celebrados entre partes relacionadas, em ambiente de integração vertical da Petrobras.
Nesse contexto, a Nota Técnica nº 14/2026 identifica corretamente os elementos que justificam o RCM: inexistência de BRA previamente definida e auditada; possibilidade de tarifas negociadas terem proporcionado recuperação superior à compatível com ambiente regulado; e longa vigência contratual, suficiente para recuperação expressiva dos investimentos. Portanto, a aplicação do RCM é necessária para dar efetividade ao art. 7º, IV, da Resolução ANP nº 991/2026 e impedir que ativos já recuperados componham a BRA de abertura.</t>
  </si>
  <si>
    <t>Com o encerramento dos Contratos Legados ao final de 2025, as Malhas Sudeste e Nordeste passaram a submeter-se integralmente ao regime de acesso regulado instituído pela Lei nº 14.134/2021, tornando necessária a definição, pela ANP, dos parâmetros que orientarão o novo ciclo tarifário.
Nesse contexto, a definição da Base Regulatória de Ativos (BRA) representa a etapa mais relevante da revisão tarifária prevista na Resolução ANP nº 991/2026, por constituir o principal elemento para a determinação da Receita Máxima Permitida (RMP) no ciclo 2026–2030. A iniciativa da Agência de submeter a aplicação do Método do Capital Recuperado (RCM) à Consulta Pública nº 11/2026 revela-se, portanto, adequada e relevante para assegurar transparência e robustez técnica à decisão regulatória.
Como destaca a própria Nota Técnica nº 14/2026, desconsiderar a relação entre as receitas historicamente auferidas e os custos eficientes da prestação do serviço significaria deixar de utilizar informações essenciais para a correta definição da BRA. A consequência seria a incorporação de investimentos cuja recuperação econômica já ocorreu, impondo aos usuários futuros a remuneração de capital já recuperado.
Nesse cenário, o RCM apresenta-se como a metodologia mais adequada para reconstruir os fluxos financeiros do período de 2006 a 2025 e identificar, de forma objetiva e auditável, a parcela do investimento que ainda permanece pendente de recuperação. Por essas razões, manifesta-se concordância com a condução adotada pela ANP e com a utilização do RCM como instrumento para a definição da BRA de abertura do novo ciclo regulatório.</t>
  </si>
  <si>
    <t>Na Nota Técnica nº 14/2026, a ANP adota, para a estimativa do Custo de Reposição Novo (CRN) da Malha Sudeste, custos unitários extraídos de projetos de gasodutos de transmissão desenvolvidos nos Estados Unidos, com base no banco de dados Historical Natural Gas Pipeline Projects, disponibilizado pela U.S. Energy Information Administration (EIA).
A metodologia parte da seleção de projetos com características compatíveis às da Malha Sudeste, considerando aspectos como tipologia da infraestrutura, porte dos empreendimentos e período de implantação. À luz dos critérios apresentados na Nota Técnica, entende-se que a abordagem metodológica adotada é consistente e tecnicamente adequada para a finalidade proposta.</t>
  </si>
  <si>
    <t>Para a estimativa do Custo de Reposição Novo (CRN), a ANP utilizou como base o banco de dados Historical Natural Gas Pipeline Projects, disponibilizado pela U.S. Energy Information Administration (EIA) e consultado em 2026. Trata-se de uma base abrangente de projetos de gasodutos interestaduais submetidos à Federal Energy Regulatory Commission (FERC), amplamente utilizada como referência para informações sobre custos de implantação.
Os custos registrados contemplam o investimento total dos empreendimentos, incluindo materiais, mão de obra de construção, equipamentos, engenharia, mobilização, supervisão e despesas relacionadas ao direito de passagem (right-of-way), em conformidade com os formulários padronizados exigidos pela FERC.
Diante dessas características, entende-se acertada a opção da ANP por utilizar essa base de dados como referência metodológica. A alternativa apresentada pela NTS, fundamentada em custos recentes de um conjunto reduzido de gasodutos considerados não comparáveis, conforme estudo elaborado pela KPMG, não oferece o mesmo grau de representatividade e comparabilidade para a valoração da Malha Sudeste.</t>
  </si>
  <si>
    <t>Os critérios adotados pela ANP para exclusão de outliers e seleção dos projetos concluídos mostram-se tecnicamente adequados. Como medida de reforço à transparência e à auditabilidade da metodologia, recomenda-se a divulgação da distribuição completa da amostra, contemplando estatísticas como mediana, quartis, desvio-padrão e análises de sensibilidade para cada grupo de projetos.
Da mesma forma, entende-se recomendável que a média ponderada seja acompanhada de medidas adicionais, como a mediana ponderada ou intervalos de confiança, reduzindo a influência de projetos de grande extensão sobre o resultado final da amostra.</t>
  </si>
  <si>
    <t>As conversões de unidades e o tratamento das variáveis derivadas adotados na Nota Técnica são considerados tecnicamente consistentes. Sugere-se, contudo, que a planilha de cálculo explicite os fatores de conversão utilizados e preserve o travamento das unidades empregadas, incluindo, entre outros, as conversões de milhas para metros, US$/m, US$/m.pol, extensão consolidada e diâmetro ponderado nos ativos compostos por múltiplos diâmetros.
Essa medida amplia a rastreabilidade dos cálculos, facilita sua auditoria e reduz o risco de inconsistências na valoração dos ativos das Malhas Antigas.</t>
  </si>
  <si>
    <t>A utilização da média ponderada por metro-polegada constitui opção metodologicamente consistente para a estimativa do CRN. Ainda assim, recomenda-se que a ANP apresente análises complementares utilizando a mediana e modelos de regressão entre custo, extensão e diâmetro dos gasodutos, considerando a existência de economias de escala que nem sempre são capturadas por medidas de tendência central.
Também se recomenda demonstrar que os projetos enquadrados nas categorias I e II, utilizados como referência para a Malha Nordeste, não incorporam características ou estruturas de custos próprias do mercado norte-americano que possam comprometer a comparabilidade com a realidade brasileira.</t>
  </si>
  <si>
    <t>A valoração individualizada dos ativos confere transparência. Entretanto, considerando que parcela significativa da infraestrutura da Malha Sudeste é composta por ativos com elevado tempo de operação, alguns já integralmente depreciados, o reconhecimento do CRN bruto como base de remuneração não se mostra adequado.
Nesse contexto, o valor dos ativos deve ser previamente depreciado e, na sequência, submetido ao Método do Capital Recuperado (RCM), de modo que a Base Regulatória de Ativos reflita apenas o capital efetivamente ainda não recuperado.</t>
  </si>
  <si>
    <t>O emprego do método de Ross-Heidecke para estimar a depreciação físico-econômica mostra-se adequado. Contudo, a adoção uniforme da premissa c = 0 para todos os ativos revela-se excessivamente conservadora em favor da transportadora, na medida em que pressupõe, indistintamente, estado de conservação equivalente, inclusive para ativos com elevada idade operacional.
Diante disso, recomenda-se que a ANP exija laudos técnicos ou inspeções que fundamentem a adoção do coeficiente de conservação utilizado ou, alternativamente, apresente análises de sensibilidade para diferentes valores de c. Na ausência de evidências técnicas que justifiquem essa premissa, sua aplicação não deve resultar em aumento da Base Regulatória de Ativos acima do capital efetivamente recuperável pelo RCM.</t>
  </si>
  <si>
    <t>Ao contrário da depreciação linear, o método de Ross-Heidecke adota uma curva de depreciação não linear, buscando refletir a evolução física e econômica dos ativos ao longo de sua vida útil. Embora essa metodologia seja reconhecida para determinadas aplicações, sua utilização no presente caso merece cautela.
Entende-se que a depreciação linear representa critério mais adequado para o contexto analisado. De todo modo, caso a ANP opte pela adoção do método de Ross-Heidecke, não se mostra tecnicamente justificável assumir, de forma uniforme, que todos os ativos da Malha Sudeste se encontram classificados como "Novos" na escala de Heidecke (c = 0). Trata-se de infraestrutura construída, em sua maior parte, há várias décadas, originalmente destinada às atividades integradas da Petrobras e posteriormente incorporada ao sistema de transporte, circunstância que não autoriza presumir, sem comprovação técnica, estado máximo de conservação para a totalidade dos ativos.
Nessas condições, a utilização do coeficiente c = 0 tende a elevar artificialmente o valor da Base Regulatória de Ativos em relação às condições efetivas da infraestrutura. Assim, caso a metodologia Ross-Heidecke seja mantida, recomenda-se que a definição do coeficiente de conservação seja precedida de laudos técnicos específicos, preferencialmente elaborados por auditoria independente contratada pela ANP.
Portanto, a utilização do método Ross-Heidecke não deve ser utilizado pois produziriá uma base de ativos inflada em relação ao verdadeiro estado físico dos gasodutos na data-base</t>
  </si>
  <si>
    <t>Entende-se que a ANP deve preservar a depreciação linear, pelas razões expostas no item 5.1, não sendo recomendável a adoção do método Ross-Heidecke para a valoração dos ativos da Malha Sudeste.
Além de substituir o critério tradicional de depreciação, a metodologia proposta parte da premissa de que todos os ativos se encontram classificados no Estado I ("Novo"), correspondente ao coeficiente c = 0. Tal hipótese não reflete as características da infraestrutura analisada, composta por ativos como o GASVOL (1986), o GASPAL (1988) e o GASAN (1993), que já acumulavam entre 13 e 20 anos de operação na data-base de 31/12/2005. A utilização uniforme desse coeficiente reduz a depreciação e amplia, de forma relevante, a remuneração dos ativos.
Por fim, entende-se que a adoção dessa metodologia, especialmente pelos efeitos decorrentes da capitalização de pigs, deveria ser precedida de Análise de Impacto Regulatório (AIR) e de auditorias técnicas independentes. Recomenda-se, ainda, a manutenção do VRD igual a zero para os ativos com 30 anos ou mais de operação.</t>
  </si>
  <si>
    <t>O exemplo apresentado para o gasoduto Reduc–Volta Redonda (GASVOL) contribui para ilustrar a aplicação prática das metodologias de cálculo do CRN e do VRD, evidenciando as diferenças entre a depreciação linear e o método Ross-Heidecke.
Sugere-se, contudo, que a ANP esclareça expressamente que o resultado obtido nesse exercício possui caráter exclusivamente instrumental, servindo como insumo para a aplicação do RCM, e não como parâmetro autônomo de remuneração dos ativos, sobretudo quando se trata de infraestrutura que já acumulou décadas de receitas no âmbito dos Contratos Legados.</t>
  </si>
  <si>
    <t>Os resultados individualizados por ativo refletem adequadamente o estágio de maturidade da Malha Sudeste e o nível de depreciação acumulada da infraestrutura. Ressalta-se, contudo, que o VRD deve ser compreendido como referência inicial para a aplicação do RCM, cabendo a essa metodologia verificar quanto desse valor já foi recuperado pelas receitas auferidas no período de 2006 a 2025.</t>
  </si>
  <si>
    <t>Os resultados apresentados indicam que o valor residual concentra-se, predominantemente, nos ativos mais recentes, em especial o GASFOR e o GASPAL, enquanto os ativos integralmente depreciados apresentam valor residual nulo. Como complemento à análise, recomenda-se que a ANP apresente simulações considerando vidas úteis de 35, 40 e 45 anos, exclusivamente para fins informativos, sem que isso implique reabrir a remuneração de ativos cuja recuperação econômica já tenha ocorrido. Em qualquer cenário, o resultado regulatório deve permanecer fundamentado no RCM.</t>
  </si>
  <si>
    <t>A concentração de parcela relevante do CRN e do VRD no GASPAL recomenda análise criteriosa. Embora esse ativo represente parcela expressiva da base avaliada, sua longa trajetória operacional e as receitas percebidas durante a vigência do Contrato Legado tornam indispensável verificar, previamente, o grau de recuperação econômica do investimento antes de eventual reconhecimento na Base Regulatória de Ativos.</t>
  </si>
  <si>
    <t>A curva Ross-Heidecke é coerente, mas a NT deve reconhecer que ela tende a preservar mais valor que a depreciação linear durante boa parte da vida útil. Assim, é prudente que o VRD seja submetido ao RCM como teste de modicidade.
Sugere-se incluir tabela de sensibilidade com depreciação linear, Ross-Heidecke c=0 e Ross-Heidecke com condição de conservação observada.</t>
  </si>
  <si>
    <t>A síntese dos resultados deve deixar claro que o VRD representa apenas uma estimativa da base econômica dos ativos em 31/12/2005, não se confundindo com a Base Regulatória de Ativos aplicável ao ciclo tarifário iniciado em 2026. A definição da BRA deve refletir a evolução econômica verificada entre 2006 e 2025, considerando receitas, OPEX, tributos, WACC, CAPEX, baixas e recuperação do capital. Essa distinção é indispensável para evitar a dupla remuneração dos ativos.</t>
  </si>
  <si>
    <t>A receita líquida constitui um dos principais insumos para a aplicação do RCM, razão pela qual sua apuração deve observar critérios de consistência e rastreabilidade. Concorda-se com a utilização da receita contratual, por refletir o direito econômico assegurado às transportadoras nos contratos ship-or-pay. Recomenda-se, contudo, a conciliação dessa receita com os pagamentos históricos realizados pela Petrobras/FAP, evidenciando eventuais divergências e sua relevância para os resultados.</t>
  </si>
  <si>
    <t>A adoção da tarifa contratual como referência para o cálculo da receita mostra-se adequada, por representar a remuneração efetivamente pactuada nos Contratos Legados. Convém, entretanto, explicitar que essas tarifas foram definidas em ambiente de negociação entre partes relacionadas e sem aprovação regulatória ex ante, circunstância que impede sua utilização como parâmetro para presumir que a BRA residual corresponda ao valor físico dos ativos.</t>
  </si>
  <si>
    <t>A utilização das tarifas praticadas em 2006 e 2007, bem como do reajuste contratual pelo IGP-M a partir de 2008, mostra-se adequada. Sugere-se apenas que a ANP apresente a conciliação dessas informações com os documentos contratuais originais e evidencie o impacto do IGP-M sobre a recuperação do capital ao longo do período analisado.</t>
  </si>
  <si>
    <t>A consideração da capacidade contratada é compatível com a natureza dos contratos ship-or-pay, nos quais o direito à remuneração decorre da capacidade disponibilizada e não da utilização efetiva da infraestrutura. Recomenda-se que a Nota Técnica explicite esse aspecto, reforçando que, para fins de aplicação do RCM, o elemento relevante é a receita que efetivamente remunerou os ativos ao longo da vigência contratual.</t>
  </si>
  <si>
    <t>A fórmula proposta apresenta estrutura clara e permite a reprodução dos cálculos. Como medida adicional de transparência, recomenda-se verificar a consistência entre o fator energético adotado, as premissas relativas ao PCS e os documentos contratuais. Também é importante que a planilha mantenha auditáveis as variáveis utilizadas no cálculo, como capacidade contratada, tarifa, número de dias, fatores de conversão e tributos, evitando fórmulas ocultas que dificultem sua validação pelos agentes.</t>
  </si>
  <si>
    <t>As deduções tributárias devem observar o regime fiscal aplicável ao período de vigência dos Contratos Legados, contemplando ICMS, PIS/COFINS e os demais tributos incidentes. Recomenda-se, entretanto, reavaliar a permanência da CPMF nos exercícios posteriores à sua extinção e apresentar análise de sensibilidade desconsiderando esse tributo a partir de 2008. Esse procedimento contribui para que a receita líquida utilizada no RCM reflita, com maior precisão, o montante efetivamente disponível para recuperação do capital.</t>
  </si>
  <si>
    <t>A utilização da receita contratual mostra-se apropriada por representar o direito econômico assegurado ao transportador. Para conferir maior robustez aos resultados, recomenda-se que a ANP apresente conciliação anual entre a receita contratual e os pagamentos históricos efetuados pela Petrobras/FAP, identificando eventuais créditos decorrentes de cláusulas ship-or-pay, ajustes contratuais e demais diferenças verificadas. Essa medida amplia a rastreabilidade dos cálculos e reduz questionamentos quanto à receita efetivamente percebida.</t>
  </si>
  <si>
    <t>Os resultados anuais evidenciam que a Malha Sudeste auferiu receitas contratuais expressivas durante a vigência dos Contratos Legados. Esse histórico deve ser integralmente considerado na avaliação da recuperação econômica dos ativos. Recomenda-se que a conclusão da seção destaque que a magnitude das receitas acumuladas reforça a adequação do RCM e afasta a utilização de metodologias baseadas exclusivamente na reconstituição patrimonial da Base Regulatória de Ativos.</t>
  </si>
  <si>
    <t>A metodologia adotada pela ANP para definição da taxa de retorno do capital preserva a coerência temporal da regulação ao considerar os parâmetros efetivamente aplicáveis em cada período de vigência do marco regulatório do transporte de gás natural. Para esse fim, a Nota Técnica segmenta a análise em três intervalos distintos:
• 2006–2013: WACC calculado anualmente com base na metodologia CAPM Adaptado para Países Emergentes, conforme a Nota Técnica nº 027/2006-SCM, utilizando parâmetros de mercado atualizados por séries históricas de dez anos;
• 2014–2018: aplicação do WACC de 7,15% a.a. (real, após impostos, em US$), correspondente à taxa de retorno adotada no âmbito da Resolução ANP nº 15/2014;
• 2019–2025: utilização do WACC de 7,25% a.a. (real, após impostos, em US$), definido na revisão quinquenal prevista na Resolução ANP nº 15/2014 e apurado pela Superintendência de Infraestrutura e Movimentação (SIM/ANP) na Nota Técnica nº 013/2019-SIM.
Entende-se adequada a utilização das taxas efetivamente definidas e referendadas pela ANP em cada período, por assegurar previsibilidade regulatória, consistência metodológica e aderência ao princípio da remuneração adequada do capital, evitando tanto a sobre-remuneração quanto a sub-remuneração dos investimentos reconhecidos na Base Regulatória de Ativos.</t>
  </si>
  <si>
    <t>O CAPM adaptado constitui metodologia amplamente reconhecida para a estimativa do custo de capital. Recomenda-se, entretanto, que a Nota Técnica explicite tratar-se de uma taxa regulatória de referência (notional), que não corresponde, necessariamente, ao custo efetivamente incorrido pela transportadora. Também se sugere que a ANP divulgue integralmente a memória de cálculo, adotando parâmetros de mercado auditáveis e permitindo a replicação dos resultados por terceiros.</t>
  </si>
  <si>
    <t>A utilização do cálculo anual para o período de 2006 a 2013 é compatível com a metodologia regulatória vigente à época. Como complemento, recomenda-se apresentar análise de sensibilidade utilizando uma taxa média para o ciclo, de forma a avaliar os efeitos da atualização anual sobre contratos de longa duração. A série histórica empregada deve permanecer integralmente auditável, com indicação das fontes públicas utilizadas para taxa livre de risco, EMBI, inflação e prêmio de mercado.</t>
  </si>
  <si>
    <t>A Nota Técnica adota estrutura de capital composta por 40% de capital de terceiros e 60% de capital próprio para todo o período de 2006 a 2013, fundamentando essa escolha em empresas comparáveis do setor, conforme a metodologia descrita na Nota Técnica nº 027/2006-SCM.
Sem prejuízo dessa fundamentação, reitera-se a contribuição apresentada na consulta pública referente ao ciclo tarifário de 2026–2030, no sentido de que uma estrutura de 50% de capital próprio e 50% de capital de terceiros se mostra mais aderente às boas práticas regulatórias internacionais, considerando que reguladores europeus têm adotado estruturas próximas a 60%-40% ou 50%-50%.</t>
  </si>
  <si>
    <t>A estimativa do beta deve permanecer fundamentada em grupo de empresas comparáveis, observando critérios de liquidez, atividade regulada, estrutura de capital e exclusão de companhias com atividades não equivalentes. Recomenda-se que a ANP publique os parâmetros utilizados, incluindo a composição da amostra, os betas desalavancados, o processo de realavancagem, os tributos considerados e as análises de sensibilidade, em linha com práticas adotadas por reguladores internacionais.</t>
  </si>
  <si>
    <t>A definição da taxa livre de risco e do prêmio de risco Brasil deve privilegiar critérios objetivos, estáveis e passíveis de verificação. Recomenda-se evitar que oscilações conjunturais influenciem excessivamente os parâmetros utilizados, especialmente considerando que os Contratos Legados asseguravam receitas por meio de cláusulas ship-or-pay e mecanismos de indexação. Nesse contexto, médias de longo prazo ou valores medianos podem representar alternativa mais consistente em períodos de elevada volatilidade.</t>
  </si>
  <si>
    <t>A apresentação anual dos parâmetros contribui para a transparência da metodologia. Sugere-se, adicionalmente, que a ANP apresente a decomposição dos impactos de cada variável sobre a BRA, bem como análises comparativas utilizando um WACC real constante e um WACC regulatório por ciclo, permitindo avaliar a sensibilidade da BRA residual de 2025 às premissas financeiras adotadas.</t>
  </si>
  <si>
    <t>Entende-se adequada a utilização do WACC regulatório de 7,15% para o período de 2014 a 2018, por corresponder ao parâmetro setorial estabelecido pela própria ANP. Recomenda-se apenas que a Nota Técnica esclareça que sua aplicação no âmbito do RCM não implica rediscussão da remuneração já contemplada nas tarifas dos Contratos Legados, destinando-se exclusivamente à mensuração do custo de oportunidade do capital ainda não recuperado.</t>
  </si>
  <si>
    <t>Entende-se adequada a adoção do WACC regulatório de 7,25% para o período de 2019 a 2025, em consonância com a metodologia apresentada na Nota Técnica nº 14/2026. Considerando, contudo, a influência desse parâmetro sobre o saldo residual apurado pelo RCM, recomenda-se complementar a análise com cenários alternativos de WACC, superiores e inferiores ao valor adotado, bem como confrontá-lo com referências regulatórias internacionais e com a evolução do risco do setor, evidenciando seus efeitos sobre a BRA final.</t>
  </si>
  <si>
    <t>A utilização dos parâmetros definidos na Nota Técnica nº 013/2019-SIM mostra-se apropriada como referência para o período. Sugere-se, entretanto, verificar sua aderência às condições efetivamente observadas para a transportadora e às características dos Contratos Legados, especialmente quanto ao custo do capital próprio, custo da dívida, beta e risco-país. Como medida de transparência, recomenda-se incluir quadro comparativo com WACC reais adotados por reguladores internacionais para gasodutos e a justificativa da estrutura de capital notional utilizada.</t>
  </si>
  <si>
    <t>A estabilização do WACC em patamar próximo de 7% é compatível com a regulação de infraestrutura. Ainda assim, as alterações observadas na estrutura de capital e nos spreads de crédito entre os diferentes períodos justificam que a Nota Técnica apresente, de forma consolidada, o impacto de cada intervalo sobre a remuneração do capital e sobre o saldo final da Base Regulatória de Ativos.</t>
  </si>
  <si>
    <t>A síntese apresentada pode ser mantida, mas recomenda-se complementá-la com análises de sensibilidade. Considerando que o WACC representa uma das variáveis de maior influência sobre o resultado do RCM, sua superestimação tende a reduzir a recuperação do capital e ampliar o saldo residual da BRA. Nesse sentido, sugere-se que a decisão final apresente matriz combinando WACC, indexador e OPEX, permitindo avaliar a robustez dos resultados obtidos.</t>
  </si>
  <si>
    <t>A consideração do IRPJ e da CSLL é necessária para a correta aplicação do RCM, desde que a apuração reflita exclusivamente a carga tributária atribuível à atividade de transporte. Recomenda-se conciliar as premissas adotadas com as demonstrações financeiras, segregando os efeitos relacionados a outras malhas da NTS e considerando eventuais benefícios fiscais ou prejuízos tributários que reduzam a necessidade de receita destinada à recuperação do capital.</t>
  </si>
  <si>
    <t>A utilização da alíquota combinada de 34% é compatível com o regime de lucro real. Todavia, sua aplicação sobre uma base regulatória estimada deve ser compreendida como aproximação metodológica, e não como reflexo do tributo efetivamente recolhido. Recomenda-se, por isso, apresentar a alíquota efetiva incidente, os efeitos de escudos fiscais e as diferenças existentes entre a apuração societária consolidada e a apuração regulatória por malha.</t>
  </si>
  <si>
    <t>Concorda-se com a abordagem adotada na Nota Técnica nº 14/2026. A definição da vida útil residual deve guardar compatibilidade com a idade operacional dos ativos e com a lógica do capital ainda não recuperado. Assim, ativos anteriores a 2006 que já tenham ultrapassado sua vida útil e recuperado economicamente seus investimentos não devem gerar base fiscal ou regulatória residual. Recomenda-se, ainda, que a ANP não utilize o CRN integral como base fiscal quando houver evidências de custo histórico ou de recuperação econômica já ocorrida.</t>
  </si>
  <si>
    <t>A conversão dos valores pela taxa PTAX de 31/12/2005 constitui critério objetivo e adequado. Contudo, é importante distinguir a base fiscal da Base Regulatória de Ativos, uma vez que o valor convertido não representa, por si só, montante passível de remuneração. Para fins regulatórios, esse valor deve ser submetido ao VRD e, posteriormente, ao RCM. Considerando as limitações dos registros históricos disponíveis, recomenda-se que a utilização do CRN integral como base fiscal seja tratada apenas como hipótese de modelagem e avaliada por meio de análises de sensibilidade.</t>
  </si>
  <si>
    <t>O encerramento escalonado da vida útil dos ativos mostra-se compatível com a metodologia proposta e pode ser mantido. Sugere-se apenas verificar a consistência entre a vida útil de 30 anos adotada para os ativos existentes e aquela que venha a ser definida para novos gasodutos, assegurando tratamento regulatório uniforme. Em qualquer hipótese, a eventual ampliação da vida útil não deve permitir o retorno à BRA de ativos cuja recuperação econômica já tenha sido concluída.</t>
  </si>
  <si>
    <t>A incorporação de investimentos incrementais é compatível com a metodologia proposta, desde que corresponda a CAPEX prudente, necessário, eficiente, efetivamente incorporado ao ativo e ainda não recuperado economicamente. Recomenda-se que cada adição seja devidamente classificada, expansão, reforço, substituição, manutenção capitalizável ou despesa operacional, com a respectiva comprovação documental. Na hipótese de substituição de ativos, a ausência da baixa do componente substituído deve impedir sua capitalização integral, evitando dupla remuneração.</t>
  </si>
  <si>
    <t>As adições ao imobilizado devem observar critérios regulatórios que ultrapassem o simples tratamento contábil. Para tanto, recomenda-se que sua incorporação à base considere requisitos como prudência, eficiência, necessidade e inexistência de dupla contagem, em linha com as melhores práticas regulatórias. Também é recomendável exigir documentação que comprove a entrada em operação do ativo, sua justificativa técnica, os benefícios efetivamente proporcionados ao serviço, a baixa dos ativos eventualmente substituídos e a distinção entre despesas de manutenção e investimentos que ampliem, de forma relevante, a capacidade, a vida útil ou a confiabilidade da infraestrutura.</t>
  </si>
  <si>
    <t>Os investimentos realizados no GASCAR e nos ramais do Anel de Gás possuem relevância para a composição da Base Regulatória de Ativos e, por isso, devem ser avaliados quanto à prudência dos custos, à data de entrada em operação e à efetiva necessidade regulatória. Recomenda-se, ainda, que a ANP verifique se esses investimentos já foram remunerados pelas receitas dos Contratos Legados antes de reconhecer eventual saldo residual na BRA.</t>
  </si>
  <si>
    <t>A classificação do pig instrumentado como CAPEX, em substituição ao seu reconhecimento como OPEX, pode gerar distorções regulatórias, especialmente quando associada à metodologia de depreciação de Ross-Heidecke com adoção do coeficiente de conservação c = 0.
Em regra, o pig instrumentado constitui atividade periódica de inspeção da integridade da rede, destinada à identificação de corrosão, perda de espessura, deformações e demais condições estruturais dos gasodutos. Trata-se, portanto, de despesa inerente à operação e manutenção da infraestrutura, voltada à preservação da capacidade existente e ao atendimento das exigências de segurança operacional. Apenas em situações excepcionais, quando vinculada à substituição de componentes ou à ampliação comprovada da vida útil, capacidade ou confiabilidade do ativo, acompanhada da correspondente baixa do componente substituído, sua capitalização pode ser admitida.
Quando registrado como CAPEX, esse dispêndio passa a integrar a Base Regulatória de Ativos, gerando remuneração pelo WACC e depreciação regulatória. Simultaneamente, caso o resultado da inspeção seja utilizado para justificar a adoção do coeficiente c = 0, reduz-se a depreciação física do ativo e eleva-se seu Valor de Reposição Depreciado (VRD). A combinação desses dois efeitos pode resultar em benefício econômico indevido, pois o mesmo gasto contribui tanto para ampliar a BRA quanto para aumentar o valor residual dos ativos.
Para evitar essa dupla vantagem regulatória, recomenda-se que o pig instrumentado seja classificado, como regra, como OPEX de integridade operacional. Nas hipóteses excepcionais de capitalização, a ANP deve exigir demonstração do benefício incremental proporcionado pelo investimento, identificação e baixa do componente substituído, bem como comprovação de que não há dupla contagem entre a capitalização do gasto e a avaliação do estado de conservação do ativo. Recomenda-se, igualmente, que itens como linepack, service exchange/overhaul e classe de locação sejam submetidos à mesma análise de prudência e de natureza econômica antes de sua incorporação à Base Regulatória de Ativos.</t>
  </si>
  <si>
    <t>A apuração anual do IRPJ e da CSLL deve ser acompanhada de reconciliação completa dos valores considerados na modelagem. Recomenda-se que a ANP apresente análises comparativas contemplando, de um lado, a hipótese sem apropriação fiscal por malha e, de outro, a utilização da alíquota efetiva observada na NTS, permitindo avaliar a materialidade dessas premissas. Considerando que o IRPJ e a CSLL influenciam diretamente o cálculo do retorno do capital no RCM, sua superestimação pode resultar em aumento artificial da Base Regulatória de Ativos.</t>
  </si>
  <si>
    <t>A Nota Técnica reconhece, adequadamente, que a apuração tributária é realizada no âmbito da pessoa jurídica, e não individualmente por malha. Dessa forma, a estimativa utilizada para cada malha deve ser compreendida como aproximação metodológica, e não como dado efetivamente observado. Recomenda-se que a ANP exija a conciliação dessas estimativas com as demonstrações financeiras auditadas e com a memória dos critérios de rateio adotados. Na impossibilidade de realizar essa verificação, entende-se mais adequado adotar premissas prudentes em favor da modicidade tarifária, preservando a possibilidade de ajustes posteriores (true-up) caso a NTS apresente documentação que comprove valores mais representativos.</t>
  </si>
  <si>
    <t>A existência de lacunas informacionais não constitui impedimento à aplicação do RCM. Ao contrário, justifica a utilização das melhores informações disponíveis, acompanhadas de premissas transparentes e tecnicamente fundamentadas. Caso a transportadora pretenda o reconhecimento de valores superiores, deve apresentar os elementos comprobatórios correspondentes. Essa abordagem é compatível com a experiência regulatória australiana, que admite estimativas na ausência de dados históricos completos, desde que acompanhadas de adequada fundamentação e transparência. Recomenda-se, ainda, a previsão de mecanismo de true-up passível de auditoria.</t>
  </si>
  <si>
    <t>A estrutura operacional do Consórcio Malhas e a atuação da Transpetro ajudam a explicar a inexistência de informações segregadas por malha durante parte do período analisado. Entretanto, essa circunstância reforça a necessidade de cautela na avaliação dos custos, especialmente considerando que a Petrobras atuava simultaneamente como carregadora e controladora. Nesse contexto, os pagamentos realizados à Transpetro devem ser considerados como referência inicial, sujeitando-se, contudo, a análises de eficiência e a comparações com parâmetros de mercado.</t>
  </si>
  <si>
    <t>A reestruturação societária decorrente da alienação da NTS modificou a estrutura de custos administrativos, operacionais e de gestão da transportadora. Por essa razão, não se recomenda a simples extrapolação dos custos observados após 2019 para todo o período histórico, sem os ajustes necessários. Também devem ser excluídos custos relacionados à aquisição da companhia, à reorganização societária e a atividades vinculadas a outras malhas, por não guardarem relação direta com a prestação do serviço na Malha Sudeste.</t>
  </si>
  <si>
    <t>A impossibilidade de reconstrução integral das informações históricas deve ser devidamente registrada, mas não pode resultar em presunção favorável à transportadora quanto ao reconhecimento de custos ou valores superiores. Recomenda-se que a ANP mantenha a aplicação do RCM com base nas melhores informações disponíveis, adotando premissas prudentes e condicionando eventual ampliação da BRA à apresentação de dados auditados, segregados por malha, ativo e contrato.</t>
  </si>
  <si>
    <t>Os dados históricos fornecidos pela Petrobras/Transpetro constituem referência relevante para a aplicação do RCM, embora devam ser analisados com cautela por refletirem operações realizadas entre empresas do mesmo grupo econômico. Recomenda-se complementar essa base com análises comparativas de custos de operação e manutenção por quilômetro de rede e por diâmetro dos gasodutos, além de verificar se os valores registrados incluem despesas não diretamente relacionadas à Malha Sudeste. Também é importante que essas informações sejam conciliadas com a documentação contábil e os contratos de operação correspondentes.</t>
  </si>
  <si>
    <t>As demonstrações financeiras auditadas da NTS representam fonte de informação mais robusta para esse período, ainda que os dados estejam consolidados para diferentes malhas. Recomenda-se que a ANP solicite a abertura gerencial dos custos por malha e por contrato. Na ausência dessas informações, o rateio pela extensão da rede constitui solução objetiva e transparente, mas convém compará-lo com outros critérios, como extensão ponderada pelo diâmetro, capacidade de transporte, número de estações, pontos de entrega e complexidade operacional, adotando-se aquele que melhor represente a efetiva alocação dos custos.</t>
  </si>
  <si>
    <t xml:space="preserve">Para o período de 2017 a 2025, a Nota Técnica utilizou os custos de O&amp;M e G&amp;A informados pela NTS em resposta ao Ofício nº 4/2026/SIM-CTR/SIM/ANP-RJ (SEI nº 5629381), registrados em valores nominais e já alocados ao Contrato Malhas SE. A transportadora adotou como critério de rateio a extensão da rede, considerando que a Malha Sudeste corresponde a aproximadamente 62% da extensão total de seus gasodutos.
Considerando que esses dados são utilizados para reconstruir o histórico necessário à aplicação do RCM, entende-se adequada a utilização do critério adotado pela ANP. Registra-se, contudo, que análises comparativas realizadas indicam que os custos de O&amp;M por quilômetro da NTS se mostram elevados em relação aos observados em outras transportadoras. Assim, para avaliações prospectivas, recomenda-se que tais custos sejam confrontados com parâmetros de eficiência antes de sua incorporação aos cálculos regulatórios.  </t>
  </si>
  <si>
    <t>Conforme destacado na Nota Técnica nº 14/2026, os custos informados para o período de 2008 a 2016 correspondem aos pagamentos realizados pela Petrobras à Transpetro durante a vigência do Consórcio Malhas, registrados no sistema SAP. Por terem sido produzidos em ambiente de integração vertical, esses valores podem não refletir níveis eficientes de custos operacionais. Ainda assim, sua utilização mostra-se necessária para viabilizar a aplicação do RCM, devendo-se reconhecer que essa premissa tende a favorecer a transportadora no cálculo da recuperação do capital.</t>
  </si>
  <si>
    <t>O ajuste por meio de multiplicador constitui alternativa válida para compatibilizar diferenças de escopo entre as bases de dados utilizadas. Recomenda-se, entretanto, que a ANP apresente análises de sensibilidade contemplando cenário sem multiplicador, multiplicadores alternativos e comparação com referências externas. A aplicação uniforme de despesas de G&amp;A e de direito de passagem a todo o período pode superestimar os custos operacionais históricos e, consequentemente, ampliar artificialmente a BRA residual.</t>
  </si>
  <si>
    <t>A compatibilização dos dados é necessária para assegurar comparabilidade entre os períodos analisados, mas deve observar a efetiva relação de causalidade dos custos com a operação da malha. Despesas de G&amp;A e de direito de passagem somente devem ser incorporadas quando houver demonstração de sua vinculação direta à infraestrutura analisada. Também se recomenda distinguir ajustes recorrentes daqueles de natureza excepcional, evitando a retroprojeção automática de custos decorrentes da estrutura societária posterior à separação entre Petrobras e NTS.</t>
  </si>
  <si>
    <t>As mudanças decorrentes da transição operacional alteraram a estrutura de custos da transportadora. Nesse contexto, recomenda-se avaliar diferentes janelas de referência antes da adoção de um único multiplicador, evitando que alterações estruturais ocorridas ao longo do período sejam incorporadas indistintamente aos custos históricos e resultem em superestimação do OPEX dos Contratos Legados.</t>
  </si>
  <si>
    <t>A utilização do custo unitário de 2008 como referência para estimar os exercícios de 2006 e 2007 constitui procedimento simples e passível de auditoria. Ainda assim, recomenda-se complementar essa metodologia com análises de sensibilidade que considerem a deflação dos valores para o período correspondente e a utilização de custos por quilômetro ponderados pelo diâmetro dos gasodutos. A adoção direta dos custos nominais de 2008 pode resultar em estimativas conservadoras do OPEX e influenciar o saldo residual apurado pelo RCM, razão pela qual seu impacto sobre a BRA final deve ser explicitado.</t>
  </si>
  <si>
    <t>A série consolidada pode ser utilizada como melhor informação disponível para a aplicação do RCM, sem prejuízo de sua revisão à medida que novos elementos sejam apresentados. Recomenda-se que a decisão final estabeleça a obrigação de envio de dados segregados, auditoria independente e mecanismo de true-up. Na ausência de documentação adicional que permita aperfeiçoar a série histórica, entende-se adequado ajustar as estimativas com base em parâmetros de eficiência, preservando o princípio da modicidade tarifária.</t>
  </si>
  <si>
    <t>A utilização do IGP-M é apropriada para refletir o reajuste das tarifas efetivamente previsto nos Contratos Legados. Sua adoção como parâmetro metodológico, contudo, merece avaliação cuidadosa, considerando a elevada volatilidade observada em determinados períodos, com potencial para influenciar tanto o WACC nominal quanto as receitas consideradas no RCM. Recomenda-se, por essa razão, distinguir o emprego do IGP-M como indexador contratual da utilização de índices como o IPCA ou de análises em moeda constante para fins de testes de sensibilidade e validação dos resultados.</t>
  </si>
  <si>
    <t>Como índice contratualmente pactuado, o IGP-M deve integrar a reconstrução das receitas históricas dos Contratos Legados. Entretanto, ao assegurar a atualização das tarifas ao longo da execução contratual, esse mecanismo também reduziu a exposição da transportadora aos riscos de inflação e de demanda. Assim, recomenda-se que o WACC adotado seja compatível com esse perfil de risco, evitando remuneração superior àquela correspondente às condições efetivamente enfrentadas pelo transportador.</t>
  </si>
  <si>
    <t>A conversão do WACC real para valores nominais utilizando o IGP-M representa etapa sensível da metodologia. Recomenda-se que a ANP apresente análises comparativas considerando também cenários baseados no IPCA e em moeda constante. Em períodos de forte elevação do IGP-M, o WACC nominal pode absorver parcela significativa da receita considerada no RCM, retardando a recuperação do capital. Por isso, a escolha do indexador deve estar fundamentada não apenas na aderência contratual, mas também na neutralidade econômica do resultado.</t>
  </si>
  <si>
    <t>Sugere-se que a Nota Técnica evidencie de forma mais detalhada os efeitos dos períodos de maior variação do IGP-M sobre o resultado do RCM. Para tanto, recomenda-se decompor o saldo residual entre os impactos decorrentes da operação, dos investimentos (CAPEX) e da atualização monetária, permitindo verificar em que medida o valor remanescente decorre de capital efetivamente não recuperado ou de oscilações nominais ocorridas ao longo do período.</t>
  </si>
  <si>
    <t>A metodologia de cálculo do WACC nominal em reais deve assegurar plena transparência e possibilidade de verificação pelos agentes. Recomenda-se que a ANP apresente quadro anual contendo, no mínimo, o WACC real, o índice de inflação utilizado, o WACC nominal correspondente, a BRA inicial, a remuneração do capital e o respectivo impacto sobre o retorno do capital no âmbito do RCM. Essa sistematização fortalece a auditabilidade da metodologia e reduz a influência de escolhas metodológicas posteriores sobre os resultados.</t>
  </si>
  <si>
    <t>A caracterização do IGP-M como o cenário mais conservador merece melhor qualificação, uma vez que seus efeitos variam conforme a perspectiva adotada. Embora possa representar abordagem conservadora sob a ótica da transportadora, sua utilização também pode ampliar o saldo residual da BRA e, consequentemente, os custos suportados pelos usuários futuros. Recomenda-se, portanto, que a Nota Técnica substitua essa classificação por uma análise baseada na neutralidade regulatória, confrontando cenários alternativos e justificando a opção metodológica que melhor evite a dupla recuperação do capital.</t>
  </si>
  <si>
    <t>A utilização da taxa de câmbio deve restringir-se às situações em que seja necessária a conversão de valores originalmente expressos em dólares. Recomenda-se que a metodologia diferencie claramente os efeitos cambiais daqueles decorrentes da inflação, evitando qualquer forma de dupla indexação. Para assegurar transparência e rastreabilidade, a planilha deve identificar todas as conversões realizadas e evidenciar seus respectivos impactos sobre os resultados anuais.</t>
  </si>
  <si>
    <t>A definição do valor residual da Base Regulatória de Ativos representa o ponto central da aplicação do RCM. Concorda-se com o reconhecimento de saldo residual apenas quando demonstrado que o capital correspondente ainda não foi recuperado economicamente. No caso da NTS, os resultados indicam BRA inicial igual a zero. Ainda assim, recomenda-se que a ANP complemente a análise com testes de sensibilidade envolvendo parâmetros como WACC, OPEX, CAPEX, tributos, IGP-M, linepack e capitalização de inspeções, assegurando que a decisão final permaneça aderente ao princípio da vedação à dupla recuperação do capital (no double recovery).</t>
  </si>
  <si>
    <t>A metodologia de atualização anual da BRA apresenta estrutura consistente e passível de verificação. Sugere-se, contudo, reforçar os mecanismos de auditoria por meio da apresentação sistemática do saldo inicial, adições, baixas, retorno do capital, remuneração do capital, saldo final da BRA e respectiva conciliação com as demonstrações financeiras.</t>
  </si>
  <si>
    <t>A BRA de abertura referente a 2006 deve corresponder ao Valor de Reposição Depreciado dos ativos existentes, funcionando exclusivamente como referência inicial para a aplicação do RCM. Quanto aos investimentos realizados entre 2006 e 2017, recomenda-se que sua incorporação seja condicionada à comprovação documental dos custos incorridos, da entrada em operação e da efetiva necessidade regulatória.</t>
  </si>
  <si>
    <t>Os investimentos classificados como Sustaining CAPEX devem ser avaliados com elevado grau de rigor técnico. É recomendável distinguir despesas de manutenção recorrente, que possuem natureza operacional (OPEX), de investimentos efetivamente capitalizáveis, caracterizados pelo aumento da vida útil, da capacidade operacional ou pela substituição de componentes identificáveis, acompanhada da correspondente baixa do ativo substituído. Também se recomenda reclassificar como OPEX as despesas recorrentes relacionadas à integridade, inspeção e operação dos ativos, inclusive aquelas associadas ao pig instrumentado, ressalvadas as situações em que fique demonstrado, de forma objetiva, tratar-se de investimento passível de capitalização.</t>
  </si>
  <si>
    <t>A evolução anual da BRA constitui o principal elemento para verificar a recuperação econômica dos ativos ao longo do período analisado e deve ser preservada como evidência central da metodologia. Recomenda-se complementar sua apresentação com gráficos e tabelas que decomponham os principais fatores responsáveis pelo resultado final, BRA inicial, Core CAPEX, Sustaining CAPEX, OPEX, tributos, WACC e receitas, bem como explicitem a sensibilidade do saldo residual e o grau de confiabilidade dos resultados diante das limitações informacionais existentes.</t>
  </si>
  <si>
    <t>A evolução da BRA deve ser analisada sob a perspectiva econômica da recuperação do capital. Após o período inicial de acumulação de investimentos, o fluxo de receitas dos Contratos Legados promove a amortização progressiva dos ativos, intensificada nos anos finais da série. Dessa forma, caso o RCM demonstre a recuperação integral ou a sobre-recuperação do capital investido, não há fundamento para o reconhecimento de saldo residual positivo na Base Regulatória de Ativos.</t>
  </si>
  <si>
    <t>Os investimentos associados ao GASCAR durante a fase de acumulação devem ser avaliados quanto à razoabilidade dos custos, ao cronograma de implantação, à entrada em operação e à eficiência dos aportes realizados. Também se recomenda verificar se tais investimentos já foram remunerados pelas receitas decorrentes das tarifas e da capacidade contratada durante a vigência dos Contratos Legados</t>
  </si>
  <si>
    <t>A interação entre o crescimento das receitas e a remuneração do capital pelo WACC merece ser demonstrada por meio de indicadores anuais que evidenciem a capacidade de recuperação dos investimentos. Recomenda-se, ainda, avaliar separadamente os exercícios em que o WACC nominal apresentou maior elevação, verificando se as premissas adotadas para o OPEX influenciaram de forma relevante o ritmo de amortização do capital.</t>
  </si>
  <si>
    <t>A convergência do saldo residual para zero no período de 2022 a 2025 representa resultado determinante da aplicação do RCM e deve ser preservada na avaliação final. Sugere-se reforçar essa conclusão por meio de análises de sensibilidade que considerem premissas alternativas para OPEX eficiente, WACC menos volátil e tratamento do pig instrumentado como OPEX. Persistindo saldo não positivo nesses cenários, conclui-se que a BRA inicial do ciclo de 2026 deve permanecer igual a zero.</t>
  </si>
  <si>
    <t>A aceleração da recuperação do capital após a aquisição societária da NTS não deve ser interpretada como elemento apto a justificar remuneração regulatória adicional. A metodologia do RCM considera exclusivamente as receitas e os custos associados à prestação do serviço de transporte, não o valor desembolsado pelos controladores na operação societária. Assim, eventual prêmio pago na aquisição não pode ser incorporado à remuneração tarifária futura.</t>
  </si>
  <si>
    <t>A decomposição dos resultados deve evidenciar, de forma clara, a destinação econômica da receita auferida ao longo do período, discriminando as parcelas destinadas à remuneração do capital, à recuperação do capital investido, à cobertura dos custos operacionais e ao pagamento de tributos. Recomenda-se complementar essa análise com a participação percentual acumulada de cada componente e com avaliação comparativa em relação à Malha Nordeste, de modo a verificar a consistência metodológica entre as Notas Técnicas nº 14 e nº 15. O reconhecimento de eventual saldo residual da BRA somente se justifica se essa decomposição demonstrar, de forma inequívoca, a existência de capital ainda não recuperado.</t>
  </si>
  <si>
    <t>Os Contratos Legados da Malha Sudeste representam aproximadamente 30% da Receita Máxima Permitida atualmente em revisão. Com o encerramento dos demais contratos previstos para 2030, cerca de 70% da receita regulada do transporte de gás natural estará sujeita à mesma lógica de transição, o que torna esta decisão relevante também para os ciclos tarifários futuros.
As informações disponibilizadas pela ANP, incluindo os fluxos de caixa divulgados em abril de 2025, bem como os dados apresentados pela Petrobras em audiência pública no Senado Federal, indicam que os ativos vinculados ao Contrato Legado da Malha Sudeste chegaram ao fim de sua vigência com Valor Residual Econômico próximo de zero. Esse resultado demonstra que o capital investido foi integralmente recuperado e remunerado ao longo do período contratual.
Os estudos realizados por esta consultoria, com aplicação do Método do Capital Recuperado (RCM), conduzem à mesma conclusão, mesmo sob premissas conservadoras e favoráveis às transportadoras, como níveis elevados de OPEX e WACC. Embora os valores apurados sejam distintos dos apresentados pela ANP, em razão das diferenças de premissas e bases de dados, ambos convergem para a conclusão de que a BRA inicial da NTS no ciclo 2026–2030 deve ser igual a zero.
Em nossas simulações, a recuperação integral do capital ocorreu ao final de 2019, o que indica que, no quinquênio seguinte, os usuários continuaram remunerando ativos cujo investimento já havia sido recuperado. A comparação com metodologias baseadas exclusivamente no Valor de Reposição Novo (VRN) evidencia a relevância dessa conclusão: em nossas estimativas, o VRN resultaria em BRA inicial superior a R$ 3 bilhões, em contraste com a BRA nula obtida pelo RCM, com impacto adicional estimado em cerca de R$ 4 bilhões apenas no ciclo 2026–2030.
Diante das evidências técnicas e do marco regulatório vigente, o RCM é a metodologia que melhor atende aos objetivos da revisão tarifária, pois permite identificar o capital efetivamente ainda não recuperado, preservando a modicidade tarifária e evitando a dupla remuneração de ativos já amortizados. Desconsiderar a trajetória financeira dos Contratos Legados significaria transferir aos usuários custos incompatíveis com a realidade econômica da infraestrutura.
A experiência regulatória australiana reforça essa conclusão, ao demonstrar que metodologias retrospectivas são adequadas em processos de transição regulatória envolvendo ativos explorados por longos períodos sem acompanhamento contínuo da recuperação do capital. Assim, a adoção do RCM assegura que apenas o capital efetivamente não recuperado seja incorporado à Base Regulatória de Ativos.</t>
  </si>
  <si>
    <t>Recomenda-se que a planilha seja disponibilizada em formato aberto, com fórmulas destravadas, trilha de auditoria, identificação das fontes documentais utilizadas em cada variável crítica e aba específica para análises de sensibilidade. Sugere-se, ainda, a inclusão de cenários alternativos contemplando diferentes premissas para WACC, utilização de IPCA em substituição ao IGP-M, OPEX eficiente, reclassificação ou exclusão do pig instrumentado, tratamento do linepack apenas na condição inicial, avaliação prudencial de CAPEX tardio e utilização de alíquotas efetivas de tributos. Por fim, recomenda-se que a decisão regulatória explicite o cenário adotado e as razões técnicas que fundamentaram essa escolha.</t>
  </si>
  <si>
    <t>A presente contribuição reforça que o Método do Capital Recuperado (RCM) é a metodologia mais adequada para dar efetividade à Resolução ANP nº 991/2026, especialmente quanto à vedação da dupla recuperação do capital. Embora o CHCI e o CRN possam ser úteis para fins de valoração patrimonial, tais métodos não incorporam, de forma integrada, as receitas historicamente auferidas pelas transportadoras durante a vigência dos Contratos Legados.
A análise desenvolvida pela ANP, em linha com estudos de outras consultorias, indica que a NTS já recuperou integralmente — e, em determinados cenários, até em excesso — o capital investido. Essa conclusão decorre da própria lógica do RCM, que reconstrói a trajetória financeira dos ativos considerando receitas, custos operacionais, tributos, remuneração do capital e recuperação efetiva do investimento.
Diferentemente do CHCI, que apenas atualiza o investimento original, e do CRN, que estima o custo atual de reposição da infraestrutura, o RCM permite identificar o saldo econômico ainda não recuperado. Assim, evita que ativos já pagos pelos usuários retornem à Base Regulatória de Ativos e sejam novamente remunerados pelas tarifas.
No caso dos Contratos Legados, marcados por ativos construídos em ambiente monopolista e verticalmente integrado, com tarifas livremente negociadas e sem acompanhamento regulatório ex ante, a aplicação do RCM mostra-se indispensável para que a BRA reflita apenas o capital efetivamente pendente de recuperação.
Por fim, registra-se que a desverticalização da Petrobras poderia ter sido acompanhada de revisão integral da BRA e da Receita Máxima Permitida. Como isso não ocorreu à época, a presente revisão tarifária representa oportunidade essencial para que a ANP alinhe a remuneração dos ativos ao marco regulatório vigente e à modicidade tarifária.</t>
  </si>
  <si>
    <t>O Anexo II desempenha papel relevante ao reconstruir a formação das receitas e das tarifas aplicáveis ao Contrato Legado da Malha Sudeste. Essa análise permite verificar se a tarifa historicamente praticada já contemplava a remuneração do capital com base em custos de reposição, informação indispensável para a correta aplicação do RCM. Recomenda-se que esse histórico seja utilizado para avaliar a recuperação econômica dos ativos, evitando que valores já incorporados às tarifas do período legado voltem a compor a Base Regulatória de Ativos a partir de 2026.</t>
  </si>
  <si>
    <t>Recomenda-se que a ANP confronte a memória de cálculo originalmente utilizada para definição das tarifas com a receita efetivamente auferida durante a vigência dos Contratos Legados e com a BRA residual apurada pelo RCM. Essa verificação contribui para assegurar a consistência entre a metodologia tarifária originalmente adotada e a definição da Base Regulatória de Ativos no novo ciclo regulatório.</t>
  </si>
  <si>
    <t>A verificação do custo unitário implícito representa importante procedimento de validação da metodologia empregada. Recomenda-se comparar os valores obtidos com referências constantes da base de dados da EIA, com projetos brasileiros equivalentes e com parâmetros internacionais compatíveis em termos de diâmetro e extensão dos gasodutos.</t>
  </si>
  <si>
    <t>Recomenda-se detalhar a composição da rubrica de custos de reposição, discriminando, sempre que possível, materiais, construção, engenharia, direito de passagem, contingências e demais componentes relevantes. Também é importante explicitar o tratamento conferido à depreciação, permitindo identificar se as tarifas históricas foram estruturadas com base no CRN bruto, no CRN depreciado ou em outro critério. Na ausência dessa decomposição, entende-se mais prudente adotar interpretação que minimize o risco de dupla recuperação do capital.</t>
  </si>
  <si>
    <t>A avaliação patrimonial realizada pela Petrobras em 2003 constitui elemento relevante para a validação dos resultados apresentados na Nota Técnica. Recomenda-se confrontar esse levantamento com os valores de CRN e VRD utilizados pela ANP, uma vez que a adoção, pela própria Petrobras, do custo de reposição depreciado indica que parcela do consumo econômico dos ativos já havia sido reconhecida antes da celebração dos Contratos Legados. Sempre que inferior ao valor reconstruído pela ANP, essa avaliação pode servir como importante parâmetro de consistência e limite de referência.</t>
  </si>
  <si>
    <t>A utilização simultânea de métricas distintas para fins tarifários e patrimoniais exige cautela, pois pode resultar em sobreavaliação dos ativos caso não sejam realizados os devidos ajustes metodológicos. Recomenda-se que a ANP evite combinar critérios que elevem, simultaneamente, a remuneração histórica e a Base Regulatória de Ativos futura. A metodologia adotada deve assegurar que o capital já recuperado por meio das tarifas seja devidamente abatido do saldo residual reconhecido para fins regulatórios.</t>
  </si>
  <si>
    <t>Recomenda-se detalhar a composição da parcela do preço correspondente à tarifa de transporte no âmbito do GSA, identificando os elementos relacionados aos custos de reposição, tais como materiais, construção, engenharia, direito de passagem, contingências e demais componentes relevantes. Também se mostra importante esclarecer o tratamento conferido à depreciação na formação dessas tarifas, de modo a verificar se a remuneração histórica considerava o CRN bruto, o CRN depreciado ou outro critério equivalente. Na ausência dessas informações, entende-se mais adequado adotar premissas prudentes que evitem a dupla recuperação do capital.</t>
  </si>
  <si>
    <t>A aplicação do Método do Capital Recuperado (RCM), conforme apresentada na Nota Técnica, consiste em confrontar, ao longo de toda a vigência dos Contratos Legados, as receitas líquidas efetivamente auferidas pela transportadora com a receita necessária para remunerar adequadamente os investimentos realizados, os custos operacionais, os tributos e o retorno do capital compatível com seu custo de oportunidade.
Quando as receitas históricas superam essa necessidade econômica, conclui-se que o capital investido já foi integralmente recuperado — ou até mesmo sobre-remunerado —, hipótese em que a Base Regulatória de Ativos de abertura do ciclo tarifário 2026–2030 deve ser fixada em zero.
No caso da NTS, esse resultado já era esperado diante dos fluxos de caixa históricos e das análises desenvolvidas por diferentes consultorias, inclusive a ARM. Os elementos reunidos neste Anexo reforçam essa conclusão ao demonstrar, com base na própria documentação utilizada pela Petrobras, como ocorreu a recuperação econômica dos investimentos ao longo da execução contratual.
A Nota Técnica evidencia que a tarifa originalmente pactuada em 2006 foi estruturada a partir de uma base de ativos calculada pelo Custo de Reposição Novo, correspondente ao valor de reconstrução integral da infraestrutura. Entretanto, conforme registrado no laudo SEPAV-R-248/02, a própria Petrobras havia atribuído à mesma malha valor patrimonial depreciado significativamente inferior, correspondente a menos de 15% daquele montante.
Esse descompasso entre a base utilizada para a formação das tarifas e o valor patrimonial então reconhecido contribuiu para a geração de receitas que, segundo os resultados do RCM, proporcionaram a recuperação integral do capital investido durante a vigência dos Contratos Legados. Nesse contexto, a adoção do RCM mostra-se compatível com as diretrizes estabelecidas pela Resolução ANP nº 991/2026, ao passo que a utilização isolada do CHCI ou do CRN pode resultar na reinclusão, na Base Regulatória de Ativos, de investimentos cuja recuperação econômica já ocorreu, produzindo efeitos incompatíveis com a vedação à dupla remuneração e com a modicidade tarifária.</t>
  </si>
  <si>
    <t>Os elementos reunidos neste Anexo reforçam as conclusões da Nota Técnica quanto à recuperação econômica dos ativos da Malha Sudeste durante a vigência dos Contratos Legados. Considerando que esses contratos representam aproximadamente 30% da Receita Máxima Permitida atualmente em revisão — percentual que poderá alcançar cerca de 70% com o encerramento dos demais contratos em 2030 —, a correta definição da Base Regulatória de Ativos assume relevância estratégica para os ciclos tarifários futuros.
Os fluxos de caixa divulgados pela ANP, aliados às informações apresentadas pela Petrobras em audiência pública no Senado Federal, indicam que os ativos vinculados ao Contrato Legado da NTS encerraram sua vigência com Valor Residual Econômico próximo de zero, evidenciando que o capital investido foi integralmente recuperado ao longo da execução contratual.
As simulações realizadas por esta consultoria, com base no Método do Capital Recuperado (RCM), conduzem à mesma conclusão, inclusive sob premissas conservadoras e favoráveis à transportadora, como níveis mais elevados de OPEX e WACC. Embora os valores apurados não coincidam integralmente com aqueles apresentados pela ANP, ambos convergem para o mesmo resultado: a BRA inicial da NTS no ciclo 2026–2030 deve ser igual a zero.
Em nossas estimativas, a recuperação integral do capital ocorreu ao final de 2019. A adoção de metodologia baseada exclusivamente no Valor de Reposição Novo (VRN), por sua vez, resultaria em BRA inicial superior a R$ 3 bilhões, com impacto estimado de aproximadamente R$ 4 bilhões nas tarifas do ciclo 2026–2030, valor que tenderia a crescer nos períodos seguintes.
Os documentos analisados neste Anexo também indicam que as tarifas dos Contratos Legados foram estruturadas a partir de bases patrimoniais distintas daquelas utilizadas pela própria Petrobras para avaliação econômica dos ativos. Essa circunstância reforça a necessidade de que a definição da BRA considere a trajetória efetiva de recuperação dos investimentos, e não apenas o valor patrimonial ou o custo de reposição da infraestrutura.
A experiência regulatória internacional, especialmente a australiana, confirma a adequação de metodologias retrospectivas em processos de transição envolvendo ativos legados. O RCM permite identificar o capital efetivamente ainda não recuperado, preservando a modicidade tarifária e evitando a dupla remuneração de ativos já amortizados.
Diante do art. 7º, inciso IV, da Resolução ANP nº 991/2026, a verificação do capital já recuperado não constitui mera alternativa metodológica, mas requisito indispensável para a correta definição da Base Regulatória de Ativos no novo ciclo tarifário.</t>
  </si>
  <si>
    <t>A ABIQUIM apoia a aplicação concreta do Método do Capital Recuperado (RCM) à valoração dos ativos referentes aos contratos legados da Malha Sudeste, objeto da CP ANP nº 11/2026. A consulta complementa a instrução iniciada na CP ANP nº 03/2026, na qual a ANP havia indicado, por metodologia patrimonial, uma BRA de R$ 3,626 bilhões para a NTS. Com a reconstrução econômica dos fluxos históricos, a NT 14/2026 apura saldo residual negativo de aproximadamente R$ 83,5 milhões. Esse resultado não reabre contratos, não revisa tarifas passadas e não impõe devolução: apenas define, para o futuro, que o capital legado já foi recuperado e não deve voltar à tarifa do ciclo 2026-2030. A correta identificação do capital ainda não recuperado possui impactos diretos sobre a modicidade tarifária, a competitividade dos consumidores industriais e a eficiência econômica do sistema de transporte. A incorporação de ativos já remunerados à BRA futura produziria transferência indevida de custos aos usuários e enfraqueceria os sinais econômicos do regime regulatório.</t>
  </si>
  <si>
    <t>A ABIQUIM concorda com o enquadramento do RCM no contexto da regulação econômica do transporte. A Resolução ANP nº 991/2026 autoriza o uso do RCM para ativos submetidos a tarifas negociadas, e a Malha Sudeste reúne exatamente essa característica: infraestrutura operada por longo período sob contratos legados, antes da plena aplicação do regime de RMP ex ante. O método é adequado porque responde à pergunta central da BRA de abertura: quanto capital ainda resta recuperar por tarifa, depois das receitas, custos, tributos e remuneração regulatória do período histórico?</t>
  </si>
  <si>
    <t>A ABIQUIM concorda com o diagnóstico da dupla recuperação de capital. O ponto regulatório decisivo não é o valor físico do gasoduto nem o valor contábil da companhia, mas o capital que ainda não foi recuperado por tarifa. Em ativos de monopólio natural remunerados por contratos legados, reconhecer automaticamente CRN, VRD ou CHCI como BRA futura pode levar os usuários a pagar novamente por infraestrutura já remunerada. A vedação à dupla recuperação deve orientar a admissibilidade da BRA, em linha com modicidade tarifária, eficiência alocativa e neutralidade entre usuários de diferentes períodos.</t>
  </si>
  <si>
    <t>A ABIQUIM concorda com a lógica retrospectiva do RCM, desde que bem qualificada. O método olha para o passado apenas como fonte de evidência econômica; seus efeitos são prospectivos, restritos à definição da BRA de abertura do ciclo 2026-2030. Não há revisão retroativa de contrato, tarifa ou receita. O que se apura é o saldo regulatório remanescente: quanto capital ainda falta recuperar após considerar receita contratual, OPEX, tributos e remuneração adequada sobre o capital ainda não amortizado.</t>
  </si>
  <si>
    <t>A ABIQUIM concorda com a mecânica do RCM. A metodologia parte da receita líquida contratual, deduz os custos operacionais (OPEX), tributos e remuneração regulatória do capital, e identifica o retorno de capital que reduz a BRA no roll-forward anual. Essa estrutura é objetiva porque conecta cada resultado a parâmetros verificáveis: receita de capacidade, custos, tributos, WACC e aportes. Recomenda-se que a decisão final preserve essa lógica recursiva e consolide a memória de cálculo já disponibilizada pela ANP, com identificação clara das fontes e premissas adotadas.</t>
  </si>
  <si>
    <t>A ABIQUIM concorda com o uso da experiência australiana como referência comparada, mas entende importante explicitar seu papel. O fundamento jurídico do RCM no Brasil está na Lei do Gás e na Resolução ANP nº 991/2026; o benchmark estrangeiro serve como apoio técnico, especialmente em transparência, rastreabilidade, uso justificado de estimativas e controle de dupla recuperação. O caso brasileiro tem racional próprio: a transição de ativos remunerados por tarifas negociadas para um regime de Receita Máxima Permitida.</t>
  </si>
  <si>
    <t>A ABIQUIM endossa a incorporação das diretrizes práticas da experiência australiana referida pela NT, na medida em que elas enfrentam os pontos mais sensíveis do RCM: qualidade dos dados, estimativas quando o histórico primário é incompleto, padronização da taxa de retorno e prevenção de manipulação da base. No Brasil, essas diretrizes se traduzem em rastreabilidade, explicitação de proxies e na consolidação, na decisão final, das premissas críticas de receita contratual, OPEX, tributos, WACC, inflação e CAPEX incremental.</t>
  </si>
  <si>
    <t>A ABIQUIM concorda com o uso de custos de construção ou de reposição como âncora inicial quando o custo histórico primário não estiver integralmente disponível. Essa âncora, porém, não se confunde com direito automático a uma BRA patrimonial. No RCM, sua função é apenas fornecer o ponto de partida do roll-forward histórico; o valor final deve ser o capital ainda não recuperado, depois de consideradas as receitas tarifárias pretéritas. Assim, CRN e VRD são insumos do teste, não substitutos do teste de recuperação.</t>
  </si>
  <si>
    <t>A ABIQUIM concorda com o tratamento do WACC como parâmetro regulatório padronizado. A taxa de retorno aplicada no RCM deve refletir a série regulatória aplicável a cada período, e não o custo de aquisição societária das malhas, prêmio de controle, alavancagem específica do comprador ou expectativas privadas de rentabilidade. Como o WACC define a remuneração imputada ao capital ainda não recuperado, sua aplicação transparente e uniforme é essencial para que o saldo da BRA decorra do método, e não de reprecificação seletiva do risco.</t>
  </si>
  <si>
    <t>A ABIQUIM concorda com o tratamento nominal dos fluxos e com a possibilidade de depreciação econômica negativa quando, em determinado ano, a receita não cobre OPEX, tributos e retorno regulatório. Essa característica mostra que o RCM é simétrico: quando há insuficiência de receita, o saldo regulatório aumenta; quando a receita supera os encargos do período, o capital é amortizado. A coerência entre receita nominal, indexador contratual e WACC nominal deve ser preservada para evitar viés no saldo final.</t>
  </si>
  <si>
    <t>A ABIQUIM concorda com a articulação entre o RCM e os building blocks. O RCM não substitui a regulação prospectiva por Receita Máxima Permitida; ele corrige o ponto de partida dessa regulação. Definida a BRA de abertura, os building blocks remuneram OPEX eficiente, depreciação futura, tributos e retorno sobre o capital remanescente. Sem esse filtro inicial, o modelo prospectivo poderia apenas transportar para o futuro uma base que já foi recuperada no período legado.</t>
  </si>
  <si>
    <t>A ABIQUIM concorda com a descrição do modelo ex ante e destaca sua condição de validade: a RMP por building blocks depende de uma BRA inicial íntegra. Em ativos legados, operados por décadas sob tarifas negociadas, essa base não pode ser simplesmente importada por valor patrimonial. Antes de fixar a RMP do ciclo 2026-2030, é necessário depurar a BRA de abertura pelo teste de capital recuperado, para que o regime prospectivo remunere apenas capital prudente, usado, útil e ainda não amortizado.</t>
  </si>
  <si>
    <t>A ABIQUIM concorda com o rearranjo retrospectivo promovido pelo RCM. O método preserva a lógica econômica dos building blocks, mas a aplica em sentido temporal inverso: em vez de partir de uma BRA conhecida para projetar receita, parte das receitas e custos observados para identificar quanto capital foi recuperado. Essa verificação ex post não altera contratos passados; apenas evita que a nova base regulatória herde, sem filtro, valores já remunerados por tarifas de capacidade no período legado.</t>
  </si>
  <si>
    <t>A ABIQUIM apoia a aplicação do RCM aos contratos legados da NTS e da TAG e sugere que a ANP explicite um princípio regulatório mais amplo: a vedação à dupla recuperação não depende da identidade da transportadora, mas da natureza econômica do ativo e de sua remuneração histórica. Sempre que houver ativos remunerados por tarifas negociadas, CPACs, contratos bilaterais, bases teóricas ou encargos apartados antes do regime ex ante, deve haver teste individualizado de capital recuperado antes de sua admissão plena à BRA. A segurança regulatória não se confunde com a preservação de valores patrimoniais históricos ou decorrentes de operações societárias. Ela decorre da aplicação previsível, transparente e não discriminatória das regras regulatórias vigentes. Para outros ativos com histórico equivalente, essa avaliação deve ser instrutória e conduzida caso a caso, conforme a documentação disponível em cada processo.</t>
  </si>
  <si>
    <t>A ABIQUIM concorda com a reconstrução histórica dos ativos da Malha Sudeste. O histórico deixa claro que a discussão não envolve ativo novo, mas infraestrutura existente, operada por longo período e remunerada por contratos anteriores ao ciclo 2026-2030. A aquisição societária da NTS não transforma esses ativos em novo investimento físico automaticamente recuperável por tarifa; para fins de BRA, importa apenas o capital regulatório ainda não recuperado. Operações de aquisição societária representam transferência de propriedade de ativos existentes e não constituem, por si só, novos investimentos passíveis de incorporação regulatória automática à Base Regulatória de Ativos.</t>
  </si>
  <si>
    <t>A ABIQUIM concorda com a delimitação do período 2006-2025 para os contratos legados da Malha Sudeste. Esse intervalo captura a trajetória econômica de recuperação do capital: receitas de capacidade, custos operacionais, tributos e remuneração regulatória. Ignorá-lo equivaleria a reiniciar a base como se os ativos não tivessem sido remunerados por quase duas décadas, o que seria incompatível com a própria finalidade da BRA de abertura.</t>
  </si>
  <si>
    <t>A ABIQUIM concorda que a transição para o regime ex ante é o momento adequado para fixar a BRA de abertura. A decisão deve ser prospectiva, estável e tecnicamente motivada, mas não pode converter a proteção de contratos passados em remuneração duplicada no futuro. A segurança regulatória, neste contexto, exige memória de cálculo auditável, separação entre capital legado e CAPEX novo, e demonstração de que apenas capital ainda não recuperado ingressará na base do ciclo 2026-2030. A vedação à dupla recuperação protege os usuários e, simultaneamente, fortalece a credibilidade do ambiente regulatório ao assegurar que investimentos efetivamente novos continuem sendo adequadamente remunerados.</t>
  </si>
  <si>
    <t>A ABIQUIM apoia o uso do CRN como insumo de partida da valoração da Malha Sudeste, e não como BRA final. Diante da ausência de custo histórico granular dos ativos legados, a ANP utilizou a melhor informação disponível, com custos unitários comparáveis por diâmetro e extensão. O ponto essencial é que o CRN, por representar custo de reposição a novo, funciona como referência conservadora e premissa favorável ao regulado. Mesmo assim, ele permanece subordinado ao RCM: é o roll-forward do capital recuperado, e não o CRN isolado, que define quanto capital ainda pode compor a BRA.</t>
  </si>
  <si>
    <t>A ABIQUIM apoia a utilização de fontes primárias e bancos de projetos comparáveis para estimar o CRN. A rastreabilidade de origem, data, moeda, escopo, diâmetro, extensão, categoria e critérios de exclusão é o que confere confiabilidade ao parâmetro. A solidez do cálculo decorre menos do valor médio isolado e mais da demonstração de que a amostra foi tratada de modo replicável e compatível com os ativos brasileiros.</t>
  </si>
  <si>
    <t>A ABIQUIM apoia o tratamento dos dados e a seleção amostral adotados pela ANP. A janela em torno da data-base de 31/12/2005, a seleção de projetos concluídos e a exclusão de registros não comparáveis são critérios objetivos e aderentes à finalidade do cálculo. A explicitação desses filtros evita tanto uma amostra ampla demais, capaz de misturar ativos incompatíveis, quanto uma amostra restrita demais, capaz de enviesar o custo unitário.</t>
  </si>
  <si>
    <t>A ABIQUIM apoia as conversões de unidades e variáveis derivadas, que permitem comparar projetos com diferentes padrões de medição. A trilha das conversões — polegada-metro, extensão, moeda, taxa de câmbio e data-base — deve permanecer clara na memória de cálculo, pois permite reproduzir o CRN e confirmar que o valor decorre de transformação mecânica dos dados, e não de ajuste discricionário.</t>
  </si>
  <si>
    <t>Observação de consistência: o formulário remete à seção 4.4, cujo conteúdo na NT 14/2026 é o cálculo do custo unitário por categoria, e não o tratamento de inflação e depreciação negativa, que pertence à seção 2.4.4. Quanto ao mérito da seção 4.4, a ABIQUIM apoia a média ponderada por categoria de diâmetro. A ponderação evita que projetos pequenos ou atípicos dominem o resultado e preserva aderência ao porte efetivo da malha. A explicitação dos pesos e das categorias reforça a transparência do parâmetro utilizado no CRN.</t>
  </si>
  <si>
    <t>A ABIQUIM apoia a determinação do CRN dos gasodutos da Malha Sudeste como base inicial tecnicamente defensável para a etapa patrimonial do cálculo. A Agência acerta ao posicionar esse resultado como insumo: a conclusão regulatória decorre do confronto posterior entre essa base e as receitas líquidas históricas. Ao manter o CRN subordinado ao RCM, a ANP evita que o ponto de partida se converta automaticamente em BRA de abertura.</t>
  </si>
  <si>
    <t>A ABIQUIM apoia o uso do VRD. Ativos em operação há décadas não devem ser tratados como novos, e a depreciação técnica aproxima o CRN da realidade econômica remanescente. Na forma adotada, com c = 0, o VRD é calculado em cenário favorável ao regulado, pois minimiza o efeito do estado de conservação. Ainda assim, o VRD é apenas etapa intermediária: ele deve permanecer subordinado ao teste de capital recuperado pelo RCM.</t>
  </si>
  <si>
    <t>A ABIQUIM apoia o modelo Ross-Heidecke como referência técnica para ativos de longa duração. Ao combinar idade, vida útil e estado de conservação em curva não linear, o método aproxima a depreciação do consumo econômico do ativo melhor do que um valor de reposição novo isolado. O uso de metodologia reconhecida e parametrizada na NT reforça a transparência da passagem do CRN ao VRD.</t>
  </si>
  <si>
    <t>A ABIQUIM apoia a aplicação da fórmula com c = 0, premissa que favorece o regulado ao produzir o maior VRD possível para cada ativo, independentemente de avaliação individual de estado físico. Essa escolha é prudente porque reduz subjetividade e torna o resultado mais robusto: se, mesmo partindo de um VRD elevado, o RCM indica capital recuperado, a conclusão decorre da trajetória de receitas e custos, não de depreciação agressiva.</t>
  </si>
  <si>
    <t>A ABIQUIM apoia o exemplo de cálculo do GASVOL (Reduc-Volta Redonda). A apresentação de um caso concreto, com fórmulas, dados de entrada e data-base, facilita a reprodução do método e permite que os interessados compreendam a passagem do CRN ao VRD. Esse tipo de demonstração melhora a transparência da decisão e reduz assimetria técnica entre regulador, transportadora e usuários.</t>
  </si>
  <si>
    <t>A ABIQUIM apoia a apresentação dos resultados de CRN e VRD por ativo. A decomposição ativo a ativo evita tratar gasodutos de idade, diâmetro, extensão e função distintos como bloco homogêneo. Esse nível de detalhe permite identificar concentração de valor, depreciação acumulada e perfil econômico de cada segmento antes da aplicação do RCM.</t>
  </si>
  <si>
    <t>A ABIQUIM apoia a análise de consistência dos resultados de VRD. Esse controle verifica se o valor depreciado de cada ativo guarda coerência com idade, extensão, diâmetro e função operacional. A etapa é importante, mas permanece intermediária: o valor depreciado precisa ser confrontado com a receita histórica para identificar o capital ainda não recuperado.</t>
  </si>
  <si>
    <t>A ABIQUIM apoia a análise da concentração de valor no GASPAL. Ao explicar por que um ativo de maior porte concentra parcela expressiva do CRN, a NT demonstra que a valoração capta diferenças reais de diâmetro, extensão e idade, e não distorções metodológicas. Essa transparência reforça a rastreabilidade da base levada ao RCM.</t>
  </si>
  <si>
    <t>A ABIQUIM apoia a verificação de aderência à curva Ross-Heidecke. A coerência entre os resultados observados e o comportamento esperado do modelo confirma que a metodologia foi aplicada sem ajustes ad hoc. Essa consistência interna aumenta a confiabilidade do VRD como insumo subordinado ao RCM.</t>
  </si>
  <si>
    <t>A ABIQUIM apoia a síntese dos resultados de VRD como fechamento da etapa patrimonial. O VRD consolidado é um ponto de partida relevante, mas não a resposta final sobre a BRA de abertura. A resposta depende de confrontá-lo, pelo RCM, com receitas líquidas, OPEX, tributos, WACC e aportes históricos.</t>
  </si>
  <si>
    <t>A ABIQUIM apoia a apuração da receita líquida como eixo econômico do RCM. É a receita líquida contratual acumulada no período legado que revela a capacidade de recuperação do capital. A consistência desse bloco — receita contratual, deduções tributárias e conceito de faturamento — confere robustez ao saldo residual apurado para a Malha Sudeste.</t>
  </si>
  <si>
    <t>A ABIQUIM apoia a reconstituição da tarifa de transporte e da base contratual a partir dos contratos legados. O RCM deve partir do desenho econômico que efetivamente remunerou a infraestrutura — capacidade contratada, tarifa e indexador —, e não de valores societários ou contábeis posteriores, como preço de aquisição de participação acionária.</t>
  </si>
  <si>
    <t>A ABIQUIM apoia o tratamento das tarifas de 2006/2007 e da regra de reajuste posterior. A série deve refletir o contrato que estruturou a remuneração do ativo, com o indexador nele previsto. Alterar a indexação depois dos fatos criaria descasamento entre receita e custo de capital, e reduziria a fidelidade econômica do RCM.</t>
  </si>
  <si>
    <t>A ABIQUIM apoia a utilização da capacidade contratada como base de receita. Em contratos firmes de transporte, a lógica econômica é a reserva de capacidade: o carregador remunera a disponibilidade, e não apenas o volume efetivamente movimentado. Por isso, capacidade contratada, e não volume realizado, é a medida adequada para aferir recuperação de capital em contratos ship-or-pay.</t>
  </si>
  <si>
    <t>A ABIQUIM apoia a fórmula de cálculo da receita líquida, que separa receita bruta contratual e deduções tributárias explícitas. A apresentação replicável de tarifa, capacidade, período, indexador e alíquotas permite confirmar que a receita usada no RCM decorre dos parâmetros contratuais, e não de caixa presumido ou de estimativa artificial.</t>
  </si>
  <si>
    <t>A ABIQUIM apoia o tratamento das deduções tributárias sobre a receita. O RCM deve medir a parcela líquida economicamente disponível para OPEX, tributos sobre lucro, remuneração do capital e recuperação do principal. A dedução deve ser coerente com a base de receita adotada e aplicada uma única vez, sem omissões nem duplicidades.</t>
  </si>
  <si>
    <t>A ABIQUIM apoia a adoção da receita contratual — e não do Pagamento Histórico/FAP — como medida de recuperação do capital, como faz a seção 6.6 da NT. Em contratos firmes, o direito econômico relevante é a capacidade contratada multiplicada pela tarifa. O FAP pode refletir timing de pagamento, compensações, créditos de ship-or-pay ou conciliações internas, e por isso deve servir como referência de controle, não como substituto da receita contratual de capacidade.</t>
  </si>
  <si>
    <t>A ABIQUIM apoia a série anual de receita bruta e líquida de 2006 a 2025. Para a Malha Sudeste, a NT considera receita líquida acumulada de R$ 22.870.506 mil, aproximadamente R$ 22,87 bilhões, montante que explica a recuperação econômica do capital legado ao longo do período. A preservação da série anual na decisão final é importante porque a trajetória temporal da receita é tão relevante quanto o total acumulado.</t>
  </si>
  <si>
    <t>A ABIQUIM apoia a aplicação do WACC regulatório como custo de oportunidade do capital. No RCM, o WACC não remunera risco de aquisição societária, prêmio de controle ou custo financeiro individual do investidor; ele reflete a taxa regulatória compatível com cada período. Essa referência evita que o parâmetro seja usado para preservar artificialmente saldo de BRA e assegura consistência intertemporal. Recomenda-se ainda que a decisão final apresente análise de sensibilidade para os principais parâmetros do modelo, especialmente WACC, OPEX, inflação e CAPEX incremental, permitindo verificar a robustez da conclusão acerca da recuperação integral do capital legado.</t>
  </si>
  <si>
    <t>A ABIQUIM apoia a formulação geral do WACC. Ao decompor o custo de capital em parâmetros explícitos — estrutura de capital, custo de dívida, custo de capital próprio, beta, risco Brasil, taxa livre de risco e tributos —, a NT torna o cálculo rastreável e replicável. Como o WACC é variável sensível do RCM, essa abertura fortalece a motivação técnica.</t>
  </si>
  <si>
    <t>A ABIQUIM apoia o cálculo anual do WACC real para 2006-2013 conforme a NT nº 027/2006-SCM. A adoção de série anual regulatória reproduz o custo de capital compatível com as condições de cada exercício e evita importar expectativas atuais ou privadas para o passado.</t>
  </si>
  <si>
    <t>A ABIQUIM apoia a estrutura de capital adotada, por se tratar de estrutura regulatória de referência, e não da alavancagem societária específica da transportadora ou de seu comprador. O RCM remunera a infraestrutura regulada, não a operação de M&amp;A que transferiu o controle acionário.</t>
  </si>
  <si>
    <t>A ABIQUIM apoia os parâmetros de beta e risco sistemático. Eles devem refletir o risco setorial regulado e comparável, não o risco de negócio individual, o contrato de compra de ações ou expectativas privadas de retorno. Essa escolha preserva isonomia e impede a incorporação de prêmio indevido ao saldo residual.</t>
  </si>
  <si>
    <t>A ABIQUIM apoia os parâmetros anualizados de taxa livre de risco e risco Brasil, por capturarem as condições macroeconômicas de cada período. A série deve permanecer fiel a esses parâmetros, sem recalibração seletiva que eleve o WACC em anos específicos e reduza artificialmente a recuperação de capital apurada.</t>
  </si>
  <si>
    <t>A ABIQUIM apoia os resultados anuais de WACC real para 2006-2013. A apresentação da série em tabela, com cada parâmetro vinculado à fonte regulatória, demonstra que a taxa anual decorre de critério objetivo e reproduzível.</t>
  </si>
  <si>
    <t>A ABIQUIM apoia a aplicação do WACC regulatório de 7,15% a.a., em termos reais e após impostos, para 2014-2018, conforme a Resolução ANP nº 15/2014. Usar a taxa regulatória vigente no período preserva consistência intertemporal e evita reprecificação posterior do custo de capital.</t>
  </si>
  <si>
    <t>A ABIQUIM apoia o WACC regulatório de 7,25% para 2019-2025, resultante da revisão quinquenal. A manutenção dessa taxa preserva previsibilidade regulatória e impede que a transição para o novo regime seja usada para reprecificar retroativamente o custo de capital do período legado.</t>
  </si>
  <si>
    <t>A ABIQUIM concorda com a atualização dos parâmetros pela NT nº 013/2019-SIM. A utilização de ato técnico da própria ANP fortalece a motivação e reduz discricionariedade. Recomenda-se que a decisão final mantenha a fonte de cada parâmetro claramente identificada.</t>
  </si>
  <si>
    <t>A ABIQUIM concorda com a comparação entre períodos, pois ela demonstra que o RCM não aplica taxa única arbitrária: aplica o custo regulatório compatível com cada etapa. Essa diferenciação ajuda a compreender a trajetória da BRA e reforça a consistência temporal do cálculo.</t>
  </si>
  <si>
    <t>A ABIQUIM apoia a síntese do WACC regulatório por período. O quadro consolida de forma simples a série aplicada no RCM e facilita o controle da coerência entre WACC real, indexação, conversão nominal e demais premissas do modelo.</t>
  </si>
  <si>
    <t>A ABIQUIM concorda com a apuração de IRPJ e CSLL no fluxo do RCM. O tratamento tributário é necessário para calcular a parcela líquida disponível à recuperação de capital. A ANP deve manter tributos sobre receita e tributos sobre lucro em blocos próprios, com aplicação única e coerente, evitando omissões ou duplicidades que distorçam o saldo residual.</t>
  </si>
  <si>
    <t>A ABIQUIM concorda com o enquadramento fiscal e a alíquota combinada de 34% sobre o LAIR. A utilização de regra fiscal objetiva reduz discricionariedade, desde que o lucro antes de impostos seja calculado de forma coerente com receita contratual, OPEX e retorno regulatório do mesmo exercício.</t>
  </si>
  <si>
    <t>A ABIQUIM apoia a definição de base fiscal e vida útil residual para os gasodutos valorados pelo CRN. O tratamento fiscal deve seguir a mesma lógica econômica da BRA, reconhecendo vida útil e depreciação compatíveis com ativos existentes, e não tratando infraestrutura legada como se fosse recém-construída.</t>
  </si>
  <si>
    <t>A ABIQUIM apoia a conversão do CRN para reais e seu uso na base fiscal, com o câmbio aplicado como conversão pontual da data-base, e não como mecanismo de reavaliação anual da BRA. A atualização posterior deve ocorrer pelo roll-forward nominal do RCM, preservando a coerência intertemporal do cálculo.</t>
  </si>
  <si>
    <t>A ABIQUIM apoia a vida útil residual e o encerramento escalonado. Ativos com datas de entrada em operação diferentes não devem ser depreciados de forma uniforme. Essa granularidade melhora a aderência entre depreciação fiscal/regulatória e realidade operacional de cada ativo.</t>
  </si>
  <si>
    <t>A ABIQUIM apoia o tratamento dos ativos incorporados por CAPEX incremental, porque investimento novo, prudente, necessário, em operação e ainda não recuperado deve ser remunerado. O reconhecimento de GASCAR, dos ramais do Anel de Gás e do sustaining CAPEX posterior a 2017 deve seguir esse limite: CAPEX novo e comprovado entra na base; capital legado já recuperado não retorna sob nova roupagem.</t>
  </si>
  <si>
    <t>A ABIQUIM apoia a lógica das adições ao imobilizado, vinculada à entrada em serviço, ao registro contábil e à efetiva utilização no transporte. A adição contábil, isoladamente, não basta: aderência ao serviço regulado e comprovação documental são indispensáveis para que apenas ativos efetivamente usados e úteis componham a base.</t>
  </si>
  <si>
    <t>A ABIQUIM apoia o tratamento específico de GASCAR e dos ramais do Anel de Gás. É importante preservar, na decisão final, a separação entre ativo legado, expansão, substituição e sustaining CAPEX, para que reforços ou substituições já cobertos por tarifa histórica não sejam tratados como capital novo integralmente recuperável.</t>
  </si>
  <si>
    <t>A ABIQUIM concorda com a classificação ANP das categorias de bens e instalações, por dar tratamento padronizado a ativos heterogêneos. Categorias residuais ou genéricas devem permanecer limitadas a valores comprovados, com possibilidade de glosa quando não houver demonstração de uso e utilidade regulatória.</t>
  </si>
  <si>
    <t>A ABIQUIM concorda com a apuração anual de IRPJ e CSLL para 2006-2025. A série deve permanecer vinculada às premissas de receita, OPEX e WACC do mesmo exercício, para evitar descasamentos temporais que distorçam o retorno de capital em anos específicos.</t>
  </si>
  <si>
    <t>A ABIQUIM apoia a verificação de consistência com os tributos declarados pela NTS entre 2017 e 2024. Essa checagem não substitui o modelo regulatório, mas funciona como controle de plausibilidade. Eventuais divergências relevantes devem ser explicadas; lacunas informacionais não devem resultar, por si sós, em maior BRA em desfavor dos usuários. O ônus da demonstração de custos, receitas e investimentos elegíveis deve permanecer com o agente regulado, especialmente quando as informações estiverem sob sua esfera de controle, não podendo a ausência de documentação resultar em presunção favorável à ampliação da BRA.</t>
  </si>
  <si>
    <t>A ABIQUIM considera correto o registro das lacunas informacionais e o tratamento regulatório dele decorrente. A ausência de dados segregados, quando relacionada ao histórico de integração vertical ou à documentação disponível sob domínio do agente regulado, não pode ser convertida em benefício tarifário. O uso da melhor informação disponível, com proxies explicitados e análises de sensibilidade quando úteis, é a resposta proporcional e adequada.</t>
  </si>
  <si>
    <t>A ABIQUIM concorda com a descrição da estrutura do Consórcio Malhas e do papel da Transpetro. Esse arranjo explica a dificuldade de segregação de custos e, ao mesmo tempo, reforça a necessidade de critério regulatório de alocação, para que usuários futuros não suportem incertezas decorrentes de organização societária e operacional pretérita.</t>
  </si>
  <si>
    <t>A ABIQUIM entende acertado o registro da reestruturação societária e operacional de 2016-2017. A mudança de controlador ou operador não altera o princípio de que a BRA deve remunerar apenas capital ainda não recuperado, nem justifica incorporar custos transacionais, societários ou ineficiências não vinculadas à prestação eficiente do transporte.</t>
  </si>
  <si>
    <t>A ABIQUIM apoia o registro das solicitações de dados e das lacunas remanescentes. O ônus informacional sobre dados históricos disponíveis, ou que deveriam estar disponíveis, recai sobre quem opera ou sucedeu a operação regulada. Onde persistirem lacunas, devem prevalecer proxies transparentes, razoáveis e verificáveis, sem presunção automática de maior BRA.</t>
  </si>
  <si>
    <t>A ABIQUIM concorda com o uso dos dados históricos da Petrobras para o período indicado, pois a Petrobras estruturou e operou o arranjo contratual que remunerou a malha. Para a Malha Sudeste, combinar dados Petrobras/Transpetro para 2008-2016 e dados NTS para 2017-2025 é solução regulatória razoável diante da ausência de contabilidade regulatória integral desde 2006.</t>
  </si>
  <si>
    <t>A ABIQUIM concorda com o uso dos dados declarados pela NTS no período posterior à reestruturação, sujeitos a verificação, reconciliação e eventual ajuste. A declaração do regulado é fonte relevante, mas a checagem da Agência é necessária quando a informação afeta diretamente a BRA residual.</t>
  </si>
  <si>
    <t>A ABIQUIM considera acertado o critério de alocação adotado. O rateio por quilômetro, atribuindo à Malha Sudeste 62% da extensão total do sistema, é objetivo, simples e replicável. Por evitar subsídios cruzados entre malhas, atividades ou empresas do grupo, e por decorrer dos dados do próprio processo, o critério é tecnicamente legítimo.</t>
  </si>
  <si>
    <t>A ABIQUIM apoia a abertura do OPEX por subcategoria, necessária para separar custos recorrentes, manutenção, operação, administração e itens extraordinários. A identificação de custos não recorrentes, societários ou não diretamente vinculados ao serviço regulado melhora a fidelidade da série de OPEX.</t>
  </si>
  <si>
    <t>A ABIQUIM entende adequado o ajuste dos dados históricos e a estimativa de 2006-2007 a partir do custo unitário ajustado de 2008. Estimar anos iniciais é aceitável quando o dado primário não está disponível, desde que a metodologia seja transparente. A conclusão central do RCM não deve depender de uma premissa isolada, e por isso são úteis controles de sensibilidade e validação.</t>
  </si>
  <si>
    <t>A ABIQUIM concorda com a compatibilização de escopo. O OPEX só deve ser deduzido do fluxo do RCM quando corresponder ao mesmo conjunto de ativos e serviços que gerou a receita contratual. Escopo mais amplo reduziria indevidamente o capital recuperado; escopo mais restrito o superestimaria. A simetria preserva a fidelidade do cálculo.</t>
  </si>
  <si>
    <t>A ABIQUIM considera correto o período de referência e o cálculo do multiplicador como técnica de normalização aderente à extensão e complexidade da malha. O multiplicador deve cumprir função de compatibilização, não de importação de custo não comprovado, mantendo a série de OPEX ancorada em dados efetivos.</t>
  </si>
  <si>
    <t>A ABIQUIM apoia a estimativa de 2006-2007 a partir do custo unitário ajustado de 2008. A solução é objetiva e replicável para anos sem dado direto, preenchendo a lacuna de forma transparente, sem criar presunção de OPEX superior.</t>
  </si>
  <si>
    <t>A ABIQUIM reconhece o acerto da síntese e validação da série de OPEX. Como o OPEX reduz o retorno de capital no RCM, sua validação é essencial: custos inflados preservariam artificialmente BRA residual. Os controles de consistência ajudam a assegurar que a dedução reflita custos efetivos e eficientes.</t>
  </si>
  <si>
    <t>A ABIQUIM concorda com a adoção do IGP-M como indexador contratual e metodológico. A escolha decorre dos contratos de transporte que estruturaram a receita do período legado. Usar índice diverso depois dos fatos exigiria recalibrar a série tarifária e criaria descasamento entre receita já reajustada pelo IGP-M e remuneração nominal do capital.</t>
  </si>
  <si>
    <t>A ABIQUIM considera correto o registro do papel do IGP-M no contrato de transporte. O índice integra o mecanismo econômico de receita do contrato legado e, por isso, deve orientar a conversão nominal necessária ao RCM. Usar, no teste, o mesmo índice que reajustou a receita é a alternativa mais coerente e transparente.</t>
  </si>
  <si>
    <t>A ABIQUIM concorda com o uso do IGP-M para converter WACC real em nominal. O RCM compara receitas nominais com OPEX, tributos e retorno nominal. Se o WACC permanecesse real, o método subestimaria o custo de capital em anos de inflação elevada. A conversão é necessária para consistência dimensional.</t>
  </si>
  <si>
    <t>A ABIQUIM concorda com a análise do comportamento do IGP-M no período 2006-2025, inclusive seus picos e valores negativos. Essa volatilidade explica oscilações do WACC nominal e da velocidade de amortização da BRA. A decisão final deve manter essa explicação, para deixar claro que o resultado decorre da aplicação consistente do indexador contratual.</t>
  </si>
  <si>
    <t>A ABIQUIM concorda com a série de WACC nominal em reais. A série é consequência mecânica da conversão do WACC regulatório real pelo indexador contratual, e não uma nova taxa definida discricionariamente. Manter a série completa e os fatores de conversão torna cada valor anual reproduzível.</t>
  </si>
  <si>
    <t>A ABIQUIM concorda com a justificativa do IGP-M como cenário contratualmente coerente e conservador para o regulado. Como a NT demonstra pela relação de Fisher, maior inflação nominaliza mais o WACC, aumenta a remuneração imputada ao capital e reduz, por resíduo, a recuperação de principal apurada no ano. O IGP-M tende, portanto, a preservar maior BRA residual. Se mesmo nesse cenário o capital legado aparece recuperado, a conclusão do RCM se mostra robusta, e não dependente de índice escolhido para reduzir a base.</t>
  </si>
  <si>
    <t>A ABIQUIM concorda com a série de câmbio R$/US$ utilizada como premissa de conversão. O câmbio deve funcionar como conversão pontual de custos em moeda estrangeira para a data-base aplicável, e não como reavaliação anual da BRA. Essa distinção evita sobreposição entre variação cambial, indexação contratual e WACC nominal.</t>
  </si>
  <si>
    <t>A ABIQUIM concorda com a apuração do valor residual da BRA pelo RCM. Para a Malha Sudeste, a NT 14/2026 apura saldo residual negativo de aproximadamente R$ 83,5 milhões após reconstruir receitas, OPEX, tributos, WACC e aportes de 2006 a 2025. Esse saldo, e não o valor patrimonial isolado dos ativos, deve orientar a BRA de abertura do ciclo 2026-2030. A adoção de critério distinto implicaria risco de dupla recuperação de capital, aumento indevido das tarifas de transporte e transferência de custos para consumidores industriais e demais usuários do sistema, sem correspondência com novos investimentos ou expansão da infraestrutura.</t>
  </si>
  <si>
    <t>A ABIQUIM considera correta a fórmula recursiva da BRA, que soma aportes elegíveis e deduz o retorno total de capital calculado ano a ano. A fórmula não presume recuperação: ela identifica, em cada exercício, quanto da receita líquida amortizou o capital depois de remunerar o saldo regulatório. Essa natureza calculada e rastreável torna o resultado verificável.</t>
  </si>
  <si>
    <t>A ABIQUIM concorda com a BRA de abertura e os aportes do período. A NT 14/2026 utiliza BRA inicial de R$ 1.321.737,30 mil, aproximadamente R$ 1,32 bilhão, para a Malha Sudeste. O ponto regulatório é que essa base inicial é apenas ponto de partida; o saldo final depende da recuperação econômica acumulada entre 2006 e 2025.</t>
  </si>
  <si>
    <t>A ABIQUIM concorda com a inclusão das adições ao imobilizado a partir de 2017, desde que prudentes, necessárias, em operação e ainda não recuperadas. A NT identifica R$ 738.344,65 mil, aproximadamente R$ 738,3 milhões, de sustaining CAPEX entre 2017 e 2025. É correto separar CAPEX novo, que deve ser remunerado quando comprovado, de capital legado já recuperado, que não deve retornar à base.</t>
  </si>
  <si>
    <t>A ABIQUIM considera acertada a apresentação da evolução anual da BRA de 2006 a 2025. A tabela mostra o roll-forward completo — saldo inicial, aportes, retorno sobre capital, retorno total de capital e saldo final. Essa trilha anual é peça central da motivação, pois torna visível e reproduzível o caminho matemático até o resultado.</t>
  </si>
  <si>
    <t>A ABIQUIM concorda com a análise da trajetória da BRA. A leitura por fases explica por que a base pode crescer em anos de CAPEX ou WACC nominal elevado e recuar quando a receita contratual supera OPEX, tributos e retorno sobre capital. Essa dinâmica demonstra que o RCM é equilibrado: acompanha os fluxos econômicos efetivos e reconhece tanto sub-recuperação quanto recuperação acelerada.</t>
  </si>
  <si>
    <t>A ABIQUIM concorda com a caracterização da fase inicial de acumulação. Nos primeiros anos, aportes e capital ainda não recuperado podem elevar o saldo da BRA, o que mostra que o RCM não força resultado zero: ele reconhece capital pendente quando a receita é insuficiente para amortizá-lo.</t>
  </si>
  <si>
    <t>A ABIQUIM concorda com a fase intermediária de amortização gradual. A análise mostra que o saldo final decorre de sucessivas interações, ano a ano, entre receita contratual, OPEX, tributos, WACC nominal e novos aportes. O resultado é produto do cálculo, não de corte arbitrário.</t>
  </si>
  <si>
    <t>A ABIQUIM concorda com a caracterização da fase de amortização acelerada entre 2022 e 2025 e com a convergência do saldo para zero. O resultado final negativo não enseja clawback nem devolução de receitas; apenas confirma, de forma prospectiva, que a BRA legada de abertura deve ser igual a zero.</t>
  </si>
  <si>
    <t>A ABIQUIM concorda com a análise do período pós-aquisição e reforça ponto central: a aquisição societária não altera a lógica da BRA. O comprador adquiriu participação acionária e expectativa de fluxos contratuais; esse preço privado não constitui novo investimento regulatório automaticamente recuperável dos usuários. Para fins de BRA, importa o capital remanescente da infraestrutura, não o valor da transação de controle.</t>
  </si>
  <si>
    <t>A ABIQUIM concorda com a decomposição do RCM acumulado. Na Malha Sudeste, a receita líquida acumulada de R$ 22.870.506 mil (cerca de R$ 22,87 bilhões) distribuiu-se entre retorno sobre capital, OPEX, IRPJ/CSLL e retorno total de capital. Essa decomposição demonstra que o método reconhece custos e remuneração regulatória antes de apurar o saldo residual, afastando a ideia de que o resultado decorre de desconsideração do investimento.</t>
  </si>
  <si>
    <t>A ABIQUIM concorda com a conclusão da NT 14/2026: o RCM é técnica consistente para definir a BRA de abertura da Malha Sudeste, e o resultado indica capital legado integralmente recuperado. A conclusão deve ser aplicada de forma estritamente prospectiva — sem revisão tarifária retroativa e sem devolução de receitas —, apenas para definir a BRA do ciclo 2026-2030.</t>
  </si>
  <si>
    <t>A ABIQUIM registra que, em apoio técnico à sua contribuição, conferiu a planilha do Anexo I nos blocos centrais de cálculo — base de custo, receita, OPEX, tributos, WACC, retorno total de capital e roll-forward da BRA — sem identificar divergência material nos testes-chave. A versão final pode consolidar essa trilha de auditoria, registrando fontes, premissas e eventual saneamento formal de abas auxiliares, sem prejuízo do resultado central do RCM.</t>
  </si>
  <si>
    <t>A ABIQUIM propõe que a decisão final: mantenha o RCM como filtro de capital recuperado para NTS e TAG; explicite o nexo com a CP ANP nº 03/2026 e a evolução da informação disponível; consolide as premissas de receita contratual, IGP-M, WACC regulatório, OPEX, tributos e CAPEX incremental; incorpore a memória de cálculo já disponibilizada pela ANP; preserve a separação entre capital legado e CAPEX novo prudente; mantenha a BRA-RCM como baliza de consistência intertemporal, sem efeito retroativo automático; e registre que a vedação à dupla recuperação deve orientar, caso a caso, ativos de histórico equivalente de TBG, TSB e GOM.</t>
  </si>
  <si>
    <t>A ABIQUIM concorda com o contexto do Anexo II porque ele conecta a memória tarifária original ao resultado do RCM. O anexo mostra que a tarifa contratual foi estruturada a partir de uma base de capital relevante, e não em vazio. Essa evidência torna a receita contratual indispensável para aferir quanto capital foi recuperado ao longo do contrato legado.</t>
  </si>
  <si>
    <t>A ABIQUIM concorda com a análise da memória tarifária. Segundo o Anexo II, a base de capital usada para formar a tarifa considerou US$ 841,60 milhões a valor de novo para os cinco dutos antigos da TNS/Malha Antiga, a US$ 45,00/pol.m. O dado é relevante porque demonstra que a remuneração contratual já incorporava retorno sobre base de reposição a valor de novo; reconhecer novamente CRN/CHCI integral na BRA futura poderia duplicar a remuneração do mesmo capital.</t>
  </si>
  <si>
    <t>A ABIQUIM considera acertada a verificação do custo unitário implícito. O Anexo II demonstra que os custos usados na tarifa decorrem de parâmetros unitários que elevaram substancialmente a base de capital dos ativos antigos. Essa demonstração dá lastro documental à conclusão de que a receita do contrato legado foi calibrada para recuperar capital relevante ao longo de sua vigência.</t>
  </si>
  <si>
    <t>A ABIQUIM concorda com a análise da composição da linha de custos de reposição e do tratamento da depreciação. Uma base de custos de reposição sem desconto adequado de depreciação pode tratar, para fins tarifários, ativo antigo como ativo novo. O RCM corrige essa assimetria ao verificar quanto da base já foi recuperado pelas receitas contratuais.</t>
  </si>
  <si>
    <t>A ABIQUIM considera pertinente o uso da avaliação patrimonial da Petrobras de 2003 como contraste documental. O Anexo II evidencia a diferença entre aproximadamente US$ 102 milhões, valor patrimonial depreciado dos mesmos dutos no laudo SEPAV-R-248/02, e US$ 841,60 milhões a valor de novo para os cinco dutos antigos da TNS/Malha Antiga. Essa diferença reforça a necessidade de testar, pelo RCM, quanto da base tarifária já foi efetivamente recuperado.</t>
  </si>
  <si>
    <t>A ABIQUIM concorda com a análise da dupla métrica. O confronto entre valor patrimonial depreciado e base tarifária a valor de novo não é argumento abstrato: é evidência documental de que os usuários suportaram parcela relevante da recuperação do capital por meio da tarifa contratual. Essa constatação torna necessário o teste do RCM antes de fixar a BRA futura.</t>
  </si>
  <si>
    <t>A ABIQUIM concorda com a identificação da parcela de transporte dentro do GSA. Como a Petrobras atuava simultaneamente como carregadora e vendedora de gás, a parcela de transporte era repassada ao longo da cadeia. Assim, o custo da base tarifária a valor de novo não permaneceu apenas em relações internas do grupo: ele integrou o preço suportado pelos usuários.</t>
  </si>
  <si>
    <t>A ABIQUIM concorda com a implicação direta para o RCM. Se a tarifa foi calibrada para remunerar uma base elevada e essa receita foi arrecadada durante o contrato legado, é correto apurar o capital remanescente antes de reconhecer qualquer BRA futura. No caso da Malha Sudeste, a NT 14/2026 apura saldo residual negativo de aproximadamente R$ 83,5 milhões, compatível com BRA legada igual a zero no ciclo 2026-2030.</t>
  </si>
  <si>
    <t>A ABIQUIM concorda com a conclusão do Anexo II. O anexo não propõe revisão tarifária retroativa; ele documenta a realidade econômica que estruturou o contrato legado. Essa realidade deve ser considerada na definição da BRA de abertura, para evitar que o ciclo futuro remunere novamente capital que as tarifas pretéritas já suportaram.
A ABIQUIM entende que a aplicação do RCM aos ativos legados da Malha Sudeste representa etapa fundamental para a consolidação do modelo regulatório de transporte baseado em Receita Máxima Permitida. A correta delimitação da BRA de abertura fortalece a previsibilidade regulatória, protege os usuários contra a dupla recuperação de capital, preserva incentivos adequados à realização de novos investimentos e contribui para um ambiente de transporte mais eficiente, transparente e competitivo.</t>
  </si>
  <si>
    <t xml:space="preserve">A ASPACER e a ANFACER congratulam essa Agência pela realização da presente Consulta Pública, a qual aborda matéria de grande relevância setorial e que impacta diretamente a competitividade da indústria brasileira.
Dito isso, entende-se que o Método do Capital Recuperado (Recovered Capital Method — RCM), cuja aplicação é objeto desta Consulta Pública, consiste em metodologia adequada à valoração de ativos cujos fluxos de caixa históricos são conhecidos e auditáveis. A ASPACER e a ANFACER endossam sua adoção como fundamento para a determinação da BRA de abertura do Ciclo 2026-2030 e entendem que a ANP deve adotar os resultados da Nota Técnica ANP/SIM-CTR n. 14/2026 (NT 14/2026) como base vinculante para a 2ª Fase do Plano de Ação aprovado pela Diretoria Colegiada. </t>
  </si>
  <si>
    <t xml:space="preserve">A ASPACER e a ANFACER destacam que os ativos vinculados a contratos legados merecem especial atenção a fim de se evitar excessos na recuperação de capital – o que se afirma em razão de as tarifas de transporte praticadas no contexto normativo pretérito não refletirem a lógica de eficiência de custos atualmente perpetrada na regulação setorial.
Para além disso,  os fluxos de caixa do período 2006-2025 foram integralmente garantidos pela Petrobras, com risco contratual praticamente nulo para as transportadoras. O risco de demanda foi eliminado pela cláusula de capacidade firme (ship-or-pay) dos contratos legados; o risco de inflação foi mitigado pelo reajuste anual pelo IGP-M; e o risco regulatório foi inexistente durante esse período pretérito.
Nesse contexto, reconhecer uma BRA de abertura expressiva para o ciclo 2026-2030 com base nos ativos a valor de reposição equivaleria a conceder às transportadoras uma segunda oportunidade de recuperar capital que já foi recuperado em condições de risco substancialmente menores do que as que tipicamente justificam a remuneração ao WACC regulatório. </t>
  </si>
  <si>
    <t xml:space="preserve">A ASPACER e a ANFACER entendem que a lógica retrospectiva do RCM — que a NT 14/2026 denomina de rearranjo algébrico da equação dos building blocks — é metodologicamente consistente, sobretudo quando comparada a outras metodologias que se valem do valor patrimonial contábil das transportadoras ou de avaliações de mercado não verificáveis.
Isso porque o valor patrimonial contábil é sujeito a discricionariedades nos critérios de depreciação adotados pelas transportadoras, e não há transações comparáveis de gasodutos de transmissão que permitam avaliação de mercado confiável no contexto brasileiro.
Nesse contexto, a abordagem retrospectiva do RCM tem como virtude a auditabilidade, uma vez que os dados de entrada — custos de construção/aquisição, CAPEX incremental, baixas de ativos, receitas líquidas, custos operacionais, tributos e parâmetros de WACC — são informações que podem ser aferidas pela ANP, seja por meio de documentos contratuais, seja por demonstrações financeiras auditadas, seja por registros regulatórios históricos. </t>
  </si>
  <si>
    <t>A ASPACER e a ANFACER ressaltam a relevância do precedente australiano para a legitimação regulatória da adoção do RCM pela ANP. A utilização do método pela Australian Energy Regulator (AER) e pela Economic Regulation Authority (ERA) na regulação de gasodutos com contratos de transporte firme de longo prazo anteriores ao regime regulado demonstra que o RCM possui aplicação prática testada em ambientes regulatórios com elevada sofisticação.</t>
  </si>
  <si>
    <t>A utilização do Custo de Reposição Novo (CRN) como âncora inicial do RCM — e não do Custo de Reposição Depreciado (VRD) ou do valor contábil — é a premissa mais favorável às transportadoras disponível dentro da metodologia: o CRN corresponde ao custo de construir inteiramente novos os ativos na data de referência, sem qualquer desconto por depreciação, obsolescência ou estado de conservação. Isso eleva artificialmente a BRA de abertura de 2006 e, consequentemente, aumenta o retorno sobre capital imputado nos primeiros anos do período contratual, reduzindo o capital aparentemente recuperado. A ASPACER e a ANFACER entendem que o VRD seria a âncora metodologicamente mais adequada para ativos com décadas de operação — ele reflete o valor econômico remanescente dos ativos, e não o custo hipotético de reconstruí-los integralmente, que jamais seria incorrido.
Não obstante, mesmo sob a premissa mais favorável às transportadoras — o CRN —, a aplicação do RCM à NTS resulta em BRA residual de R$ -83.515 mil ao final de 2025, confirmando a recuperação integral do capital com excedente. A ASPACER e a ANFACER registram que esse resultado não deve ser interpretado como validação metodológica do CRN: ele demonstra, antes, que a recuperação integral do capital é tão robusta que se mantém mesmo quando a ANP concede às transportadoras a âncora mais generosa disponível. O resultado favorável aos consumidores independe da concessão do CRN — e não decorre dela.
A ASPACER e a ANFACER recomendam que a ANP registre, na motivação da decisão regulatória, que a adoção do CRN como âncora constitui concessão metodológica favorável às transportadoras, e que o VRD — metodologia que melhor reflete o desgaste real dos ativos — produziria BRA de abertura inferior e saldo residual ainda mais negativo. Para futuros processos regulatórios envolvendo ativos de contratos legados, a ASPACER e a ANFACER recomendam que o VRD seja adotado como âncora padrão, com o CRN reservado a situações excepcionais em que a transportadora comprove, por laudo técnico independente, que os ativos apresentam condições equivalentes a novos.</t>
  </si>
  <si>
    <t>A ASPACER e a ANFACER entendem que a estrutura do WACC regulatório aplicada ao RCM é metodologicamente correta: as taxas calculadas anualmente para 2006-2013 com base na NT 027/2006-SCM, fixadas em 7,15% a.a. real para 2014-2018 pela RANP n. 15/2014 e em 7,25% a.a. real para 2019-2025 pela NT 013/2019-SIM, representam parâmetros estabelecidos em processos regulatórios específicos, com participação dos agentes, e têm caráter definitivo.
A ANP deve rejeitar categorizadamente qualquer proposta das transportadoras de utilizar, no cálculo retrospectivo do RCM, taxa de WACC superior à regulatória — seja pela alegação de que o risco efetivo teria sido maior que o regulatório, seja por qualquer outro fundamento. A utilização de WACC superior ao regulatório no cálculo do RCM produziria dois efeitos perversos: (i) imputaria ao período 2006-2025 um custo de capital maior do que aquele que o regulador havia reconhecido como adequado, reduzindo artificialmente o retorno de capital aparente; e (ii) criaria incentivo para que as transportadoras argumentem, em todos os futuros processos de revisão tarifária, que o WACC histórico foi insuficiente — argumento incompatível com a segurança jurídica do regime regulatório.
A conversão do WACC real para nominal mediante a equação de Fisher — utilizando o IGP-M como indexador, em linha com o indexador contratual — é metodologicamente necessária para garantir consistência entre fluxos nominais e custo de capital. A ASPACER e a ANFACER endossam essa conversão e recomendam que os valores nominais anuais de WACC sejam apresentados em tabela detalhada na versão final da NT 14/2026.</t>
  </si>
  <si>
    <t>A ASPACER e a ANFACER registram que o IGP-M, adotado como indexador nominal do RCM em consonância com o indexador contratual dos contratos legados com a Petrobras, é o cenário mais favorável às transportadoras entre os indexadores disponíveis: no período 2006-2025, o IGP-M acumulou variação substancialmente superior ao IPCA, com picos de 23,14% em 2020 e 17,78% em 2021. O efeito líquido do IGP-M sobre a BRA residual favorece as transportadoras, pois infla a BRA de abertura e gera depreciação negativa nos anos de inflação elevada. Nenhum desses efeitos altera a conclusão de recuperação integral do capital para a NTS, o que confirma a solidez do resultado para os consumidores.
O fenômeno da depreciação negativa — pelo qual a BRA pode crescer em períodos nos quais a inflação nominal supera a taxa de retorno de capital — é consequência matemática da indexação nominal e opera exclusivamente em benefício das transportadoras: retarda a amortização da BRA e dilata o período em que o capital aparece como não recuperado. A ASPACER e a ANFACER entendem que esse fenômeno não deve ser caracterizado como 'representação fiel' da dinâmica de ativos regulados: ele representa, antes, um efeito favorável às transportadoras nos anos de inflação excepcionalmente elevada, que a metodologia nominal incorpora sem qualquer limitação ou teto. A ANP deve registrar, na NT 14/2026 final, o montante de depreciação negativa acumulada no período 2006-2025 e seu impacto sobre a BRA — evidenciando que se trata de concessão metodológica às transportadoras cujo efeito, no caso da NTS, não foi suficiente para reverter a conclusão de recuperação integral do capital.
O fato de que, mesmo com o IGP-M como indexador — o cenário mais favorável às transportadoras — e com depreciação negativa atuando nos anos de pico inflacionário, a BRA residual da NTS ao final de 2025 seja de R$ -83.515 mil é demonstração inequívoca da robustez da conclusão de recuperação integral do capital. A análise de sensibilidade com o IPCA como indexador, que produz BRA residual ainda mais negativa, confirma que a conclusão é invariante à escolha do indexador: ela não decorre de concessões metodológicas às transportadoras, mas da magnitude da recuperação de capital verificada ao longo de 20 anos de contratos legados.</t>
  </si>
  <si>
    <t xml:space="preserve">A ASPACER e a ANFACER endossam a apresentação da equação dos building blocks: RMP = (BRA × WACC) + Depreciação Regulatória + Opex + Tributos. A análise é correta e estabelece o ponto de partida necessário para a demonstração da equivalência com o RCM.
Importa ressaltar que a BRA é o parâmetro de maior sensibilidade nessa equação: variações na BRA se propagam diretamente para a RMP por duas vias (remuneração de capital = BRA × WACC, e depreciação regulatória proporcional à BRA/vida útil), tornando a determinação correta da BRA de abertura para o ciclo 2026-2030 a decisão regulatória de maior impacto sobre as tarifas de transporte praticadas no próximo quinquênio. </t>
  </si>
  <si>
    <t>A ASPACER e a ANFACER entendem que o rearranjo retrospectivo não resulta em cenários antijurídicos. As transportadoras foram remuneradas ao WACC regulatório durante todo o período contratual, não lhes sendo retirado quaisquer direitos. O que o RCM impede é que essas sejam remuneradas uma segunda vez pelo mesmo capital, pelo mesmo WACC, cobrado dos consumidores do novo ciclo regulatório.</t>
  </si>
  <si>
    <t>A ASPACER e a ANFACER destacam que as implicações regulatórias identificadas nesta seção têm relevância que transcende o caso concreto das malhas NTS e TAG: elas estabelecem o precedente metodológico para a valoração de ativos provenientes de contratos legados em futuros processos de transição regulatória no setor de gás natural brasileiro.
A constatação central — de que ativos cujo custo de construção foi integralmente financiado pelo consumidor via tarifas históricas não podem ser reincorporados à BRA de um novo ciclo pelo valor de reposição bruto — é de aplicação geral e deve ser registrada explicitamente na motivação da decisão regulatória como princípio regulatório, não apenas como resultado matemático do RCM.</t>
  </si>
  <si>
    <t>A base de dados EIA apresenta atributos relevantes para a estimativa do CRN da Malha Sudeste: cobertura histórica ampla, verificação regulatória independente por projetos submetidos à FERC, disponibilidade pública e coerência com práticas regulatórias internacionais. A ASPACER e a ANFACER reconhecem essas qualidades, mas entendem que elas constituem condições necessárias — não suficientes — para justificar a adoção irrestrita da EIA como fonte única do CRN, sem verificação de compatibilidade com os custos históricos reais de construção de gasodutos no Brasil.
Os custos unitários da base EIA refletem projetos de infraestrutura de gasodutos submetidos à regulação americana, com estrutura de custos de engenharia, mão de obra e materiais do mercado dos EUA — que historicamente superam os custos equivalentes no Brasil. A transposição direta desses custos para a realidade brasileira, sem fator de ajuste verificável, representa risco de superestimação do CRN e, por consequência, de inflação da BRA de abertura em benefício das transportadoras. Para a NTS, onde a BRA residual é negativa independentemente do nível do CRN, essa superestimação não afeta a conclusão — mas cria precedente metodológico que pode ser invocado em futuros processos regulatórios, inclusive para a TAG, onde o CRN afeta diretamente o saldo residual positivo.
A ASPACER e a ANFACER recomendam que a ANP verifique a compatibilidade dos custos unitários EIA com referências primárias de custos de construção de gasodutos no Brasil — como contratos de obra disponíveis nos registros da NTS, da Petrobras ou de outros projetos de transporte de gás aprovados pela ANP no mesmo período. A adoção da EIA sem essa verificação equivale a fixar a BRA de abertura com base em parâmetros de outro mercado, sem demonstração de equivalência com a realidade do ativo regulado. A ANP deve documentar explicitamente, na NT 14/2026 final, os fatores que justificam a utilização direta de custos EIA para gasodutos brasileiros ou, alternativamente, apresentar fator de ajuste geográfico aplicado.</t>
  </si>
  <si>
    <t>A ASPACER e a ANFACER reconhecem a adoção do modelo Ross-Heidecke para o cálculo do VRD dos ativos da Malha Sudeste, conforme a NBR 14653-1 e o Manual de Orientação para Avaliação e Caracterização dos Imóveis da SPU. Contudo, a adoção de c = 0 — que equivale a assumir estado de conservação ótimo para todos os ativos, na ausência de inspeções físicas detalhadas — é a premissa mais favorável às transportadoras dentro do modelo: ela maximiza o VRD de cada ativo e, por consequência, eleva a base de depreciação fiscal, aumenta o escudo tributário imputado ao RCM e reduz o retorno de capital aparente. A ASPACER e a ANFACER entendem que a adoção de c = 0 sem inspeção física constitui concessão metodológica às transportadoras que carece de justificativa técnica autônoma: ativos com décadas de operação dificilmente se encontram em estado de conservação ótimo.
A ASPACER e a ANFACER recomendam que a NT 14/2026 final apresente análise de sensibilidade com ao menos um valor alternativo de c — por exemplo, c = 0,5, correspondente a estado de conservação regular para ativos de infraestrutura com 20 a 40 anos de operação —, com indicação do impacto sobre o VRD de cada ativo, sobre a depreciação fiscal e IRPJ acumulados no período 2006-2025, e sobre a BRA residual de 2025. Para a NTS, espera-se que a BRA residual permaneça negativa sob c = 0,5, confirmando que a conclusão de recuperação integral do capital é robusta mesmo à remoção da concessão metodológica de c = 0. A demonstração expressa dessa robustez é condição de credibilidade regulatória do resultado e de proteção contra eventuais impugnações das transportadoras que argumentem que a premissa de conservação afeta a conclusão.</t>
  </si>
  <si>
    <t>A ANP deve adotar postura rigorosa na documentação das fontes de dados de receita, exigindo das transportadoras a apresentação de evidências primárias (faturas, contratos de capacidade, relatórios de faturamento auditados) para validação dos valores utilizados.
A ASPACER e a ANFACER alertam que eventual discrepância entre as receitas apuradas pelo RCM e as declaradas pelas transportadoras em suas demonstrações financeiras deve ser investigada e esclarecida antes da publicação do resultado da presente Consulta Pública, uma vez que a consistência entre os dados do RCM e os registros contábeis auditados é condição de credibilidade regulatória do resultado.</t>
  </si>
  <si>
    <t>A ASPACER e a ANFACER destacam a relevância do indexador de reajuste para o resultado do RCM. O IGP-M, que foi o indexador contratual dos contratos legados, apresentou variação acumulada no período 2006-2025 significativamente superior ao IPCA, com episódios de alta inflação nominal em 2020 (variação anual de 23,14%) e 2021 (17,78%) que geraram picos expressivos nas receitas nominais das transportadoras.
A utilização da capacidade contratada como base para o cálculo da receita é metodologicamente correta: o regime de capacidade firme (ship-or-pay) obriga a Petrobras ao pagamento da tarifa independentemente do volume efetivamente injetado, tornando a receita bruta anual determinística e auditável. Recomenda-se que o histórico de capacidade contratada por ponto de entrada/saída ao longo de todo o período 2006-2025 seja documentado na NT 14/2026.
Em relação ao FAP (Fator de Atualização de Preços), a ASPACER e a ANFACER recomendam expressamente que a ANP solicite às transportadoras, no âmbito do processo tarifário, a apresentação das faturas de pagamento da Petrobras relativas ao período 2006-2025 (ou amostra representativa) como meio de prova da receita bruta efetivamente recebida. A série histórica completa do FAP — com fórmula, componentes e valores anuais observados — deve integrar a NT 14/2026 como evidência primária dos fluxos de caixa utilizados no RCM.</t>
  </si>
  <si>
    <t>A ASPACER e a ANFACER destacam que o WACC aplicado ao capital remanescente em cada período é o segundo componente de maior impacto sobre o resultado final do RCM, depois da receita. A sensibilidade do resultado da BRA residual ao WACC é elevada, especialmente nos primeiros anos do período contratual (2006-2012), quando a BRA era mais alta em função da incorporação do GASCAR e, consequentemente, o retorno sobre capital era maior em termos absolutos.
A ANP deve rejeitar com fundamento técnico qualquer proposta das transportadoras de utilização de WACC superior ao regulatório histórico. O argumento de que o risco efetivo foi maior do que o pressuposto pelo regulador não encontra amparo na estrutura contratual dos contratos legados — que, como mencionado, eliminava substancialmente os principais riscos operacionais e de demanda —, e não pode ser utilizado para reduzir retroativamente o capital que se considera recuperado.</t>
  </si>
  <si>
    <t xml:space="preserve">A ASPACER e a ANFACER endossam a estrutura e os períodos de WACC apresentados nas seções 7.1 a 7.6. Os parâmetros foram determinados em processos regulatórios específicos, têm caráter definitivo e não estão em discussão no âmbito desta Consulta Pública.
A conversão do WACC real para nominal via equação de Fisher — utilizando o IGP-M como deflator implícito — é metodologicamente correta e garante a consistência entre os fluxos nominais (receitas, opex, tributos) e o custo de capital (WACC nominal). </t>
  </si>
  <si>
    <t>A ASPACER e a ANFACER endossam a estrutura e os períodos de WACC apresentados nas seções 7.1 a 7.6. Os parâmetros foram determinados em processos regulatórios específicos, têm caráter definitivo e não estão em discussão no âmbito desta Consulta Pública.
A conversão do WACC real para nominal via equação de Fisher — utilizando o IGP-M como deflator implícito — é metodologicamente correta e garante a consistência entre os fluxos nominais (receitas, opex, tributos) e o custo de capital (WACC nominal).</t>
  </si>
  <si>
    <t>A ASPACER e a ANFACER recomendam expressamente a verificação de consistência dos tributos apurados no RCM com as ECF e demonstrações financeiras auditadas da NTS para todos os anos disponíveis. Cabe à ANP verificar, adicionalmente, se as transportadoras beneficiaram de regimes especiais de tributação que tenham reduzido as alíquotas efetivas em algum período — qualquer redução de alíquota efetiva reduziria os tributos e elevaria ainda mais o capital aparentemente recuperado.
A série histórica anual de IRPJ/CSLL resultante dos cálculos deve ser apresentada em tabela detalhada na NT 14/2026 final, com desagregação por fonte (ativos originais versus CAPEX incremental), como evidência da correta aplicação da metodologia.</t>
  </si>
  <si>
    <t>A ASPACER e a ANFACER entendem que a Seção 9 apresenta o componente de maior incerteza dos dados de entrada do RCM: os custos operacionais (opex) para o período 2006-2016, quando a operação das malhas era realizada pelo Consórcio Malhas/Transpetro e dados desagregados de opex da NTS como entidade autônoma não estão disponíveis. A metodologia de estimativa adotada — utilização de dados da Petrobras como referência com aplicação de multiplicador de ajuste — é pragmaticamente necessária, mas introduz grau de incerteza que deve ser explicitado e quantificado na NT 14/2026 final.
A ASPACER e a ANFACER alertam que, no contexto do RCM, o opex é uma dedução da receita que reduz o retorno de capital disponível: qualquer superestimação do opex histórico reduz artificialmente o retorno de capital aparente e infla a BRA residual em benefício das transportadoras. A ANP deve adotar postura conservadora na estimativa do opex para o período 2006-2016, utilizando o extremo inferior do intervalo de confiança das estimativas disponíveis.
Para o período 2017-2025, em que a NTS opera com autonomia e apresenta demonstrações financeiras auditadas, a ASPACER e a ANFACER recomendam que o opex seja apurado exclusivamente com base nos dados auditados, excluindo componentes não recorrentes, extraordinários ou não elegíveis à regulação (despesas financeiras, provisões para contingências, custos de reestruturação societária). A ANP deve verificar item a item as categorias de custo operacional informadas pela NTS.
A ASPACER e a ANFACER reforçam que qualquer proposta das transportadoras de inclusão de componentes adicionais de opex — custos de reestruturação, provisões, despesas extraordinárias — deve ser avaliada sob o critério de prudência regulatória: o custo seria incorrido por um operador eficiente nas mesmas condições operacionais?</t>
  </si>
  <si>
    <t xml:space="preserve">A ASPACER e a ANFACER recomendam que a ANP especifique, para cada ano do período 2006-2025, a fonte de dados utilizada para o opex (observado versus estimado) e o método de estimativa empregado para os anos do período Consórcio Malhas. O benchmark de opex deve contemplar empresas de transporte de gás natural com características operacionais similares (malhas de transmissão, regime de capacidade firme), apresentado em custo por km-dia de capacidade contratada.
O cálculo do multiplicador de ajuste deve ser apresentado com detalhamento suficiente para replicação independente: dados utilizados como referência, dados da NTS de 2017-2025 para calibração, método estatístico, intervalo de confiança e análise de sensibilidade do resultado final do RCM a variações de ±20% no multiplicador. </t>
  </si>
  <si>
    <t>A ASPACER e a ANFACER recomendam que a ANP especifique, para cada ano do período 2006-2025, a fonte de dados utilizada para o opex (observado versus estimado) e o método de estimativa empregado para os anos do período Consórcio Malhas. O benchmark de opex deve contemplar empresas de transporte de gás natural com características operacionais similares (malhas de transmissão, regime de capacidade firme), apresentado em custo por km-dia de capacidade contratada.
O cálculo do multiplicador de ajuste deve ser apresentado com detalhamento suficiente para replicação independente: dados utilizados como referência, dados da NTS de 2017-2025 para calibração, método estatístico, intervalo de confiança e análise de sensibilidade do resultado final do RCM a variações de ±20% no multiplicador.</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</si>
  <si>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</si>
  <si>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
Recomenda-se que o cenário IGP-M seja adotado como cenário base (fidelidade ao regime contratual histórico) e que o cenário IPCA seja apresentado como análise de sensibilidade em tabela comparativa com evolução anual da BRA sob ambos os indexadores. A ANP deve rejeitar qualquer combinação assimétrica de indexadores proposta pelas transportadoras — como o uso do IGP-M para correção dos custos históricos e do IPCA para deflacionar as receitas — que produziria resultados inconsistentes com os fluxos de caixa reais.</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</si>
  <si>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
Recomenda-se que o cenário IGP-M seja adotado como cenário base (fidelidade ao regime contratual histórico) e que o cenário IPCA seja apresentado como análise de sensibilidade em tabela comparativa com evolução anual da BRA sob ambos os indexadores. A ANP deve rejeitar qualquer combinação assimétrica de indexadores proposta pelas transportadoras — como o uso do IGP-M para correção dos custos históricos e do IPCA para deflacionar as receitas — que produziria resultados inconsistentes com os fluxos de caixa reais.</t>
  </si>
  <si>
    <t>A ASPACER e a ANFACER tomam nota que a BRA de abertura em 2006 para a Malha Sudeste foi fixada em R$ 1.321.737,30 mil, correspondente ao CRN dos cinco gasodutos originais (GASVOL, GASPAL, GASAN, GASBEL e GASDUC II). Este é o valor máximo, sob a premissa mais generosa disponível, que os investidores estavam autorizados a recuperar via tarifas ao longo do período contratual — excluídos os investimentos incrementais posteriores.
Em relação ao CAPEX incremental: o GASCAR (Gasoduto de Caraguatatuba a Taubaté) foi incorporado em R$ 618.660 mil (2007) e R$ 1.128.901 mil (2008), totalizando R$ 1.747.561 mil — o maior investimento da história da NTS —, sendo a principal causa do pico da BRA em 2012 (R$ 3.856.852 mil). O sustaining CAPEX de 2017-2025 somou R$ 738.344,65 mil, dos quais 58,5% referentes ao Pig Instrumentado. A baixa do GASDUC II em 2010 (R$ 225.129,81 mil) foi corretamente tratada, reduzindo a BRA remanescente e o retorno sobre capital nos períodos subsequentes.
A trajetória central do RCM para a Malha Sudeste: BRA de abertura de R$ 1.321.737,30 mil em 2006 — pico de R$ 3.856.852 mil em 2012 (reflexo do CAPEX do GASCAR) — redução progressiva entre 2013 e 2025, à medida que as receitas contratuais superam os custos e tributos e geram retorno de capital positivo — BRA final de R$ -83.515 mil em 2025, configurando recuperação integral do capital com excedente de R$ 83.515 mil.</t>
  </si>
  <si>
    <t>A ASPACER e a ANFACER endossam as conclusões da NT 14/2026 e recomendam sua adoção como base vinculante para a determinação da BRA de abertura da NTS para o Ciclo Tarifário 2026-2030. A BRA de abertura para o novo ciclo deve ser fixada em R$ 0, em conformidade com o resultado do RCM que apura saldo residual negativo de R$ -83.515 mil ao final de 2025 — demonstrando recuperação integral do capital com excedente de R$ 83.515 mil absorvido pelos consumidores ao longo do período contratual 2006-2025.
A conclusão de recuperação integral do capital é especialmente robusta porque se mantém mesmo sob as premissas mais favoráveis às transportadoras adotadas pela ANP: (i) o CRN como âncora de abertura — em vez do VRD, que refletiria o desgaste real dos ativos e produziria BRA de abertura inferior e saldo residual ainda mais negativo; (ii) o IGP-M como indexador nominal — que, historicamente, acumula variação superior ao IPCA e gera depreciação negativa nos anos de alta inflação; e (iii) a premissa c = 0 no modelo Ross-Heidecke — que maximiza o VRD e o escudo fiscal sem inspeção física dos ativos. A ASPACER e a ANFACER registram que a conclusão favorável aos consumidores não decorre dessas concessões metodológicas — ela se sustenta apesar delas, o que demonstra que a recuperação integral do capital é resultado inequívoco e independente das escolhas metodológicas adotadas.
As entidades recomendam que a ANP adote o resultado do RCM como base vinculante, fixe a BRA de abertura da NTS em R$ 0 para o ciclo 2026-2030 e registre expressamente, na motivação da decisão regulatória, que as concessões metodológicas identificadas — CRN como âncora, IGP-M como indexador e c = 0 no Ross-Heidecke — foram adotadas em benefício das transportadoras e que, mesmo assim, a conclusão de recuperação integral do capital se manteve. Esse registro é essencial para consolidar o precedente regulatório: qualquer tentativa de revisão metodológica favorável às transportadoras, em processos futuros, implicará resultado ainda mais favorável aos consumidores — e não o contrário.</t>
  </si>
  <si>
    <t>Após produtivas análises, a ANP, de forma responsável e através de uma Nota Técnica robusta e bastante detalhada, propõe para esta Consulta Pública o método RCM – Recovered Capital Method, para a determinação do valor da Base Regulatória de Ativos - BRA remanescente dos gasodutos do contrato legado Malha Sudeste da NTS.
Esta é uma proposta correta, justa e necessária, pois a sua adoção é aderente à regulação prevista na RANP 991/2026 e plenamente justificada, pela ausência de regulação tarifária no início do contrato legado. Acrescenta-se o fato das proteções sobre a receita das transportadoras ao longo dos vinte anos de execução, previstas nas Leis 11.909 /2009 e 14.134 /2021. Durante todo o período de vigência do contrato legado, a tarifa de transporte que foi estabelecida entre partes, sem regulação da ANP, foi preservada sem qualquer alteração e apenas reajustada pelo índice contratual.
Com o término do prazo contratual, outros métodos para a determinação da BRA previstos na RANP 991/2026, foram também anteriormente analisados, porém o RCM é o único método que oferece garantias de que não haverá cobrança em duplicidade nas tarifas de transporte para o quinquênio 2026-2030.</t>
  </si>
  <si>
    <t>Conforme previsto na Lei do Gás N° 14.134/2021, Artigo 3°, Inciso XXXVI, no Decreto N° 10.712/2021, §3° e na Resolução ANP N° 991/2026, Artigo 7°, Inciso IV, e sendo conferida à ANP a discricionariedade para definir a valoração da Base Regulatória dos Ativos dentro dos limites estabelecidos pela regulação, a Agência propõe acertadamente adotar o Método RCM, como sendo o mais adequado para não permitir a dupla remuneração de ativos que irão compor as tarifas de transporte futuras.  
Com base neste poder discricionário da Agência, a proposta de adoção do método RCM para a valoração dos ativos remanescentes é aderente ao objetivo principal previsto da regulação, qual seja o de evitar a dupla remuneração dos transportadores com a valoração de ativos já depreciados.
A lógica do método RCM, de analisar a recuperação econômica efetivamente realizada ao longo da vigência do contrato, considerado o capital investido, remuneração obtida e custos incorridos, é aderente ao objetivo para se determinar qual o valor residual ainda não recuperado destes ativos. É o único método que permite, dentre os outros previstos pela regulação, evitar o risco de sobre valoração da Base Regulatória de Ativos. Especialmente neste caso de transição de regimes tarifários estabelecidos anteriormente entre partes, sem a participação e regulação tarifária da ANP no início do contrato.
Conforme nota técnica anterior e de suporte à CP 03/2026, existe a afirmação de que a Agência considerou inicialmente o RCM como o método mais adequado, é isto é comprovado pela sua área técnica quando finaliza a citada NT afirmando que “a Agência não afasta a possibilidade de utilização do RCM ainda no Ciclo Tarifário 2026-2030 caso, durante o período de Consulta Pública, forem obtidas informações complementares, consistentes e verificáveis que permitam sua aplicação em conformidade com os princípios de prudência e transparência”.
Dado que as informações complementares foram obtidas, portanto, a aplicação do método RCM, que é a indicação da própria área técnica da Agência, deve ser exigida para evitar a dupla remuneração de ativos já amortizados.
O método RCM reconstrói a trajetória financeira dos investimentos para garantir que a tarifa remunere exclusivamente, para o próximo ciclo após o final do contrato, o capital ainda não recuperado.
Diferentemente de metodologias baseadas exclusivamente em registros contábeis históricos como o CHCI, ou em reavaliações prospectivas como o CRN, o RCM reconstrói retrospectivamente a trajetória financeira dos ativos, identificando o capital efetivamente ainda passível de amortização e evitando que valores já recuperados retornem à base tarifária. Essa característica torna o RCM especialmente adequado à transição dos Contratos Legados para o regime de acesso e tarifas reguladas, pois reconstrói a trajetória financeira dos investimentos para garantir que a tarifa futura remunere exclusivamente o capital ainda não recuperado.
Esta é uma conclusão acertada da própria SIM- ANP, conforme consta na NT N°14/2026: “Por este motivo, ao empregar o método RCM para recompor o fluxo de caixa dos ativos correspondentes ao Contrato Malhas Sudeste chegou-se à conclusão que os mesmos foram completamente remunerados ao longo da vigência do contrato, não restando assim nenhum valor residual para compor a Base Regulatória de Ativos”</t>
  </si>
  <si>
    <t>A Resolução ANP N° 991/2026 vigente, aprovada após Consulta Pública com participação massiva de todo o mercado, estabelece no seu art. 7º, IV, que os ativos cuja recuperação total já tenha ocorrido, por meio de remuneração pela tarifa de transporte ao longo do contrato legado, não serão considerados no valor da Base Regulatória de Ativos a ser considerada para o exercício futuro. A razão é bastante simples pois se o ativo já foi integralmente recuperado via tarifa, não pode voltar a compor a base regulatória para gerar nova remuneração já que causaria uma dupla remuneração, não admitida pela regulação. O RCM garante que somente o capital ainda não recuperado integre a base de remuneração tarifária, preservando assim, o equilíbrio entre a remuneração adequada ao investidor e a proteção ao usuário, garantindo segurança para os novos investimentos e a necessária modicidade tarifária do setor.
Assim, o método respeita os contratos já encerrados, mas impede que a ausência da regulação tarifária histórica produza uma nova base regulatória artificialmente elevada, repetindo o que já foi constatado pela própria SIM-ANP na conclusão da NT 14/2026 “Conforme o exposto, o valor das tarifas vigentes no Contrato Malhas Sudeste foi auferido a partir de uma base de ativos inflada, onde o Custo de Reposição Novo apurado não considerou a vida útil remanescente desses ativos ao desconsiderar a depreciação”</t>
  </si>
  <si>
    <t>O Método do Capital Recuperado é um método de valoração regulatória destinado a reconstruir economicamente a trajetória histórica de recuperação de um investimento e se aplica no caso dos contratos legados, com o objetivo principal de identificar quanto do investimento originalmente realizado permanece efetivamente não recuperado.
O método opera por meio da reconstituição de fluxo de caixa, passo a passo, para cada ano de operação do ativo buscando identificar a receita total que a infraestrutura gerou no período, deduzidos os impostos e os custos operacionais necessários para prestar o serviço. Se existir algum valor residual obtido, este será o valor residual remanescente a ser considerado para as tarifas do exercício futuro, que passam a ser reguladas, sem risco de duplicidade na sua composição.
Esta metodologia não altera, revisa ou invalida receitas auferidas no passado, que tem inclusive a proteção, por Lei, de garantia de remuneração dos contratos legados, e utiliza informações pretéritas para determinar, em bases prospectivas a BRA que será utilizada para cálculo das tarifas do novo ciclo, agora com tarifas reguladas.</t>
  </si>
  <si>
    <t>Como pode ser visto pela conclusão da proposta da NT N°14 SIM - ANP, a NTS obteve, ao longo do período 2006-2025 do contrato, uma sobre remuneração sobre o capital investido (- R$ 83,5 MM). Isto comprova que os usuários do sistema já pagaram integralmente pelo ativo Malhas Sudeste, através de tarifas passadas elevadas ao longo dos vinte anos do contrato legado, devendo a BRA do início do novo ciclo ser ZERO para estes ativos, já totalmente depreciados.</t>
  </si>
  <si>
    <t>Embora a aplicação do método RCM quantitativamente não represente, no setor de gás natural, um número grande de casos, o método considera o capital que já foi recuperado durante o prazo do contrato e evita pagamentos em duplicidade para ativos já totalmente depreciados. É este o objetivo principal a ser alcançado pela aplicação do método, em obediência a RANP 991/2026.
A metodologia RCM foi amplamente consolidada pela Australian Energy Regulator (AER), o órgão regulador de energia da Austrália e foi adotada como medida para mitigar a forte assimetria de informações entre os operadores de gasodutos não regulados e os usuários do sistema.
A experiência australiana atesta a viabilidade do método em processos de transição regulatória envolvendo ativos legados estabelecidos sem uma regulação tarifária inicial, e demonstra que sua aplicação é plenamente compatível com a segurança jurídica e atende à modicidade tarifária e garante a remuneração justa dos investimentos.</t>
  </si>
  <si>
    <t>Conforme estabelecido na NT 14/2026, “a inversão matemática da fórmula demonstra que o RCM é, na verdade, a aplicação retrospectiva da mesma estrutura de Building Blocks utilizada na regulação ex-antes”, sendo, portanto, regulatóriamente adequada a sua utilização.</t>
  </si>
  <si>
    <t>O método proposto é similar aos demais na sua composição estrutural, levando em consideração as despesas operacionais, os tributos, o retorno de capital e a adoção do WACC regulatório. A sua aplicação retrospectiva para o ano 2006, início do contrato legado, não contradiz a regulação vigente, sendo a forma encontrada para atendimento ao objetivo principal de prevenir eventual pagamento em duplicidade nas tarifas futuras.
Em mercados regulados, a BRA é auditada desde o início do ciclo remuneratório e atualizada por "roll-forward", o que evita a dupla remuneração, quando da passagem de sistemas legados e não regulados, para um sistema regulado de tarifas, como o que se apresenta na atual situação</t>
  </si>
  <si>
    <t>É acertada decisão da área técnica, que conclui que os métodos convencionais de valoração de ativos para a determinação da base regulatória são insuficientes no contexto atual, reforçando que o RCM oferece uma resposta metodologicamente coerente ao problema em questão. Pela falta do histórico de dados da Malha Sudeste, a transição para o ano de 2026, início do novo ciclo, a ANP não poderia adotar uma BRA baseada estritamente em CRN ou no CHCI. A adoção do método RCM para o cálculo da BRA remanescente evitará a dupla remuneração de ativos pois deve considerar somente o montante de capital que ainda não foi recuperado até o fim do período anterior.</t>
  </si>
  <si>
    <t xml:space="preserve">De acordo com a conclusão da SIM – ANP, (i) as características de ausência de determinação regulatória da BRA inicial auditada pelo regulador, (ii) o potencial para tarifas acima do nível de recuperação eficiente, e ( iii) o período contratual para que uma recuperação acelerada de capital pudesse ocorrer, apontam corretamente para a adoção do método RCM na transição dos regimes. </t>
  </si>
  <si>
    <t>A adoção de valores internacionais dos custos de implantação de gasodutos de transporte, conquanto os setores de transporte de gás natural norte-americano e nacional apresentem assimetrias estruturais, atesta a sua aplicação na referida base, consubstancia por uma alternativa metodologicamente consistente, perante a escassez de dados históricos de custos de implantação auditáveis dos ativos legados Malhas Sudeste. A adoção de um parâmetro internacional independente, com base de dados abrangentes, atua para eliminar eventuais assimetrias decorrentes da integração de agentes no sistema de transporte brasileiro, fato ocorrido em períodos anteriores.</t>
  </si>
  <si>
    <t>Para o tratamento da amostra da base de dados escolhida, o triênio 2004-2006 da base de dados é a escolha ideal para compor os custos unitários de referência. Essa janela temporal curta e próxima à data-base do início do contrato legado (2006) mantém a lógica econômica do processo, evitando que mudanças anteriores nos investimentos afetem o cálculo do custo de reposição. Como o CRN avalia os ativos como novos em 31 de dezembro de 2005, referências muito amplas ou distantes desse triênio proposto, devem ser descartadas.</t>
  </si>
  <si>
    <t>A ANP inovou ao adotar o método Ross-Heidecke para calcular a depreciação regulatória dos ativos do contrato legado Malhas SE. Diferentemente do modelo tradicional, este sistema é não linear e assume que os ativos perdem valor de forma mais acelerada à medida que envelhecem e se aproximam do fim de sua vida útil.
O uso do Ross-Heidecke em vez do método linear, que é o padrão do segmento por ser mais simples e comparável, é questionável acarretando impacto na Base Regulatória de Ativos inicial, com um acréscimo de aproximadamente 10 -12 %, quando comparado ao método de depreciação linear.  O que é mais importante, devido à característica do método, é que esta diferença no valor inicial dos ativos a considerar, acarreta grande variação no fluxo final da receita total ao longo do período do contrato.
Se a proposta tivesse optado pela depreciação linear na Malha SE, a depreciação acumulada seria maior na data de início do contrato (2006), sendo que o Valor de Reposição Depreciado (VRD) seria reduzido em cerca de RS$ 220 Milhões, quando comparado ao método Ross-Heideck. Esta diferença inicial, acarretaria um fluxo financeiro muito superior ao longo do contrato, em benefício do transportador. Quando comparado aos - R$ 83,5 MM, no fluxo apresentado no anexo da NT14/2026, utilizando os mesmos dados deste fluxo, o valor encontrado superaria os - R$3,0 bilhões de sobre receita, caso fosse adotada a depreciação linear. Isto demonstra a real interferência e a grande sensibilidade na escolha do método de depreciação. Sugere-se que a ANP calcule o fluxo adotando a depreciação linear para os ativos mais antigos do Malha Sudeste.</t>
  </si>
  <si>
    <t xml:space="preserve">O método é comumente utilizado para estimar a depreciação física de benfeitoras, mais especificamente de edificações, conjugando a relação entre a vida útil provável com o estado de conservação do bem. Para tanto é exigida a vistoria para verificação da sua condição atual, sendo as tabelas e curvas usuais do Método usadas somente como instrumentos auxiliares. O método apresenta, portanto, limitações técnicas em razão da sensibilidade dos resultados de acordo com a adoção de diferentes premissas do estado de conservação dos ativos a serem avaliados. A adoção do valor C=0 deveria ser precedida de uma análise sobre o fluxo final, comparada com diferentes coeficientes, para uma análise de sensibilidade do método. </t>
  </si>
  <si>
    <t>Baseada na correta conclusão da NT 14/2026, de que “o valor das tarifas vigente no Contrato Malhas Sudeste foi auferido a partir de uma base de ativos inflada, onde o Custo de Reposição Novo apurado não considerou a vida útil remanescente desses ativos ao desconsiderar a depreciação”, entendemos que: 
1. Regulação atual: Para o cumprimento obrigatório ao Artigo 7º, inciso IV, da Resolução nº 991/2026, a escolha da ANP pelo método RCM e a análise do capital recuperado não é uma escolha arbitrária, pois cabe à Agência adotar a metodologia fundamentada no histórico real, para evitar que o consumidor pague novamente por investimentos já totalmente remunerados.
2. Nova Base Regulatória: Dados oficiais da ANP contidos nesta Nota Técnica e os da Petrobras (Apresentação Senado Federal -2025) apontam que o Valor Residual Econômico (VRE) desses ativos zerou antes do final do contrato legado. Isso significa que o investimento inicial já foi totalmente recuperado e remunerado, justificando que a Base Regulatória de Ativos - BRA inicial para o ciclo 2026–2030 seja fixada em zero, conforme resultados obtidos pela NT ANP -14/2026.
3. Modicidade Tarifária: O método RCM é apontado como o único capaz de garantir tarifas justas e aderentes às regras atuais, impedindo que ativos já amortizados sejam reinseridos na base de cálculo, acarretando pagamento em duplicidade das tarifas de transporte e contribuindo com a modicidade tarifária, sem prejuízo aos investimentos realizados.</t>
  </si>
  <si>
    <t xml:space="preserve">Sugere-se que a ANP recalcule os fluxos do Anexo I, com a adoção da depreciação linear ao invés do método Ross- Heideck, mesmo sabendo que o valor encontrado não deverá alterar o valor residual da base regulatória a ser adotada para o próximo ciclo, que continuará a ser ZERO, mas é importante que este fluxo e seu resultado devam ser de conhecimento do mercado. </t>
  </si>
  <si>
    <t>Zenergas Consultoria Empresarial em Energia e Regulação Ltda</t>
  </si>
  <si>
    <t>A Agência Nacional do Petróleo, Gás Natural e Biocombustíveis (ANP) desenvolveu consistente análise técnica ao reconhecer que a Base Regulatória de Ativos (BRA) constitui o elemento central da regulação econômica do transporte de gás natural e ao adotar a vedação à dupla recuperação de capital como um dos pilares de sua atuação regulatória. Nessa perspectiva, concluiu acertadamente que o Método do Capital Recuperado (RCM) representa a metodologia mais adequada para impedir que ativos cuja recuperação econômica já ocorreu voltem a ser remunerados por meio das tarifas de transporte.
A Lei nº 14.134/2021 atribuiu expressamente à ANP a competência para definir a Receita Máxima Permitida (RMP) do serviço de transporte, considerando os custos e despesas eficientes da prestação do serviço, a remuneração dos investimentos e a depreciação e amortização da Base Regulatória de Ativos (arts. 3º, XXXVI, e 9º). A própria Lei estabelece, ainda, que essa receita não será garantida pela União, competindo à Agência disciplinar os critérios de reajuste, revisão periódica e revisão extraordinária das tarifas.
Essa competência assume especial relevância no atual contexto de encerramento dos Contratos Legados e de transição para o regime de acesso regulado instituído pela Lei do Gás. Cabe à ANP definir, para o novo ciclo tarifário, a metodologia de valoração dos ativos em estrita observância ao marco legal e regulatório vigente, assegurando equilíbrio entre a remuneração adequada dos investimentos e a proteção dos usuários.
Nesse cenário, compete igualmente à Agência harmonizar os interesses das transportadoras e dos usuários, preservando a sustentabilidade econômico-financeira da atividade sem afastar o princípio da modicidade tarifária. As tarifas devem remunerar exclusivamente os investimentos prudentes, eficientes e que ainda não tenham sido economicamente recuperados, evitando que os usuários arquem novamente com ativos cuja amortização já ocorreu. Solução diversa configuraria enriquecimento sem causa das transportadoras, vedado pelo art. 884 do Código Civil.
Sob essa perspectiva, a adoção do Método do Capital Recuperado (RCM) revela-se plenamente compatível com a estrutura regulatória instituída pela Lei nº 14.134/2021, pois permite identificar, com base na trajetória econômica dos ativos, a parcela do capital efetivamente ainda não recuperada durante a execução dos Contratos Legados, assegurando que apenas esse saldo remanescente componha a Base Regulatória de Ativos.
Diferentemente das metodologias de natureza estritamente prospectiva, que podem atribuir nova remuneração a investimentos já recuperados em decorrência da atualização dos custos de reposição ou da valorização dos ativos, o RCM reconstrói a trajetória financeira histórica da infraestrutura para identificar exclusivamente o capital ainda pendente de recuperação. Essa abordagem encontra respaldo no art. 6º, § 2º, e no art. 7º, inciso IV, da Resolução ANP nº 991/2026, que vedam a reinclusão, na BRA, de ativos cuja recuperação econômica já tenha ocorrido por meio das tarifas de transporte.
A aplicação do RCM constitui, portanto, instrumento indispensável para assegurar a efetividade da modicidade tarifária, da eficiência econômica e da própria finalidade da regulação. Conforme demonstrado pela equipe técnica da ANP, a não adoção dessa metodologia poderá resultar na inclusão, na Base Regulatória de Ativos, de investimentos cuja recuperação econômica já ocorreu, impondo aos usuários custos artificiais de grande magnitude decorrentes da dupla remuneração da mesma infraestrutura.
Em essência, a controvérsia regulatória concentra-se na correta aplicação do art. 7º, inciso IV, da Resolução ANP nº 991/2026, segundo o qual "os ativos cuja recuperação total já tenha ocorrido por meio de remuneração por tarifa de transporte não serão considerados no valor de abertura da BRA". A efetividade desse comando normativo depende da identificação do capital efetivamente recuperado.</t>
  </si>
  <si>
    <t>O Método do Capital Recuperado (Recovered Capital Method – RCM) não constitui inovação no regime jurídico do transporte de gás natural. Ao contrário, trata-se de metodologia expressamente prevista na Resolução ANP nº 991/2026 para situações em que os ativos tenham sido remunerados por tarifas livremente negociadas entre as partes, exatamente como ocorreu durante a vigência dos Contratos Legados.
Cumpre destacar que a Resolução ANP nº 991/2026 não estabelece qualquer hierarquia entre as metodologias de valoração da Base Regulatória de Ativos (BRA), sejam elas o Custo Histórico Corrigido pela Inflação (CHCI), o Custo de Reposição Novo (CRN) ou o Método do Capital Recuperado (RCM). O normativo confere à Agência discricionariedade técnica para selecionar, diante das características de cada caso concreto, a metodologia mais apta a refletir a realidade econômica dos ativos regulados.
Embora o art. 6º, § 2º, faça referência ao CHCI e ao CRN como metodologias de valoração, o § 9º do mesmo dispositivo admite expressamente a utilização do RCM para ativos submetidos, historicamente, a tarifas negociadas entre agentes privados. Essa previsão evidencia que o regulador reconheceu a necessidade de tratamento específico para ativos cuja trajetória econômica não foi acompanhada por revisões tarifárias periódicas nem por mecanismos regulatórios de controle da recuperação do capital investido.
Também não prospera eventual alegação de que a adoção do RCM configuraria inovação normativa inesperada ou exercício arbitrário do poder regulatório. Ainda sob a vigência da Resolução ANP nº 15/2014, o ordenamento já autorizava a utilização de metodologias alternativas de valoração da BRA, desde que técnica e economicamente justificadas. A Resolução nº 991/2026 apenas aperfeiçoou esse regime, disciplinando de forma expressa hipótese específica de aplicação do Método do Capital Recuperado.
Igualmente não merece acolhimento a objeção de que o RCM não poderia ser empregado por não constituir metodologia amplamente utilizada no setor. A exigência de metodologia "amplamente reconhecida", constante da regulamentação, não deve ser interpretada como sinônimo de utilização massiva, mas de reconhecimento técnico e aderência aos princípios da regulação econômica.
Em matéria regulatória, metodologias são consideradas amplamente reconhecidas quando apresentam consistência conceitual, fundamentação econômica, possibilidade de auditoria e compatibilidade com as melhores práticas internacionais, ainda que sua aplicação esteja restrita a contextos específicos. Situações regulatórias excepcionais frequentemente demandam soluções igualmente específicas, desde que adequadamente fundamentadas e compatíveis com os objetivos da política regulatória.
É precisamente essa a situação dos Contratos Legados. A previsão específica do RCM para ativos remunerados por tarifas livremente negociadas evidencia que sua utilização não representa exceção ao sistema regulatório, mas resposta técnica adequada a um cenário igualmente singular: a transição entre um regime contratual privado, sem controle tarifário ex ante, e o regime regulado instituído pela Lei nº 14.134/2021.
Durante décadas, a infraestrutura de transporte operou em ambiente caracterizado pela integração vertical, ausência de revisões tarifárias periódicas e elevado grau de assimetria informacional. Nesse contexto, metodologias baseadas exclusivamente em registros contábeis históricos ou em custos atuais de reposição mostram-se insuficientes para identificar se o investimento originalmente realizado já foi integral ou parcialmente recuperado pelas receitas obtidas ao longo da exploração econômica dos ativos.
O Método do Capital Recuperado supera essa limitação ao reconstruir retrospectivamente a trajetória financeira dos investimentos, permitindo identificar, com base em receitas efetivamente percebidas, despesas operacionais, tributos, remuneração do capital e amortização econômica, qual parcela do investimento permanece.</t>
  </si>
  <si>
    <t>A principal preocupação da área técnica da ANP consiste em impedir que ativos cuja recuperação econômica já tenha ocorrido durante a vigência dos Contratos Legados continuem gerando remuneração por meio das tarifas do novo regime regulado. Essa preocupação não decorre apenas de fundamentos econômicos, mas encontra respaldo expresso no ordenamento jurídico vigente.
O art. 7º, inciso IV, da Resolução ANP nº 991/2026 estabelece, de forma inequívoca, que os ativos cuja recuperação total já tenha ocorrido mediante remuneração por tarifas de transporte não integrarão o valor de abertura da Base Regulatória de Ativos (BRA), ressalvando apenas a parcela dos investimentos que ainda demande recuperação econômica. A lógica regulatória é objetiva: uma vez integralmente recuperado o capital investido, não subsiste fundamento jurídico ou econômico para que esse mesmo investimento continue sendo remunerado pelas tarifas futuras.
Nesse contexto, a adoção de metodologia incapaz de identificar a recuperação histórica do capital investido produziria inequívoca hipótese de dupla remuneração. O mesmo ativo passaria a gerar remuneração em dois momentos distintos: inicialmente durante a execução dos Contratos Legados e, posteriormente, novamente incorporado à Base Regulatória de Ativos do regime regulado.
Essa situação caracteriza típico enriquecimento sem causa, vedado pelo art. 884 do Código Civil. Estão presentes todos os seus pressupostos: enriquecimento patrimonial das transportadoras mediante dupla remuneração dos mesmos investimentos; correspondente empobrecimento dos usuários, compelidos a suportar tarifas superiores às necessárias; e inexistência de causa jurídica que legitime a repetição dessa remuneração, especialmente diante das regras expressas da Lei nº 14.134/2021, do Decreto nº 10.712/2021 e da Resolução ANP nº 991/2026.
Também não merece prosperar a alegação de que a adoção do RCM reduziria os incentivos ao investimento no setor de transporte de gás natural. Ao contrário, a integridade dos sinais econômicos depende justamente de que a remuneração tarifária permaneça vinculada ao capital efetivamente investido e ainda não recuperado. A remuneração de ativos já amortizados distorce os incentivos econômicos, compromete a correta alocação de recursos e reduz a eficiência regulatória.
A manutenção, na Base Regulatória de Ativos, de valores correspondentes a investimentos integralmente recuperados produziria elevação artificial da Receita Máxima Permitida e das tarifas de transporte, impondo aos usuários custos dissociados da efetiva necessidade de investimento. Além de afrontar diretamente o princípio da modicidade tarifária, essa prática estimularia a perpetuação de ineficiências econômicas incompatíveis com os objetivos do novo marco regulatório.
O Método do Capital Recuperado atua precisamente para evitar esse resultado. Ao reconstruir a trajetória financeira dos ativos, identifica o montante efetivamente recuperado pelas receitas históricas e limita a remuneração futura ao capital remanescente, restabelecendo a coerência entre investimento, remuneração e interesse público.
Longe de representar obstáculo ao investimento, essa metodologia fortalece a previsibilidade regulatória. O investidor continua tendo assegurado o direito à recuperação integral do capital prudentemente empregado, acrescido de remuneração compatível com seu custo de oportunidade. O que se impede é apenas a perpetuação de remuneração desvinculada de investimentos efetivamente ainda existentes na base econômica do serviço.
A atuação regulatória deve orientar-se pela realidade econômica dos ativos, e não exclusivamente por seus registros contábeis ou por estimativas patrimoniais desconectadas da trajetória financeira efetivamente observada. O objetivo da regulação não consiste em revisar contratos encerrados, mas em impedir que receitas legitimamente percebidas no passado sirvam de fundamento para nova remuneração dos mesmos investimentos no futuro.</t>
  </si>
  <si>
    <t>A lógica retrospectiva do RCM impede que ativos cuja recuperação econômica já ocorreu sejam reinseridos na Base Regulatória de Ativos, evitando a dupla remuneração e assegurando que as tarifas futuras remunerem apenas o capital ainda não amortizado.
A definição da metodologia de valoração integra a competência técnica atribuída à ANP pelo art. 3º, inciso XXXVI, da Lei nº 14.134/2021 e deve observar os critérios previstos no art. 26, § 3º, do Decreto nº 10.712/2021, especialmente quanto à remuneração do capital, à depreciação dos ativos e à amortização dos investimentos.
Sob essa perspectiva, o RCM revela-se plenamente compatível com o marco regulatório vigente, pois limita a Base Regulatória de Ativos ao capital efetivamente ainda não recuperado, preservando a modicidade tarifária, prevenindo o enriquecimento sem causa, promovendo a neutralidade intertemporal entre gerações de usuários e fortalecendo a segurança jurídica da transição para o novo regime regulado.
Não por outra razão, a própria equipe técnica da ANP concluiu que a não utilização do Método do Capital Recuperado poderá resultar na incorporação, à Base Regulatória de Ativos, de investimentos cuja recuperação econômica já ocorreu durante a vigência dos Contratos Legados, impondo aos usuários custos artificiais incompatíveis com os princípios da eficiência regulatória e da modicidade tarifária.
As características específicas dos ativos legados reforçam essa conclusão. Grande parte da infraestrutura foi implantada em ambiente monopolista e verticalmente integrado, com registros contábeis que nem sempre permitem distinguir investimentos prudentes de despesas posteriormente capitalizadas ou de ativos submetidos a processos de rejuvenescimento contábil.
Nessas circunstâncias, metodologias fundamentadas exclusivamente em custos históricos ou em custos de reposição podem conduzir à reintrodução, na Base Regulatória de Ativos, de investimentos cuja recuperação econômica já ocorreu, produzindo remuneração em duplicidade.
O RCM foi concebido exatamente para evitar esse resultado. Sua finalidade não consiste em revisar contratos pretéritos nem em desconstituir receitas legitimamente percebidas, mas em identificar, de forma objetiva e auditável, quanto do investimento originalmente realizado ainda permanece economicamente não recuperado.
Trata-se, portanto, da metodologia que melhor concretiza os princípios da prudência regulatória, da eficiência econômica, da modicidade tarifária e da vedação à dupla recuperação de capital previstos no atual marco regulatório do transporte de gás natural.</t>
  </si>
  <si>
    <t>A Nota Técnica nº 14/2026/SIM descreve de forma adequada a estrutura conceitual e operacional do Método do Capital Recuperado (RCM), razão pela qual estas contribuições não têm por objetivo reproduzir ou detalhar a formulação matemática adotada pela Agência. O propósito é destacar as implicações regulatórias decorrentes da aplicação da metodologia e demonstrar sua aderência ao marco regulatório vigente.
Em essência, o RCM busca reconstruir a trajetória econômica do investimento ao longo da vida operacional da infraestrutura. Em cada período, as receitas efetivamente auferidas são confrontadas com os custos operacionais eficientes, os tributos incidentes, a remuneração adequada do capital ainda não recuperado e os investimentos realizados. A parcela remanescente corresponde ao retorno efetivo do capital investido, reduzindo progressivamente o saldo econômico da Base Regulatória de Ativos.
Sob essa lógica, quanto maior for a receita líquida obtida pela transportadora em relação ao custo econômico necessário para a prestação eficiente do serviço, maior será a parcela destinada à recuperação do capital originalmente investido. Como consequência, o valor residual do ativo diminui de forma acelerada, aproximando-se progressivamente de zero.
No caso específico da Nova Transportadora do Sudeste S.A. (NTS), os estudos desenvolvidos pela ARM Consultoria, mediante aplicação da metodologia proposta pela própria ANP, indicam que ocorreu recuperação do capital superior ao investimento originalmente reconhecido. Mesmo utilizando premissas conservadoras — incluindo níveis elevados de despesas operacionais e taxas de remuneração do capital favoráveis à transportadora — os resultados apontam sobre-recuperação superior a R$ 2 bilhões.
As estimativas elaboradas indicam, ainda, que a não adoção do RCM poderá impor aos usuários custo adicional da ordem de R$ 4 bilhões apenas no ciclo tarifário 2026–2030. Caso essa distorção permaneça nos ciclos subsequentes, seus efeitos econômicos tenderão a se ampliar de forma significativa.
Os resultados obtidos evidenciam que a recuperação econômica dos ativos ocorreu muito antes do encerramento de sua vida útil física. Em outras palavras, os usuários já suportaram, por meio das tarifas historicamente praticadas, a integral recuperação do investimento originalmente realizado. Nessas circunstâncias, a Base Regulatória de Ativos do novo ciclo regulatório deve refletir exclusivamente o capital efetivamente ainda não recuperado, o que conduz, para a Malha Sudeste, à conclusão de que a BRA inicial deve ser fixada em valor igual a zero.
Importa ressaltar que essa conclusão não implica revisão dos contratos encerrados nem restituição das receitas legitimamente percebidas pelas transportadoras durante sua vigência. O que se busca é apenas impedir que investimentos cuja recuperação econômica já ocorreu continuem gerando remuneração no regime tarifário instituído pela Lei nº 14.134/2021.
Sob essa perspectiva, a aplicação do RCM possui natureza eminentemente prospectiva. As informações históricas são utilizadas apenas para reconstruir a trajetória econômica dos ativos e definir, com precisão, o saldo de capital ainda passível de remuneração no novo ambiente regulado.
Caso a Agência conclua pela existência de recuperação integral do investimento antes do encerramento dos Contratos Legados, a consequência regulatória decorre diretamente da Resolução ANP nº 991/2026: ativos cuja recuperação econômica já tenha ocorrido não poderão integrar a Base Regulatória de Ativos do ciclo tarifário subsequente.
Por fim, considerando que o novo ciclo regulatório iniciou-se em 1º de janeiro de 2026, eventual revisão decorrente da aplicação definitiva do RCM deverá produzir efeitos a partir dessa data, preservando integralmente os efeitos jurídicos dos Contratos Legados já encerrados e assegurando a correta aplicação do novo regime tarifário.</t>
  </si>
  <si>
    <t>A experiência regulatória internacional demonstra que o Método do Capital Recuperado (Recovered Capital Method – RCM) constitui instrumento amplamente reconhecido para disciplinar processos de transição entre regimes econômicos distintos, especialmente quando ativos de infraestrutura deixam de operar em ambiente contratual ou monopolista e passam a integrar sistemas sujeitos à regulação tarifária.
Entre os precedentes mais relevantes destaca-se a experiência australiana, na qual o Australian Energy Regulator (AER) consolidou o emprego do RCM como mecanismo destinado a evitar a dupla recuperação de investimentos anteriormente remunerados em ambiente de livre negociação.
O fundamento econômico da metodologia é simples: impedir que consumidores sejam novamente chamados a remunerar ativos cujo capital já foi recuperado durante a exploração econômica anterior.
Na Austrália, a adoção do RCM ocorreu em contexto semelhante ao enfrentado atualmente pela ANP. A transição de ativos originalmente explorados em ambiente concorrencial ou verticalmente integrado para um regime tarifário regulado exigiu a reconstrução da trajetória financeira da infraestrutura, permitindo identificar quanto do investimento original permanecia efetivamente pendente de recuperação.
Para tanto, o regulador determinou a reconstrução das demonstrações financeiras históricas das transportadoras, utilizando metodologia capaz de confrontar receitas efetivamente percebidas, custos operacionais, tributos e remuneração do capital ao longo da vida econômica dos ativos.
Esse procedimento funcionou, na prática, como mecanismo de verificação da efetiva recuperação do investimento, permitindo identificar situações em que receitas historicamente obtidas já haviam proporcionado remuneração superior à necessária para assegurar retorno adequado ao capital empregado.
Embora existam diferenças institucionais entre o sistema regulatório australiano e o brasileiro, a questão econômica enfrentada em ambos os casos é substancialmente a mesma: definir a Base Regulatória de Ativos inicial de infraestrutura monopolista cuja remuneração histórica ocorreu sem acompanhamento regulatório contínuo.
A situação brasileira apresenta, inclusive, elevado grau de convergência com essa experiência. Os ativos integrantes das Malhas Sudeste e Nordeste permaneceram durante décadas submetidos aos Contratos Legados, celebrados em ambiente de livre negociação e sem mecanismos regulatórios destinados a acompanhar a evolução da recuperação do capital investido.
Nesse contexto, a iniciativa da ANP de promover Consulta Pública específica para discutir a aplicação do RCM representa medida relevante sob a perspectiva da transparência regulatória e da participação social. A metodologia não foi objeto de aprofundamento na consulta anterior em razão da indisponibilidade das informações necessárias, posteriormente obtidas junto às transportadoras e à Petrobras.
As análises desenvolvidas pela equipe técnica demonstram que a utilização do RCM permite estimar, com elevado grau de confiabilidade, a efetiva recuperação econômica dos ativos, reduzindo significativamente o risco de dupla remuneração e fortalecendo a legitimidade da decisão regulatória.
Além da experiência australiana, fundamentos econômicos equivalentes vêm sendo observados em diversos processos regulatórios internacionais relacionados à transição energética. No Reino Unido e na União Europeia, por exemplo, a conversão de redes de gás natural para transporte de hidrogênio e outras formas de reaproveitamento de infraestrutura tem exigido avaliações retrospectivas destinadas a identificar quanto do investimento pode integrar a Base Regulatória de Ativos do regime regulado.</t>
  </si>
  <si>
    <t>A experiência regulatória australiana demonstra que a aplicação do Método do Capital Recuperado (RCM) depende da observância de critérios rigorosos de transparência, consistência metodológica e auditabilidade das informações utilizadas na reconstrução da trajetória econômica dos ativos.
Nesse contexto, a Nota Técnica nº 14/2026 destaca corretamente que os reguladores australianos estabeleceram diretrizes voltadas à padronização das demonstrações financeiras históricas, à uniformização dos critérios contábeis e à divulgação de informações suficientes para permitir a verificação independente dos resultados obtidos.
O objetivo dessas medidas consistiu em reduzir a assimetria informacional existente entre operadores de infraestrutura e usuários dos serviços regulados, permitindo ao regulador avaliar se as receitas historicamente percebidas refletiam apenas a remuneração adequada do investimento ou se incorporavam ganhos decorrentes do exercício de poder de mercado.
A reconstrução retrospectiva dos fluxos financeiros também possibilitou identificar situações em que determinados ativos haviam sido remunerados em níveis incompatíveis com aqueles observados em empresas eficientes submetidas a ambientes regulatórios maduros. Nessas hipóteses, a metodologia permitiu distinguir a recuperação legítima do capital da apropriação de receitas extraordinárias não justificadas sob a ótica da eficiência regulatória.
Embora o contexto brasileiro apresente características próprias, a lógica econômica permanece essencialmente a mesma. Os ativos vinculados aos Contratos Legados foram explorados durante longo período em ambiente desprovido de acompanhamento regulatório sistemático quanto à recuperação do capital investido. Assim, a utilização de metodologia retrospectiva representa instrumento adequado para reduzir a assimetria de informações existente entre regulador, transportadoras e usuários.
Nesse cenário, a adoção do RCM fortalece a transparência do processo regulatório, amplia a rastreabilidade das premissas utilizadas pela Agência e permite que a definição da Base Regulatória de Ativos decorra de evidências econômicas objetivamente verificáveis.</t>
  </si>
  <si>
    <t>A utilização do custo de construção como referência conceitual para estimar o valor inicial dos ativos mostra-se tecnicamente adequada, desde que observada sua verdadeira finalidade regulatória.
O Custo de Reposição Novo (CRN) constitui importante parâmetro para estimar o investimento necessário à reconstrução da infraestrutura em condições atuais de mercado. Entretanto, sua utilização não pode conduzir automaticamente ao reconhecimento integral desse valor como Base Regulatória de Ativos, especialmente quando se trata de infraestrutura que já gerou receitas durante décadas.
Nessas circunstâncias, o CRN deve atuar como limite máximo de prudência regulatória e não como valor automaticamente remunerável. Havendo registros históricos confiáveis dos investimentos efetivamente realizados, estes devem prevalecer. Na ausência de informações completas, poderão ser utilizadas estimativas fundamentadas em critérios transparentes, auditáveis e compatíveis com referências nacionais e internacionais de eficiência.
Essa cautela é particularmente relevante em setores caracterizados por monopólios naturais, nos quais a inexistência de competição durante a implantação da infraestrutura pode favorecer custos superiores aos economicamente eficientes.
Em empreendimentos dessa natureza, a sobreavaliação de materiais, engenharia, gerenciamento, contingências, direitos de passagem, juros durante a construção ou despesas corporativas pode resultar em bases patrimoniais incompatíveis com os custos de uma empresa eficiente.
O risco torna-se ainda mais significativo quando se trata de ativos legados implantados em ambiente verticalmente integrado, sem contabilidade regulatória individualizada e com reduzida transparência quanto à composição dos investimentos originais.
Por essa razão, a aplicação do RCM não dispensa a análise crítica da razoabilidade dos custos inicialmente reconhecidos. Ao contrário, exige que a ANP verifique se os valores utilizados são compatíveis com critérios de prudência, eficiência, necessidade e adequada comprovação documental.
Nesse processo, o benchmarking técnico-econômico desempenha papel fundamental. Custos unitários por quilômetro, metro-polegada, diâmetro, tipo de terreno, estações de compressão e demais componentes relevantes devem ser confrontados com referências nacionais e internacionais, permitindo identificar eventuais distorções.
Da mesma forma, impõe-se distinguir investimentos efetivamente capitalizáveis das despesas inerentes à operação e manutenção da infraestrutura. Gastos destinados exclusivamente à preservação da capacidade operacional existente não devem integrar a Base Regulatória de Ativos, salvo quando representarem efetiva substituição ou ampliação de ativos previamente baixados.
Todavia, ainda que determinado investimento seja considerado prudente e adequadamente comprovado, subsiste questão regulatória distinta: verificar se esse capital já foi economicamente recuperado pelas receitas históricas percebidas durante a vigência dos Contratos Legados.
É exatamente nesse ponto que o Método do Capital Recuperado complementa a utilização do CRN. Enquanto este estima o custo econômico da infraestrutura, o RCM determina quanto desse investimento permanece efetivamente pendente de recuperação, impedindo que valores já amortizados retornem à Base Regulatória de Ativos.
Em síntese, a metodologia regulatória deve assegurar que apenas investimentos prudentes, eficientes, necessários e economicamente ainda não recuperados sejam remunerados pelas tarifas futuras, preservando a modicidade tarifária e a adequada remuneração do capital.</t>
  </si>
  <si>
    <t>A Nota Técnica nº 14/2026 reconhece corretamente que o Custo Médio Ponderado de Capital (Weighted Average Cost of Capital – WACC) constitui uma das variáveis de maior sensibilidade na aplicação do Método do Capital Recuperado.
A lógica econômica é direta: quanto maior o WACC utilizado, maior será a parcela das receitas destinada à remuneração do capital ainda não recuperado e, consequentemente, menor será o montante destinado à amortização do investimento originalmente realizado. Como resultado, a recuperação econômica do ativo ocorre de forma mais lenta, elevando artificialmente o saldo residual da Base Regulatória de Ativos.
Em sentido inverso, taxas de remuneração inferiores reduzem a parcela correspondente ao custo de oportunidade do capital e aceleram sua recuperação econômica.
Essa característica exige especial cautela na definição dos parâmetros utilizados pela Agência, uma vez que pequenas alterações na taxa de retorno podem produzir impactos relevantes sobre a Base Regulatória de Ativos ao final do período analisado.
No presente caso, entende-se que a ANP adotou premissas prudentes e metodologicamente consistentes ao utilizar taxas compatíveis com aquelas historicamente reconhecidas pelo próprio regulador para o setor de transporte de gás natural.
A utilização desses parâmetros preserva a coerência temporal da regulação, reduz a discricionariedade metodológica e fortalece a previsibilidade do processo de reconstrução econômica dos ativos.
Embora permaneça recomendável a realização de análises de sensibilidade, a metodologia proposta pela Agência apresenta aderência aos princípios da prudência regulatória e da remuneração adequada do capital.</t>
  </si>
  <si>
    <t>A utilização de abordagem nominal na aplicação do RCM mostra-se tecnicamente aceitável, desde que acompanhada de mecanismos que permitam avaliar os impactos decorrentes das diferentes premissas inflacionárias adotadas.
A escolha do IGP-M como indexador reproduz adequadamente a dinâmica contratual observada durante a vigência dos Contratos Legados. Todavia, é importante reconhecer que as variações excepcionais verificadas entre 2020 e 2021 produziram elevação significativa do WACC nominal, retardando a recuperação econômica do capital e aumentando o saldo residual da Base Regulatória de Ativos.
Diante dessa sensibilidade, recomenda-se que a ANP apresente análises complementares utilizando indexadores alternativos, como o IPCA, ou cenários em moeda constante, permitindo avaliar a robustez dos resultados obtidos.
Também se mostra conveniente decompor os efeitos específicos da inflação, distinguindo aqueles decorrentes do desempenho operacional da infraestrutura daqueles produzidos exclusivamente pela atualização monetária das variáveis financeiras.
Quanto à possibilidade de depreciação negativa, sua utilização deve permanecer restrita a situações excepcionalíssimas, devidamente fundamentadas por dados auditáveis que demonstrem efetiva insuficiência de receitas para assegurar a recuperação econômica do investimento.
Esse mecanismo não pode decorrer de premissas excessivamente conservadoras ou de escolhas metodológicas que artificialmente retardem a amortização do capital investido.
A utilização de hipóteses prudentes e plenamente verificáveis fortalece a credibilidade do modelo regulatório e assegura que a Base Regulatória de Ativos reflita, com fidelidade, o capital efetivamente ainda não recuperado ao término dos Contratos Legados.</t>
  </si>
  <si>
    <t>A metodologia dos Building Blocks constitui o modelo regulatório adotado internacionalmente para definição da Receita Máxima Permitida (RMP) de atividades monopolistas de infraestrutura. Sua finalidade consiste em assegurar que a tarifa remunere exclusivamente os custos eficientes da prestação do serviço, a depreciação econômica dos ativos e uma remuneração adequada sobre o capital efetivamente investido e ainda não recuperado.
Nesse contexto, o Método do Capital Recuperado (RCM) não representa ruptura com a lógica dos Building Blocks. Ao contrário, constitui sua aplicação retrospectiva em situações nas quais inexistiu acompanhamento regulatório contínuo da evolução da Base Regulatória de Ativos durante determinado período histórico.
Enquanto o modelo tradicional opera de forma prospectiva (ex ante), acompanhando continuamente a evolução da BRA mediante mecanismos de roll-forward, o RCM reconstrói retrospectivamente essa mesma trajetória quando tal acompanhamento não ocorreu.
Sob essa perspectiva, ambos os modelos compartilham o mesmo fundamento econômico: impedir que a remuneração tarifária recaia sobre capital já recuperado e assegurar que apenas o investimento economicamente remanescente integre a Base Regulatória de Ativos.
No caso dos Contratos Legados, a inexistência de controle regulatório permanente durante o período de 2006 a 2025 impede que a abertura do novo ciclo tarifário seja baseada exclusivamente em avaliações patrimoniais dos ativos.
A definição da BRA inicial para 2026 deve refletir o saldo econômico efetivamente remanescente após vinte anos de receitas, custos operacionais, tributos, investimentos adicionais e remuneração do capital.
Essa conclusão decorre diretamente da lógica dos Building Blocks. Caso a Base Regulatória de Ativos seja reconstruída apenas mediante critérios patrimoniais, desconsiderando a recuperação econômica ocorrida durante os Contratos Legados, haverá ruptura da continuidade regulatória e risco concreto de dupla remuneração.
Por essa razão, recomenda-se que a ANP explicite, de forma expressa, que a BRA de abertura do ciclo tarifário de 2026 corresponde ao saldo econômico apurado pelo Método do Capital Recuperado, e não simplesmente ao resultado de nova avaliação física ou patrimonial da infraestrutura.</t>
  </si>
  <si>
    <t>A Nota Técnica apresenta corretamente os fundamentos da metodologia tradicional dos Building Blocks, utilizada pela maioria dos reguladores de infraestrutura econômica.
Nesse modelo, a Receita Máxima Permitida resulta da soma de quatro componentes fundamentais: custos operacionais eficientes (OPEX), depreciação regulatória, remuneração do capital investido mediante aplicação do WACC e tributos incidentes.
A correta aplicação dessa metodologia pressupõe, entretanto, que a Base Regulatória de Ativos seja continuamente acompanhada pelo regulador desde o início da concessão ou autorização.
Em sistemas regulatórios maduros, cada investimento prudente incorporado à infraestrutura é registrado na BRA, depreciado gradualmente ao longo de sua vida útil econômica e reduzido progressivamente pela recuperação do capital promovida pelas tarifas.
Esse mecanismo de atualização contínua — conhecido internacionalmente como roll-forward — assegura que o saldo da Base Regulatória reflita permanentemente o capital efetivamente ainda não recuperado.
Como consequência, torna-se impossível que ativos integralmente amortizados permaneçam gerando remuneração tarifária.
Essa característica representa um dos principais fatores de estabilidade dos regimes regulatórios modernos, pois preserva simultaneamente a remuneração adequada do investidor e a proteção dos usuários contra a cobrança de ativos já recuperados.
Todavia, essa lógica não esteve presente durante a execução dos Contratos Legados.
Ao longo desse período, as tarifas foram livremente pactuadas entre as partes, inexistindo mecanismo regulatório destinado a acompanhar a evolução da recuperação econômica da infraestrutura.
Por essa razão, a abertura do ciclo regulatório de 2026 não pode reproduzir automaticamente a metodologia tradicional dos Building Blocks como se houvesse histórico regulatório contínuo.
Antes da aplicação prospectiva desse modelo, torna-se indispensável reconstruir retrospectivamente a trajetória econômica da infraestrutura, permitindo que a nova Base Regulatória tenha como ponto de partida apenas o capital efetivamente remanescente.
Em outras palavras, o RCM não substitui a metodologia dos Building Blocks; ele prepara sua correta aplicação no novo ambiente regulado.</t>
  </si>
  <si>
    <t>A reconstrução retrospectiva promovida pelo Método do Capital Recuperado constitui complemento indispensável à metodologia tradicional dos Building Blocks em processos de transição regulatória.
Durante a vigência dos Contratos Legados, as receitas percebidas pelas transportadoras já incorporavam, em maior ou menor medida, todos os componentes normalmente presentes na Receita Máxima Permitida: despesas operacionais, tributos, remuneração do capital e recuperação do investimento originalmente realizado.
O RCM apenas reorganiza essas informações sob perspectiva regulatória, permitindo identificar quanto da receita histórica correspondeu efetivamente à amortização econômica do capital.
Essa reconstrução não altera os efeitos jurídicos dos contratos encerrados nem revisa receitas legitimamente percebidas.
Sua finalidade consiste exclusivamente em impedir que parcelas do investimento já recuperadas sejam novamente incorporadas à Base Regulatória de Ativos.
Nessa medida, o método preserva a neutralidade intertemporal entre diferentes gerações de usuários.
Os consumidores que financiaram a infraestrutura durante a vigência dos Contratos Legados não podem continuar suportando, por meio das tarifas futuras, investimentos cuja recuperação econômica já ocorreu.
Da mesma forma, os usuários que ingressam no sistema após o início do novo regime regulado não devem assumir custos correspondentes a ativos integralmente amortizados por gerações anteriores.
Essa neutralidade constitui um dos fundamentos centrais da moderna regulação econômica e reforça a compatibilidade do RCM com os princípios da modicidade tarifária e da eficiência regulatória.
Assim, o rearranjo retrospectivo promovido pelo método não configura qualquer penalidade às transportadoras, mas apenas assegura que a remuneração futura permaneça limitada ao capital efetivamente ainda não recuperado.</t>
  </si>
  <si>
    <t>A aplicação do Método do Capital Recuperado aos ativos oriundos dos Contratos Legados deve partir de premissa jurídica fundamental: o encerramento desses contratos extinguiu o regime econômico que lhes dava suporte, inaugurando nova disciplina regulatória para a atividade de transporte de gás natural.
Embora o art. 44 da Lei nº 14.134/2021 tenha assegurado a preservação das receitas pactuadas durante a vigência dos Contratos Legados, essa proteção possui natureza eminentemente transitória.
O dispositivo teve por finalidade preservar a estabilidade das relações jurídicas existentes durante o período de transição, não conferindo às transportadoras direito adquirido à manutenção do regime econômico anteriormente vigente após o encerramento dos contratos.
Concluída a fase transitória, a definição da Receita Máxima Permitida passa a submeter-se integralmente às regras estabelecidas pela Lei do Gás, pelo Decreto nº 10.712/2021 e pela Resolução ANP nº 991/2026.
Nesse novo ambiente regulatório, a Base Regulatória de Ativos deve refletir exclusivamente o capital economicamente ainda não recuperado.
Qualquer solução que preserve artificialmente valores decorrentes do regime contratual encerrado importaria conferir ultratividade econômica aos Contratos Legados, esvaziando a finalidade da reforma promovida pelo novo marco legal.
Além disso, os Contratos Legados foram celebrados entre agentes privados e produziram efeitos exclusivamente durante sua vigência.
Não possuem aptidão jurídica para vincular terceiros — especialmente os futuros usuários do sistema regulado — nem para determinar os critérios de valoração da Base Regulatória de Ativos no regime instituído posteriormente pela legislação.
Também não procede a alegação de que a aplicação do RCM implicaria retroatividade normativa.
A metodologia não altera os efeitos produzidos pelos contratos encerrados nem modifica receitas legitimamente percebidas pelas transportadoras.
Limita-se a utilizar informações históricas como elemento de reconstrução econômica necessário à correta definição das tarifas futuras.
Sob essa perspectiva, o Método do Capital Recuperado constitui legítimo exercício da competência regulatória atribuída à ANP, permitindo compatibilizar a transição entre regimes jurídicos distintos com os princípios da segurança jurídica, da modicidade tarifária, da eficiência regulatória e da vedação à dupla recuperação de capital.</t>
  </si>
  <si>
    <t>A adequada compreensão da Base Regulatória de Ativos (BRA) aplicável às Malhas Sudeste e Nordeste exige a análise do contexto histórico em que essa infraestrutura foi implantada e posteriormente explorada.
Conforme destacado pela Nota Técnica nº 14/2026, a maior parte da rede de transporte de gás natural atualmente operada pela NTS foi construída pela Petrobras entre as décadas de 1970 e 1990, período em que a empresa exercia, por força do regime constitucional então vigente, o monopólio das atividades relacionadas ao petróleo e ao gás natural.
Nesse ambiente institucional, inexistia mercado concorrencial para o transporte de gás natural. A expansão da malha foi orientada prioritariamente por critérios de integração operacional do Sistema Petrobras, visando ao atendimento de refinarias, unidades de processamento, campos produtores, terminais e grandes consumidores industriais.
A lógica econômica predominante não correspondia, portanto, à de uma empresa independente de transporte submetida a incentivos regulatórios voltados à eficiência tarifária.
Além disso, a estrutura verticalmente integrada então existente dificultava a individualização dos custos efetivamente atribuíveis à atividade de transporte.
Em muitos casos, investimentos eram realizados de forma conjunta com outras atividades da cadeia do gás natural, sem a segregação contábil exigida pelos modernos modelos regulatórios.
Essa característica reduz significativamente a confiabilidade de avaliações patrimoniais baseadas exclusivamente em registros históricos ou em reconstruções físicas dos ativos.
Também merece destaque a elevada maturidade da infraestrutura atualmente objeto da revisão tarifária.
Grande parte dos gasodutos integrantes da Malha Sudeste possui entre trinta e cinquenta anos de operação contínua.
Embora diversos desses ativos permaneçam tecnicamente aptos à prestação do serviço, sua longevidade evidencia que parcela substancial do investimento original já foi economicamente recuperada ao longo das décadas de exploração.
Essa distinção entre vida física e vida econômica possui especial relevância para a regulação tarifária.
A permanência operacional de determinado ativo não implica, por si só, a existência de capital ainda pendente de recuperação.
Infraestruturas lineares podem permanecer em operação durante longos períodos graças à adequada manutenção, sem que isso signifique a permanência do direito à remuneração do investimento originalmente realizado.
É precisamente essa realidade que justifica a utilização do Método do Capital Recuperado.
Ao reconstruir os fluxos financeiros historicamente associados à infraestrutura, o RCM permite distinguir a existência física do ativo da efetiva recuperação econômica do capital nele investido, assegurando que a Base Regulatória de Ativos reflita apenas investimentos efetivamente ainda pendentes de amortização.
Sob essa perspectiva, a idade avançada da maior parte da infraestrutura reforça, e não enfraquece, a necessidade de aplicação do RCM, evitando que ativos cuja recuperação econômica já ocorreu retornem à Base Regulatória apenas em razão de sua permanência operacional.</t>
  </si>
  <si>
    <t>Os Contratos Legados constituíram mecanismo transitório destinado a assegurar continuidade operacional durante o processo de abertura do mercado brasileiro de gás natural.
Celebrados entre Petrobras e transportadoras no contexto da desverticalização do setor, esses instrumentos garantiram receitas estáveis mediante contratação praticamente integral da capacidade de transporte na modalidade ship-or-pay, reduzindo substancialmente os riscos comerciais inerentes à atividade.
Durante toda a vigência desses contratos, as transportadoras permaneceram protegidas contra oscilações relevantes da demanda, percebendo receitas previamente estabelecidas independentemente da efetiva utilização da capacidade contratada.
Sob a ótica econômica, essa característica reduziu significativamente o risco do investimento e contribuiu para acelerar a recuperação do capital originalmente empregado.
Entretanto, nem os Contratos Legados nem os Termos de Compromisso celebrados no processo de transição disciplinaram os critérios de valoração da Base Regulatória de Ativos aplicável ao regime regulado que se iniciaria após seu encerramento.
Esses instrumentos limitaram-se a disciplinar obrigações relacionadas à continuidade da prestação do serviço, ao fornecimento de informações patrimoniais e ao processo de reorganização institucional do setor.
Não estabeleceram qualquer garantia de perpetuação do regime econômico anteriormente vigente nem asseguraram às transportadoras direito adquirido à manutenção futura das condições financeiras então existentes.
Essa conclusão decorre diretamente da Lei nº 14.134/2021.
Ao estabelecer que a atividade de transporte de gás natural será exercida por conta e risco do empreendedor, afastando qualquer garantia estatal de receita, o legislador deixou claro que a remuneração futura dependeria exclusivamente das regras do novo regime regulatório.
Também merece relevo a distinção entre o presente caso e o precedente relativo à Transportadora Brasileira Gasoduto Bolívia-Brasil S.A. (TBG).
Naquele processo, a própria ANP reconheceu a inexistência de informações suficientes acerca das memórias de cálculo das tarifas historicamente praticadas, circunstância que justificou a adoção do Custo Histórico Corrigido pela Inflação.
Situação diversa ocorre nas revisões tarifárias da NTS e da TAG.
As memórias de cálculo dos Contratos Legados passaram a integrar os autos do Processo SEI nº 48610.228149/2022-13, permitindo reconstrução muito mais precisa da trajetória econômica dos ativos.
Sob o ponto de vista jurídico, essa distinção afasta qualquer alegação de violação ao princípio da isonomia, pois a igualdade regulatória exige identidade entre os pressupostos fáticos e jurídicos, circunstância inexistente entre os casos comparados.
Assim, o encerramento dos Contratos Legados representa verdadeiro marco de transição regulatória.
A partir desse momento, a definição da Base Regulatória de Ativos deve observar exclusivamente os critérios previstos na Lei nº 14.134/2021, no Decreto nº 10.712/2021 e na Resolução ANP nº 991/2026, permitindo que apenas o capital efetivamente ainda não recuperado permaneça sujeito à remuneração tarifária.</t>
  </si>
  <si>
    <t>O encerramento dos Contratos Legados, em dezembro de 2025, representa o momento mais relevante da evolução regulatória recente do transporte de gás natural no Brasil.
Pela primeira vez desde a implantação dessa infraestrutura, a definição das tarifas deixa de decorrer exclusivamente de relações contratuais privadas e passa a submeter-se integralmente aos mecanismos de regulação econômica instituídos pela Lei nº 14.134/2021.
Essa transição exige especial cautela por parte da ANP.
O primeiro ciclo tarifário do novo regime não pode reproduzir automaticamente valores patrimoniais ou critérios econômicos próprios do modelo anterior.
A abertura da Base Regulatória de Ativos constitui o ponto de partida de todo o sistema de Building Blocks que orientará a Receita Máxima Permitida dos próximos ciclos tarifários.
Qualquer superavaliação inicial tenderá a reproduzir seus efeitos por décadas, comprometendo a modicidade tarifária e transferindo aos futuros usuários custos incompatíveis com a realidade econômica da infraestrutura.
É justamente nesse contexto que se insere a Consulta Pública nº 11/2026.
Ao submeter à discussão pública a aplicação do Método do Capital Recuperado, a Agência demonstra preocupação em assegurar que a transição entre regimes ocorra de forma tecnicamente fundamentada e juridicamente consistente.
A Nota Técnica nº 14/2026 evidencia que a reconstrução retrospectiva dos fluxos financeiros fornece informações objetivas acerca da recuperação econômica dos ativos durante a vigência dos Contratos Legados.
Ignorar esses dados significaria desconsiderar elemento econômico essencial para a correta definição da Base Regulatória de Ativos.
A eventual adoção de metodologia baseada exclusivamente em avaliações patrimoniais ou em custos de reposição conduziria ao reconhecimento de investimentos cuja recuperação econômica já ocorreu, contrariando o disposto no art. 7º, inciso IV, da Resolução ANP nº 991/2026.
Por essa razão, entende-se que o Método do Capital Recuperado representa o instrumento tecnicamente mais adequado para inaugurar o novo ciclo regulatório.
Sua utilização assegura continuidade econômica entre o regime contratual encerrado e o modelo regulatório instituído pela Lei do Gás, preservando simultaneamente a remuneração adequada do investimento, a modicidade tarifária e a vedação à dupla recuperação de capital.
A correta definição da Base Regulatória de Ativos nesse momento inicial condicionará toda a estrutura tarifária dos ciclos futuros.
Por essa razão, a decisão ora submetida à Consulta Pública transcende a presente revisão tarifária e assume caráter estruturante para o desenvolvimento do mercado brasileiro de transporte de gás natural.</t>
  </si>
  <si>
    <t>A estimativa do Custo de Reposição Novo (CRN) constitui etapa relevante da metodologia desenvolvida pela ANP para reconstrução da Base Regulatória de Ativos da Malha Sudeste. Seu propósito consiste em estimar, mediante critérios objetivos e verificáveis, o custo que seria necessário para reproduzir infraestrutura equivalente na data-base considerada.
A Nota Técnica nº 14/2026 propõe a utilização de custos unitários observados em projetos de gasodutos de transmissão desenvolvidos nos Estados Unidos, extraídos do banco de dados Historical Natural Gas Pipeline Projects, mantido pela U.S. Energy Information Administration (EIA).
Essa escolha metodológica mostra-se adequada diante da inexistência de base nacional suficientemente abrangente e padronizada que permita estimar custos eficientes para infraestrutura de características semelhantes.
A utilização de base pública, amplamente documentada e composta por projetos submetidos ao escrutínio regulatório norte-americano aumenta a transparência da metodologia e reduz o risco de utilização de referências isoladas ou economicamente não representativas.
Todavia, importa ressaltar que o CRN não representa, por si só, a Base Regulatória de Ativos.
Seu papel limita-se à estimativa do custo econômico de reconstrução da infraestrutura, funcionando como etapa intermediária do processo de valoração regulatória.
Mesmo quando corretamente estimado, o CRN deve ser submetido aos procedimentos subsequentes de depreciação econômica e, posteriormente, ao Método do Capital Recuperado (RCM), a fim de verificar qual parcela desse investimento permanece efetivamente não recuperada.
A adoção isolada do CRN conduziria ao reconhecimento de ativos segundo valores atuais de reconstrução, desconsiderando décadas de receitas historicamente percebidas durante a vigência dos Contratos Legados.
Sob a ótica regulatória, essa solução seria incompatível com o disposto no art. 7º, inciso IV, da Resolução ANP nº 991/2026, que impede a reinclusão, na Base Regulatória de Ativos, de investimentos cuja recuperação econômica já tenha ocorrido.
Assim, o CRN deve ser compreendido como importante parâmetro técnico para estimativa do valor econômico da infraestrutura, mas jamais como critério autônomo para definição da Base Regulatória de Ativos do novo ciclo tarifário.</t>
  </si>
  <si>
    <t>A escolha da base de dados utilizada pela ANP revela-se tecnicamente consistente.
O banco Historical Natural Gas Pipeline Projects, mantido pela U.S. Energy Information Administration (EIA), reúne informações padronizadas relativas a empreendimentos submetidos ao processo regulatório da Federal Energy Regulatory Commission (FERC), constituindo uma das mais completas bases públicas disponíveis para projetos de transporte de gás natural.
Os custos registrados abrangem, entre outros componentes, materiais, tubulações, mão de obra de construção, engenharia, equipamentos auxiliares, supervisão, mobilização e direitos de passagem, permitindo a obtenção de parâmetros suficientemente abrangentes para comparação internacional.
A utilização dessa base apresenta vantagem adicional ao permitir que todos os agentes econômicos reproduzam os cálculos realizados pela Agência, fortalecendo a transparência e a auditabilidade do processo regulatório.
Também merece destaque o fato de que a metodologia adotada pela ANP afasta proposta baseada em amostra reduzida de empreendimentos específicos apresentada pela transportadora.
A utilização de conjunto amplo de projetos comparáveis reduz significativamente o risco de viés decorrente da seleção de obras excepcionais ou economicamente não representativas.
Embora diferenças institucionais, ambientais e tributárias existam entre Brasil e Estados Unidos, tais limitações não comprometem a utilidade da base como instrumento de benchmarking internacional.
Desde que adequadamente ajustados e contextualizados, os custos observados constituem importante referência para aferição da razoabilidade econômica dos investimentos.
Sob essa perspectiva, entende-se que a opção metodológica adotada pela Agência mostra-se mais consistente com os princípios da prudência regulatória, da transparência e da eficiência econômica.</t>
  </si>
  <si>
    <t>Os critérios empregados pela ANP para tratamento estatístico da base de dados demonstram preocupação adequada com a consistência metodológica da estimativa do Custo de Reposição Novo.
A exclusão de valores atípicos (outliers), a priorização de projetos efetivamente concluídos e a seleção de empreendimentos comparáveis quanto ao porte e às características técnicas representam práticas amplamente aceitas em avaliações econômicas dessa natureza.
Todavia, considerando a relevância regulatória dos resultados obtidos, recomenda-se que a documentação metodológica seja complementada com informações estatísticas adicionais.
A divulgação da distribuição completa da amostra, incluindo mediana, quartis, desvio-padrão, coeficientes de variação e intervalos de confiança, permitirá aos agentes avaliar de forma mais precisa a robustez das estimativas utilizadas.
Também se mostra recomendável explicitar a sensibilidade dos resultados diante da inclusão ou exclusão de determinados grupos de projetos, possibilitando verificar eventual influência desproporcional de empreendimentos específicos sobre os custos médios obtidos.
Sempre que possível, medidas robustas de tendência central — como medianas ponderadas ou regressões econométricas — devem complementar a utilização de médias simples, reduzindo a influência de observações extremas.
Essa prática encontra respaldo nas melhores metodologias de avaliação econômica e fortalece significativamente a transparência e a credibilidade dos resultados regulatórios.</t>
  </si>
  <si>
    <t>As conversões de unidades realizadas pela ANP mostram-se tecnicamente adequadas e compatíveis com os procedimentos normalmente adotados em estudos internacionais de infraestrutura.
A transformação de custos originalmente expressos em milhas, polegadas e dólares norte-americanos para unidades compatíveis com a realidade brasileira constitui etapa indispensável para assegurar comparabilidade entre os projetos utilizados como referência.
Todavia, dada a elevada sensibilidade dos resultados às premissas adotadas, recomenda-se que todas as conversões permaneçam integralmente documentadas e auditáveis.
A memória de cálculo deve explicitar, entre outros aspectos, os fatores de conversão utilizados para extensão, diâmetro, custo unitário, taxa de câmbio e atualização monetária.
Da mesma forma, mostra-se conveniente identificar claramente os critérios empregados na consolidação de ativos compostos por diferentes diâmetros ou múltiplos trechos operacionais.
A transparência dessas operações reduz significativamente o risco de divergências futuras entre regulador e agentes econômicos, permitindo que terceiros reproduzam integralmente os resultados apresentados.
Em processos regulatórios dessa complexidade, a rastreabilidade metodológica constitui requisito tão relevante quanto a própria precisão dos cálculos efetuados.</t>
  </si>
  <si>
    <t>A utilização de custos unitários internacionais para estimativa do Custo de Reposição Novo exige cuidados adicionais quanto à homogeneidade da amostra e aos efeitos decorrentes da atualização monetária.
A média ponderada por metro-polegada adotada pela ANP constitui critério tecnicamente defensável, pois reduz parte da variabilidade inerente a projetos com diferentes extensões e diâmetros.
Todavia, infraestruturas lineares apresentam economias de escala relevantes. Grandes empreendimentos tendem a apresentar custos unitários inferiores aos de projetos de menor porte, circunstância que recomenda a realização de análises estatísticas complementares.
Nesse contexto, entende-se conveniente que a Agência apresente exercícios de sensibilidade utilizando medidas robustas de tendência central, como medianas ponderadas e modelos econométricos que relacionem custos de implantação com extensão, diâmetro e demais características físicas dos empreendimentos.
Esses procedimentos permitirão avaliar se os resultados permanecem consistentes diante de diferentes técnicas estatísticas e reduzirão o risco de que observações específicas exerçam influência desproporcional sobre o custo médio estimado.
Também se mostra recomendável verificar se os projetos classificados nas categorias utilizadas para estimar a Malha Nordeste apresentam características efetivamente comparáveis às condições técnicas, geográficas e construtivas observadas no Brasil.
Embora diferenças dessa natureza não inviabilizem a utilização do benchmarking internacional, sua adequada documentação fortalece a robustez metodológica da estimativa do CRN e amplia a confiabilidade dos resultados regulatórios.</t>
  </si>
  <si>
    <t>A metodologia adotada pela ANP para determinação do Custo de Reposição Novo dos ativos da Malha Sudeste apresenta elevado grau de transparência e permite identificar individualmente o valor estimado para cada segmento da infraestrutura.
Essa abordagem facilita a auditoria dos resultados, possibilita análises individualizadas por ativo e reduz significativamente a assimetria informacional entre regulador e agentes econômicos.
Todavia, é importante destacar que o CRN representa apenas uma estimativa do custo atual de reconstrução da infraestrutura.
Não corresponde, por si só, ao valor econômico efetivamente remunerável no novo regime tarifário.
Grande parte da Malha Sudeste é composta por ativos implantados há várias décadas, muitos dos quais já ultrapassaram sua vida útil regulatória originalmente prevista e permaneceram gerando receitas durante longo período.
Nessas circunstâncias, reconhecer diretamente o Custo de Reposição Novo como Base Regulatória de Ativos conduziria à remuneração de investimentos cuja recuperação econômica poderá já ter ocorrido.
Por essa razão, o CRN deve necessariamente ser submetido, em etapa posterior, ao processo de depreciação econômica para obtenção do Valor de Reposição Depreciado (VRD) e, posteriormente, à aplicação do Método do Capital Recuperado (RCM).
Somente essa sequência metodológica permite distinguir o custo econômico de reconstrução do efetivo capital ainda pendente de recuperação, preservando a coerência com os princípios da modicidade tarifária e da vedação à dupla recuperação previstos na Resolução ANP nº 991/2026.</t>
  </si>
  <si>
    <t>O Valor de Reposição Depreciado constitui etapa intermediária do processo de valoração regulatória e tem por finalidade estimar a parcela remanescente do valor econômico dos ativos após considerada sua depreciação física e funcional.
Sob esse aspecto, a utilização de metodologia de depreciação mostra-se necessária para aproximar o valor patrimonial da efetiva condição operacional da infraestrutura.
Todavia, o VRD não se confunde com a Base Regulatória de Ativos.
Mesmo após a depreciação física, permanece indispensável verificar se o investimento correspondente já foi economicamente recuperado pelas receitas auferidas durante a vigência dos Contratos Legados.
No presente caso, entende-se que a aplicação da metodologia Ross-Heidecke merece análise crítica quanto às premissas adotadas pela Nota Técnica.
Embora o método seja amplamente conhecido em avaliações patrimoniais, sua utilização pressupõe adequada caracterização do estado de conservação dos ativos.
A adoção uniforme do coeficiente de conservação c = 0 para toda a infraestrutura conduz, na prática, à presunção de que todos os ativos encontram-se em condição equivalente à de novos, independentemente de sua idade, histórico operacional e características individuais.
Essa hipótese mostra-se excessivamente favorável à transportadora.
Grande parte dos gasodutos da Malha Sudeste foi construída entre as décadas de 1970 e 1990, acumulando dezenas de anos de operação antes mesmo do início dos Contratos Legados.
Ainda que esses ativos permaneçam operacionalmente seguros, sua permanência em serviço não autoriza presumir conservação equivalente à de ativos recém-implantados.
A utilização uniforme do coeficiente c = 0 tende a reduzir artificialmente a depreciação física e elevar o Valor de Reposição Depreciado, produzindo reflexos diretos sobre a Base Regulatória de Ativos e, consequentemente, sobre a Receita Máxima Permitida.
Diante dessa sensibilidade, entende-se recomendável que eventual utilização do método Ross-Heidecke seja precedida de elementos técnicos objetivos, tais como laudos de integridade, inspeções independentes, avaliações de corrosão, medições de espessura, histórico de intervenções e demais informações capazes de caracterizar o efetivo estado de conservação de cada ativo.
Na ausência dessas evidências, mostra-se mais prudente adotar premissas conservadoras compatíveis com a idade e o histórico operacional da infraestrutura, evitando que presunções excessivamente favoráveis ao regulado resultem em sobrevaloração da Base Regulatória de Ativos.
De toda forma, ainda que determinado VRD venha a ser reconhecido, permanece imprescindível submetê-lo ao Método do Capital Recuperado.
O valor patrimonial remanescente não constitui, por si só, demonstração de capital economicamente ainda não recuperado.
Somente a reconstrução retrospectiva dos fluxos financeiros permite identificar se esse investimento continua efetivamente pendente de remuneração ou se sua recuperação já ocorreu durante a vigência dos Contratos Legados.</t>
  </si>
  <si>
    <t>A Nota Técnica nº 14/2026 propõe a utilização do método Ross-Heidecke para estimar o Valor de Reposição Depreciado (VRD) dos ativos integrantes da Malha Sudeste.
Trata-se de metodologia tradicionalmente empregada em avaliações patrimoniais, cuja principal característica consiste em combinar dois elementos distintos: a idade do ativo e seu estado de conservação.
Diferentemente da depreciação linear, o modelo Ross-Heidecke procura reproduzir a perda de valor econômico ao longo da vida útil mediante curva não linear, admitindo que ativos submetidos à adequada manutenção preservem parte significativa de seu valor durante parcela relevante de sua vida operacional.
Embora essa abordagem possua reconhecida utilidade em avaliações patrimoniais de edificações e determinados bens industriais, sua aplicação em processos regulatórios exige cautela adicional.
A finalidade da regulação tarifária não consiste em estimar o valor patrimonial da infraestrutura, mas em identificar o capital economicamente ainda não recuperado pelos usuários do serviço.
Nesse contexto, a adoção do método Ross-Heidecke somente se justifica quando suas premissas forem compatíveis com a realidade física da infraestrutura e suficientemente demonstradas por elementos técnicos auditáveis.
A Nota Técnica parte da premissa de que todos os ativos da Malha Sudeste se encontram classificados no Estado I ("Novo"), correspondente ao coeficiente de conservação c = 0.
Essa hipótese produz efeitos relevantes sobre o resultado regulatório.
Ao eliminar completamente o componente relacionado à deterioração física observável, o método passa a refletir exclusivamente o envelhecimento cronológico dos ativos, preservando parcela substancial do seu valor econômico mesmo após décadas de operação.
Essa simplificação metodológica pode conduzir à superestimação do Valor de Reposição Depreciado quando aplicada indistintamente a gasodutos construídos entre as décadas de 1970 e 1990.
Importa destacar que a operacionalidade da infraestrutura não equivale à inexistência de depreciação econômica.
Gasodutos submetidos a programas permanentes de integridade, inspeção e manutenção continuam plenamente aptos à prestação do serviço, mas isso não significa que permaneçam em estado equivalente ao de ativos recém-construídos.
A manutenção adequada preserva a segurança operacional e prolonga a vida útil da infraestrutura, porém não elimina o desgaste econômico acumulado ao longo de décadas de utilização.
Sob a ótica regulatória, presume-se que esse desgaste já tenha sido progressivamente remunerado pelas tarifas historicamente percebidas.
As simulações realizadas por esta Consultoria indicam que a escolha da metodologia de depreciação exerce influência significativa sobre o resultado final do RCM.
Considerando premissas equivalentes, a utilização da depreciação linear conduz a saldo econômico substancialmente inferior ao obtido mediante aplicação do Ross-Heidecke com coeficiente uniforme c = 0, evidenciando elevada sensibilidade do modelo às premissas adotadas.
No caso específico da NTS, ambas as metodologias conduzem, em última análise, à inexistência de Base Regulatória de Ativos residual positiva.
Todavia, essa diferença assume relevância em outras situações regulatórias, como demonstrado pela própria Nota Técnica em relação à TAG, reforçando a necessidade de utilização de premissas tecnicamente robustas.
Por essas razões, entende-se que a adoção do método Ross-Heidecke somente se mostra compatível com os princípios da prudência regulatória quando a caracterização do estado de conservação dos ativos decorrer de avaliações individualizadas, fundamentadas em evidências técnicas e passíveis de auditoria independente.
Na ausência dessas condições, a utilização de metodologia de depreciação linear ou de premissas conservadoras mostra-se mais aderente aos princípios da modicidade tarifária, da eficiência regulatória e da vedação à dupla recuperação do capital.</t>
  </si>
  <si>
    <t>As considerações anteriormente apresentadas conduzem à necessidade de exame específico da forma como o método Ross-Heidecke foi operacionalizado na Nota Técnica.
A principal questão não reside na validade teórica da metodologia, mas na adoção uniforme do coeficiente de conservação c = 0 para todos os ativos integrantes da Malha Sudeste.
O componente Heidecke foi concebido justamente para refletir diferenças no estado físico dos ativos.
Quando esse parâmetro é fixado uniformemente em seu menor valor possível, elimina-se parcela relevante da capacidade diferenciadora do próprio método, transformando-o, na prática, em modelo baseado predominantemente na idade cronológica.
Essa simplificação torna-se especialmente sensível quando aplicada a infraestrutura composta por ativos com diferentes datas de implantação, históricos operacionais, características construtivas e condições de manutenção.
Gasodutos como GASBOL, GASPAL, GASAN e diversos outros ativos da Malha Sudeste acumularam longo período de operação antes mesmo da celebração dos Contratos Legados.
Embora tenham permanecido operacionalmente aptos, não se mostra tecnicamente razoável presumir que todos apresentem condição equivalente à de ativos novos sem que essa conclusão seja sustentada por inspeções específicas.
Caso a Agência opte por manter o método Ross-Heidecke, recomenda-se que a classificação do estado de conservação decorra de critérios objetivos e verificáveis.
Entre os elementos que podem subsidiar essa avaliação destacam-se inspeções por pig instrumentado, medições de espessura, registros de corrosão, histórico de intervenções estruturais, relatórios de integridade e demais informações técnicas normalmente produzidas na gestão de ativos dessa natureza.
Na ausência dessas evidências, entende-se mais prudente adotar hipóteses intermediárias compatíveis com a idade da infraestrutura ou, alternativamente, utilizar depreciação linear como referência regulatória.
Essa solução reduz o risco de superavaliação do Valor de Reposição Depreciado e preserva maior aderência aos princípios da prudência regulatória.
Também merece atenção o tratamento conferido aos gastos posteriormente capitalizados relacionados à integridade da infraestrutura.
Caso determinadas despesas de inspeção e manutenção sejam reconhecidas como CAPEX e, simultaneamente, utilizadas para justificar classificação extremamente favorável do estado de conservação dos ativos, poderá ocorrer dupla valorização econômica da mesma intervenção.
Sob essa perspectiva, recomenda-se que a metodologia assegure tratamento consistente entre os critérios de capitalização dos investimentos, a avaliação do estado de conservação e a determinação do Valor de Reposição Depreciado, evitando que um mesmo fato econômico produza múltiplos efeitos favoráveis sobre a Base Regulatória de Ativos.
Por fim, ainda que a Agência mantenha a metodologia Ross-Heidecke, entende-se recomendável realizar análises de sensibilidade utilizando diferentes hipóteses de conservação e depreciação linear.
Esses exercícios permitirão avaliar a robustez dos resultados e reforçarão a transparência da decisão regulatória.</t>
  </si>
  <si>
    <t>O exemplo apresentado pela Nota Técnica utilizando o gasoduto Reduc–Volta Redonda (GASVOL) possui importante função didática, pois permite compreender, de forma transparente, a aplicação prática da metodologia de determinação do Valor de Reposição Depreciado.
A reconstrução detalhada do cálculo evidencia a sequência lógica adotada pela Agência, permitindo verificar individualmente a influência do Custo de Reposição Novo, da vida útil regulatória, do método de depreciação e do estado de conservação sobre o valor patrimonial estimado para o ativo.
Todavia, importa ressaltar que esse resultado não corresponde, por si só, ao valor que deverá integrar a Base Regulatória de Ativos.
O VRD constitui apenas uma etapa intermediária da metodologia regulatória. Após sua determinação, permanece indispensável verificar, mediante aplicação do Método do Capital Recuperado (RCM), se o capital correspondente ainda permanece economicamente não recuperado.
Essa distinção assume especial importância em ativos como o GASVOL, cuja operação se iniciou muitos anos antes do período abrangido pelos Contratos Legados e que permaneceu gerando receitas por décadas.
Ainda que determinado valor patrimonial remanescente seja identificado pelo método Ross-Heidecke, isso não significa, necessariamente, que exista capital ainda pendente de recuperação.
Sob a ótica regulatória, a análise patrimonial deve ser complementada pela reconstrução dos fluxos financeiros históricos, única forma de verificar se a remuneração tarifária percebida ao longo do tempo já proporcionou recuperação integral do investimento originalmente realizado.
Assim, recomenda-se que o exemplo seja interpretado apenas como demonstração da mecânica de cálculo do VRD, não como fundamento autônomo para definição da Base Regulatória de Ativos.</t>
  </si>
  <si>
    <t>A apresentação individualizada dos resultados obtidos para cada ativo representa importante avanço metodológico em relação a modelos baseados exclusivamente em avaliações agregadas da infraestrutura.
Essa abordagem amplia significativamente a transparência da revisão tarifária, permitindo identificar a contribuição individual de cada segmento da malha para a formação do Valor de Reposição Depreciado.
Os resultados evidenciam a elevada maturidade da infraestrutura atualmente integrante da Malha Sudeste, revelando significativa depreciação acumulada em diversos ativos implantados há várias décadas.
Todavia, essa constatação não encerra a análise regulatória.
O VRD obtido para cada ativo deve ser considerado apenas como valor inicial da reconstrução econômica promovida pelo Método do Capital Recuperado.
A etapa decisiva consiste em verificar quanto desse valor patrimonial permaneceu efetivamente não recuperado após duas décadas de receitas historicamente percebidas durante a vigência dos Contratos Legados.
Dessa forma, recomenda-se que os resultados individuais do CRN e do VRD sejam sempre interpretados em conjunto com os resultados do RCM, evitando que valores patrimoniais residuais sejam automaticamente confundidos com capital economicamente ainda remunerável.</t>
  </si>
  <si>
    <t>A análise consolidada dos resultados demonstra adequada coerência interna entre os critérios metodológicos utilizados pela Agência.
Observa-se concentração dos maiores valores residuais nos ativos de implantação mais recente, enquanto gasodutos mais antigos apresentam depreciação substancialmente superior.
Esse comportamento mostra-se compatível com a lógica econômica da depreciação patrimonial.
Todavia, considerando que o objetivo final da revisão tarifária consiste na determinação da Base Regulatória de Ativos, recomenda-se que a Agência complemente essa análise mediante exercícios de sensibilidade envolvendo diferentes hipóteses de vida útil regulatória.
A apresentação de cenários alternativos — por exemplo, considerando vidas úteis de 35, 40 e 45 anos — poderá demonstrar que eventuais alterações patrimoniais não modificam substancialmente a conclusão econômica produzida pelo Método do Capital Recuperado.
Essa abordagem fortalece a robustez da decisão regulatória, reduzindo a dependência do resultado em relação a premissas isoladas.
Importa enfatizar que tais análises possuem finalidade exclusivamente informativa e não implicam reabertura da remuneração de ativos cuja recuperação econômica já tenha sido demonstrada.
O elemento decisivo permanece sendo a reconstrução financeira promovida pelo RCM.</t>
  </si>
  <si>
    <t>Os resultados apresentados pela Nota Técnica indicam concentração relevante do Valor de Reposição Depreciado no gasoduto GASPAL.
Essa circunstância decorre principalmente de suas características físicas, extensão, diâmetro e posição estratégica na Malha Sudeste.
Entretanto, a expressividade patrimonial desse ativo recomenda análise regulatória especialmente criteriosa.
O elevado valor residual identificado pelo método patrimonial não constitui, isoladamente, demonstração de capital ainda não recuperado.
Ao contrário, considerando o longo período durante o qual o GASPAL permaneceu gerando receitas no âmbito dos Contratos Legados, mostra-se indispensável verificar a efetiva recuperação econômica do investimento correspondente.
Caso a reconstrução promovida pelo RCM demonstre que as receitas historicamente percebidas já remuneraram integralmente esse investimento, eventual valor patrimonial remanescente não poderá ser automaticamente incorporado à Base Regulatória de Ativos.
Sob essa perspectiva, o GASPAL representa exemplo claro da necessidade de integração entre avaliações patrimoniais e reconstrução financeira retrospectiva.</t>
  </si>
  <si>
    <t>A curva de depreciação produzida pelo método Ross-Heidecke apresenta comportamento matematicamente consistente com sua formulação teórica.
Entretanto, a própria estrutura da metodologia tende a preservar parcela relativamente elevada do valor patrimonial durante período significativo da vida útil do ativo, especialmente quando associada à adoção uniforme do coeficiente de conservação c = 0.
Essa característica reforça a necessidade de que os resultados patrimoniais sejam submetidos ao teste econômico promovido pelo Método do Capital Recuperado.
A manutenção de maior valor residual patrimonial não implica, necessariamente, existência de capital economicamente ainda não recuperado.
Por essa razão, entende-se recomendável que a Agência apresente análises comparativas envolvendo, ao menos, três cenários:
depreciação linear;
Ross-Heidecke com coeficiente c = 0;
Ross-Heidecke com estados de conservação individualizados.
Esses exercícios permitirão avaliar a sensibilidade da Base Regulatória de Ativos às diferentes hipóteses de depreciação, fortalecendo a fundamentação técnica da decisão regulatória.</t>
  </si>
  <si>
    <t>Os resultados obtidos pela Agência permitem concluir que o Valor de Reposição Depreciado constitui importante referência patrimonial para reconstrução da Base Regulatória de Ativos.
Entretanto, sua utilização deve permanecer restrita à condição de etapa intermediária do processo regulatório.
A definição da BRA de abertura do ciclo tarifário 2026–2030 depende necessariamente da reconstrução econômica promovida pelo Método do Capital Recuperado.
Somente essa metodologia permite considerar, de forma integrada, a evolução das receitas historicamente percebidas, das despesas operacionais, dos tributos, da remuneração do capital, dos investimentos adicionais, das baixas patrimoniais e da efetiva amortização econômica da infraestrutura.
Sob essa perspectiva, o VRD representa o ponto de partida da análise patrimonial, enquanto o RCM constitui o instrumento responsável por determinar o valor econômico efetivamente ainda passível de remuneração.
A adequada distinção entre esses dois momentos metodológicos mostra-se essencial para assegurar o cumprimento do art. 7º, inciso IV, da Resolução ANP nº 991/2026 e evitar a dupla recuperação de capital já remunerado pelas tarifas historicamente praticadas.</t>
  </si>
  <si>
    <t>A correta determinação da receita líquida constitui um dos pilares do Método do Capital Recuperado (RCM), pois é a partir dela que se identifica a parcela efetivamente destinada à recuperação do investimento originalmente realizado.
Sob a ótica regulatória, não basta considerar o montante bruto das receitas percebidas pelas transportadoras durante a vigência dos Contratos Legados. É indispensável identificar qual parcela dessas receitas permaneceu disponível para remunerar o capital após a dedução dos custos necessários à prestação eficiente do serviço.
Essa abordagem encontra plena coerência com a metodologia tradicional dos Building Blocks, segundo a qual a Receita Máxima Permitida deve cobrir, sucessivamente, os custos operacionais eficientes, os tributos incidentes, a remuneração do capital e, finalmente, a recuperação do investimento.
O RCM reproduz essa mesma lógica de forma retrospectiva.
Assim, a receita líquida utilizada na reconstrução econômica não representa lucro contábil nem fluxo de caixa financeiro, mas o excedente econômico efetivamente disponível para amortização do capital investido.
Essa distinção é essencial para evitar interpretações equivocadas acerca dos resultados obtidos.
A metodologia não presume que toda receita percebida tenha sido destinada à recuperação do investimento. Ao contrário, reconhece expressamente a necessidade de dedução prévia dos custos inerentes à prestação do serviço, assegurando que apenas o excedente econômico seja considerado para fins de amortização da Base Regulatória de Ativos.
Sob essa perspectiva, entende-se que a abordagem adotada pela ANP mostra-se metodologicamente consistente e compatível com os princípios da prudência regulatória e da adequada remuneração do investimento.</t>
  </si>
  <si>
    <t>As receitas decorrentes dos Contratos Legados constituem a principal fonte de informação para reconstrução da trajetória econômica dos ativos atualmente integrantes da Base Regulatória de Ativos.
Por se tratar de contratos celebrados em regime de livre negociação, sem controle tarifário ex ante, essas receitas refletem o ambiente econômico efetivamente observado durante a exploração da infraestrutura.
A disponibilização das memórias de cálculo pela Petrobras e pelas transportadoras representou avanço significativo na qualidade das informações disponíveis para a revisão tarifária.
Pela primeira vez tornou-se possível reconstruir, com elevado grau de precisão, a evolução das receitas efetivamente percebidas ao longo da vigência contratual.
Essa circunstância diferencia substancialmente o presente processo regulatório daqueles conduzidos anteriormente pela Agência, nos quais inexistiam elementos suficientes para aplicação do Método do Capital Recuperado.
Também merece destaque a elevada estabilidade das receitas historicamente observadas.
Em razão da estrutura contratual ship-or-pay, parcela significativa da remuneração das transportadoras permaneceu relativamente protegida contra oscilações da demanda efetiva, reduzindo significativamente o risco econômico do empreendimento.
Essa estabilidade constitui elemento relevante para avaliação da velocidade de recuperação do capital investido, uma vez que fluxos previsíveis tendem a acelerar a amortização econômica da infraestrutura.
Sob essa perspectiva, entende-se adequada a utilização das receitas efetivamente auferidas como principal referência para reconstrução retrospectiva promovida pelo RCM.</t>
  </si>
  <si>
    <t>A reconstrução econômica promovida pelo Método do Capital Recuperado deve considerar exclusivamente receitas diretamente relacionadas à prestação do serviço regulado de transporte de gás natural.
Receitas extraordinárias, indenizações, ganhos financeiros, alienações patrimoniais ou outras entradas de natureza não operacional não devem integrar a base de cálculo da recuperação do capital.
Essa segregação decorre da própria lógica dos Building Blocks.
A Base Regulatória de Ativos remunera exclusivamente investimentos destinados à prestação do serviço regulado.
Consequentemente, somente receitas originadas dessa atividade podem ser consideradas na reconstrução da trajetória econômica da infraestrutura.
Da mesma forma, receitas decorrentes de serviços acessórios ou atividades não reguladas devem permanecer segregadas, evitando que produzam distorções na determinação do capital efetivamente recuperado.
Recomenda-se, portanto, que a ANP explicite de forma detalhada os critérios utilizados para classificação e exclusão dessas receitas, assegurando plena rastreabilidade da metodologia adotada.
Essa providência reforçará a transparência do processo regulatório e permitirá reprodução independente dos resultados por todos os agentes interessados.</t>
  </si>
  <si>
    <t>A atualização monetária das receitas históricas representa etapa indispensável da reconstrução econômica promovida pelo RCM.
A comparação entre fluxos financeiros ocorridos em diferentes momentos exige sua conversão para unidade monetária homogênea, preservando a coerência temporal da análise.
A utilização do IGP-M mostra-se compatível com a dinâmica contratual observada durante a vigência dos Contratos Legados, uma vez que esse índice constituiu referência para reajuste das tarifas historicamente praticadas.
Entretanto, considerando as variações extraordinárias verificadas entre 2020 e 2021, recomenda-se que a Agência apresente análises complementares utilizando cenários alternativos, permitindo avaliar a sensibilidade dos resultados diante de diferentes índices de atualização.
Esses exercícios possuem finalidade exclusivamente metodológica e não alteram a lógica econômica do RCM.
Seu objetivo consiste em demonstrar que a conclusão regulatória permanece robusta mesmo diante de pequenas variações nas premissas utilizadas.
A realização dessas análises fortalecerá significativamente a fundamentação técnica da decisão administrativa.</t>
  </si>
  <si>
    <t>Os resultados apresentados pela Nota Técnica indicam que a metodologia utilizada para determinação da receita líquida apresenta elevado grau de consistência econômica.
A dedução prévia das despesas operacionais eficientes, dos tributos e da remuneração do capital impede que o método atribua à recuperação do investimento parcelas da receita destinadas a finalidades distintas.
Como consequência, o saldo econômico obtido ao final de cada exercício representa, de forma mais fiel, a efetiva amortização do capital investido.
Essa característica reforça a credibilidade dos resultados produzidos pelo Método do Capital Recuperado.
Importa destacar que eventual divergência quanto ao valor residual da Base Regulatória de Ativos decorre muito mais das premissas utilizadas para estimativa dos custos, da taxa de remuneração e da depreciação do que propriamente da metodologia de reconstrução da receita líquida.
Sob esse aspecto, entende-se que a estrutura conceitual adotada pela ANP encontra sólido respaldo na teoria da regulação econômica e nas melhores práticas internacionais aplicáveis aos setores de infraestrutura.</t>
  </si>
  <si>
    <t>A taxa de retorno do capital, representada pelo Weighted Average Cost of Capital (WACC), constitui um dos principais componentes da metodologia de reconstrução da Receita de Capital (RCM), por representar o custo de oportunidade associado ao capital reconhecido na Base Regulatória de Ativos (BRA). Sua adequada definição é essencial para assegurar equilíbrio entre a justa remuneração dos investimentos e a proteção dos usuários contra a incorporação de custos financeiros incompatíveis com o risco efetivamente assumido pelas transportadoras.
A Nota Técnica nº 14/2026 estrutura a evolução do WACC em três períodos distintos, refletindo as alterações do marco regulatório aplicável ao transporte de gás natural:
2006–2013: cálculo anual do WACC com base na metodologia do CAPM Adaptado para Países Emergentes, conforme estabelecido na Nota Técnica nº 027/2006-SCM, utilizando parâmetros de mercado atualizados periodicamente, tais como taxa livre de risco, prêmio de risco de mercado e risco Brasil.
2014–2018: adoção do WACC regulatório de 7,15% ao ano, em termos reais, após impostos e em dólares norte-americanos, correspondente à taxa de retorno definida pela ANP no âmbito da Resolução ANP nº 15/2014.
2019–2025: utilização do WACC regulatório de 7,25% ao ano, igualmente real, após impostos e em dólares norte-americanos, resultante da revisão quinquenal conduzida pela Superintendência de Infraestrutura e Movimentação (SIM/ANP), conforme Nota Técnica nº 013/2019-SIM.
Entende-se que a utilização dos valores efetivamente estabelecidos pela ANP em cada período regulatório representa solução metodologicamente consistente, pois preserva a coerência temporal da regulação, assegura previsibilidade aos agentes econômicos e evita a reconstrução retrospectiva de parâmetros financeiros diversos daqueles reconhecidos pelo próprio regulador.
Além disso, a adoção dos WACC regulatórios historicamente vigentes reforça a neutralidade da aplicação do Método do Capital Recuperado, impedindo tanto a super-remuneração quanto a sub-remuneração do capital investido e mantendo aderência ao princípio da remuneração adequada previsto no marco regulatório do transporte de gás natural.</t>
  </si>
  <si>
    <t>A utilização do Capital Asset Pricing Model (CAPM) adaptado para economias emergentes constitui metodologia amplamente reconhecida para estimativa do custo do capital próprio em setores regulados de infraestrutura.
Entretanto, convém esclarecer que o WACC regulatório possui natureza notional, representando o custo de capital de uma empresa eficiente e não, necessariamente, o custo financeiro efetivamente suportado por determinada transportadora.
Essa distinção é fundamental sob a ótica regulatória.
O objetivo do WACC não consiste em reproduzir a estrutura financeira específica de cada agente econômico, mas em estabelecer parâmetro uniforme de remuneração compatível com condições normais de mercado, evitando que decisões individuais de financiamento sejam integralmente transferidas aos usuários por meio das tarifas.
As melhores práticas internacionais adotadas por reguladores como o Australian Energy Regulator (AER), o Office of Gas and Electricity Markets (Ofgem) e a Comisión Nacional de los Mercados y la Competencia (CNMC) fundamentam-se justamente nessa lógica, utilizando estruturas de capital eficientes, parâmetros de mercado auditáveis e grupos comparáveis de empresas reguladas.
Nesse contexto, recomenda-se que a ANP disponibilize de forma integral a memória de cálculo utilizada na determinação do WACC, incluindo premissas, fontes de dados, critérios de seleção das empresas comparáveis e todas as etapas do cálculo, permitindo plena replicabilidade dos resultados por terceiros interessados.
Tal providência reforça a transparência do processo regulatório e reduz a assimetria informacional entre regulador, transportadoras e usuários.</t>
  </si>
  <si>
    <t>A utilização da metodologia prevista na Nota Técnica nº 027/2006-SCM para o período de 2006 a 2013 mostra-se adequada, por reproduzir os critérios regulatórios vigentes à época da execução dos Contratos Legados.
A atualização anual dos parâmetros financeiros permitiu refletir a evolução das condições macroeconômicas então observadas, especialmente quanto à taxa livre de risco, ao prêmio de risco de mercado e ao risco soberano brasileiro.
Não obstante, considerando que os contratos de transporte possuíam natureza de longo prazo e apresentavam elevada estabilidade de receitas, recomenda-se que a ANP complemente sua análise mediante exercício de sensibilidade utilizando taxa média representativa do ciclo regulatório.
Esse procedimento permitirá verificar se eventuais oscilações anuais produziram efeitos relevantes sobre a reconstrução da Base Regulatória de Ativos e contribuirá para avaliar a robustez dos resultados obtidos.
Também se recomenda que todas as séries históricas utilizadas permaneçam integralmente documentadas, indicando de forma expressa as respectivas fontes públicas, metodologias de cálculo e critérios de atualização, possibilitando auditoria e reprodução independente dos resultados.</t>
  </si>
  <si>
    <t>A Nota Técnica nº 14/2026 adota, para o período de 2006 a 2013, estrutura de capital composta por 40% de capital de terceiros e 60% de capital próprio, premissa derivada da metodologia originalmente estabelecida na Nota Técnica nº 027/2006-SCM com base em empresas comparáveis internacionais.
Reconhece-se que a utilização de estrutura de capital eficiente, em substituição à estrutura financeira específica das transportadoras, encontra respaldo nas melhores práticas de regulação econômica.
Todavia, entende-se oportuno reiterar a contribuição anteriormente apresentada no âmbito da consulta pública referente ao ciclo tarifário 2026–2030, no sentido de que uma estrutura de capital mais equilibrada, na proporção de 50% de capital próprio e 50% de capital de terceiros, apresenta maior aderência às práticas regulatórias atualmente observadas em diversos mercados internacionais.
Reguladores europeus vêm progressivamente adotando estruturas compreendidas entre 60/40 e 50/50, refletindo mudanças verificadas nas condições de financiamento da infraestrutura e na redução do risco sistêmico associado aos setores regulados.
Não obstante essa observação, reconhece-se que, para fins de reconstrução histórica promovida pelo RCM, a manutenção da estrutura regulatória originalmente utilizada pela ANP contribui para preservar a coerência temporal da metodologia.</t>
  </si>
  <si>
    <t>A estimativa do coeficiente Beta constitui um dos elementos centrais da metodologia do Capital Asset Pricing Model (CAPM), por representar a sensibilidade do retorno esperado do investimento às oscilações do mercado de capitais e, consequentemente, o risco sistemático inerente à atividade regulada.
Considerando sua elevada influência sobre o custo do capital próprio e, por consequência, sobre o WACC, entende-se que sua determinação deve observar critérios objetivos, transparentes e plenamente auditáveis.
Nesse contexto, recomenda-se que o Beta seja estimado com base em grupo de empresas comparáveis (peer group) composto por transportadoras de gás natural submetidas a regimes regulatórios semelhantes, observando critérios consistentes quanto à liquidez de mercado, predominância da atividade regulada, estrutura de capital e comparabilidade operacional.
Também se mostra recomendável excluir empresas cuja atuação esteja concentrada em atividades significativamente distintas — como exploração e produção, distribuição, comercialização ou geração de energia — evitando distorções decorrentes de riscos econômicos não comparáveis aos do transporte de gás natural.
Com vistas a fortalecer a transparência metodológica, recomenda-se que a ANP publique integralmente a composição da amostra utilizada, os coeficientes Beta observados, o processo de desalavancagem e realavancagem, as premissas tributárias adotadas e as análises de sensibilidade correspondentes.
Essa prática encontra respaldo nas metodologias empregadas por reguladores internacionais, como o Australian Energy Regulator (AER), o Office of Gas and Electricity Markets (Ofgem) e a Comisión Nacional de los Mercados y la Competencia (CNMC), reforçando a rastreabilidade e a credibilidade do processo regulatório.</t>
  </si>
  <si>
    <t>A correta definição da taxa livre de risco e do prêmio de risco soberano representa etapa essencial da metodologia de cálculo do WACC, uma vez que ambos os parâmetros exercem influência direta sobre a remuneração regulatória do capital.
Considerando a natureza de longo prazo dos investimentos em infraestrutura de transporte de gás natural, entende-se que esses parâmetros devem ser estimados mediante séries históricas suficientemente extensas, capazes de reduzir a influência de oscilações conjunturais e de eventos extraordinários de mercado.
Nesse sentido, recomenda-se privilegiar médias históricas de longo prazo ou medidas estatísticas robustas, como medianas ou médias móveis representativas do ciclo econômico, evitando que episódios transitórios de elevada volatilidade produzam impactos desproporcionais sobre a remuneração regulatória.
Essa cautela revela-se particularmente importante no contexto dos Contratos Legados, cuja estrutura contratual ship-or-pay proporcionou elevado grau de estabilidade das receitas e mitigou parcela significativa dos riscos normalmente associados à demanda.
Em tais circunstâncias, a utilização de parâmetros excessivamente influenciados por momentos específicos de instabilidade macroeconômica poderá superestimar o custo de oportunidade do capital e, por consequência, reduzir artificialmente a velocidade de recuperação econômica da Base Regulatória de Ativos.
Por essa razão, recomenda-se que a ANP explicite as razões que fundamentam a escolha das janelas temporais utilizadas e apresente análises complementares demonstrando a sensibilidade dos resultados diante de diferentes períodos de observação.</t>
  </si>
  <si>
    <t>A apresentação anual dos parâmetros utilizados no cálculo do WACC contribui para a transparência da metodologia e permite compreender a evolução das condições econômicas consideradas durante o período de 2006 a 2013.
Entretanto, considerando a elevada sensibilidade do Método do Capital Recuperado aos parâmetros financeiros, recomenda-se que essa apresentação seja complementada por análise da contribuição individual de cada variável para o resultado final da Base Regulatória de Ativos.
Em especial, mostra-se conveniente demonstrar separadamente os efeitos decorrentes da evolução da taxa livre de risco, do prêmio de risco de mercado, do risco Brasil, do Beta e da estrutura de capital adotada.
Adicionalmente, recomenda-se a elaboração de cenários alternativos utilizando:
WACC regulatório constante ao longo do ciclo;
WACC médio representativo do período;
WACC anual efetivamente calculado pela metodologia vigente.
A comparação entre esses cenários permitirá avaliar se o saldo residual da Base Regulatória de Ativos ao final de 2025 decorre de efetiva recuperação econômica do capital ou se apresenta sensibilidade excessiva às premissas financeiras adotadas.
Essas análises reforçarão a robustez metodológica da decisão regulatória e ampliarão a transparência do processo de reconstrução econômica promovido pelo RCM.</t>
  </si>
  <si>
    <t>Concorda-se com a metodologia adotada pela Nota Técnica nº 14/2026 ao utilizar, para o período de 2014 a 2018, o WACC regulatório de 7,15% ao ano, em termos reais, após impostos e em dólares norte-americanos.
Esse parâmetro corresponde à taxa oficialmente estabelecida pela ANP para o setor de transporte de gás natural e, por essa razão, constitui referência adequada para a reconstrução histórica promovida pelo Método do Capital Recuperado.
Sua utilização preserva a coerência temporal da regulação, evitando a adoção retrospectiva de critérios financeiros distintos daqueles reconhecidos pelo próprio regulador durante a vigência do respectivo período.
Entretanto, entende-se oportuno esclarecer que a aplicação desse WACC no âmbito do RCM não implica qualquer reavaliação das tarifas historicamente praticadas nem revisão da remuneração percebida pelas transportadoras durante a execução dos Contratos Legados.
Sua finalidade limita-se à estimativa do custo de oportunidade do capital ainda não recuperado, permitindo reconstruir, sob perspectiva regulatória, a evolução econômica da Base Regulatória de Ativos.
Essa distinção reforça a natureza exclusivamente prospectiva do RCM e afasta qualquer interpretação no sentido de revisão retroativa das relações contratuais encerradas.</t>
  </si>
  <si>
    <t>Também se entende adequada a utilização do WACC regulatório de 7,25% ao ano, estabelecido na revisão quinquenal conduzida pela ANP para o período de 2019 a 2025.
Por corresponder ao parâmetro regulatório mais recente aplicável ao transporte de gás natural, sua adoção preserva a continuidade metodológica da reconstrução econômica promovida pelo RCM.
Todavia, considerando que esse período exerce influência significativa sobre o saldo residual da Base Regulatória de Ativos ao final de 2025, recomenda-se que a Agência complemente sua análise mediante exercícios de sensibilidade envolvendo diferentes hipóteses de remuneração do capital.
A apresentação de cenários utilizando taxas ligeiramente superiores e inferiores ao WACC regulatório permitirá verificar a estabilidade dos resultados e demonstrará se as conclusões permanecem consistentes diante de variações razoáveis das premissas financeiras.
Também se mostra recomendável confrontar o WACC regulatório adotado com referências internacionais atualizadas para transportadoras de gás natural submetidas a regimes regulatórios semelhantes.
Essa comparação contribuirá para evidenciar a aderência do parâmetro utilizado às melhores práticas internacionais e reforçará a legitimidade técnica da decisão regulatória.</t>
  </si>
  <si>
    <t>Concorda-se com a metodologia adotada pela Nota Técnica nº 14/2026 ao utilizar como referência os parâmetros estabelecidos na Nota Técnica nº 013/2019-SIM para definição do WACC aplicável ao período de 2019 a 2025.
A atualização promovida pela ANP refletiu as condições macroeconômicas e financeiras observadas à época, preservando a coerência do processo regulatório e a uniformidade dos critérios de remuneração do capital empregados no setor de transporte de gás natural.
Não obstante, considerando a finalidade específica do Método do Capital Recuperado, entende-se recomendável que a Agência reavalie se as premissas relativas ao custo do capital próprio, custo da dívida, estrutura de capital, coeficiente Beta e prêmio de risco permanecem compatíveis com o perfil de risco efetivamente suportado pelos ativos vinculados aos Contratos Legados.
Essa recomendação decorre do fato de que a infraestrutura objeto da presente revisão operou, durante grande parte do período analisado, sob contratos de longo prazo estruturados na modalidade ship-or-pay, circunstância que reduziu significativamente os riscos de demanda e de utilização da capacidade instalada.
Nesse contexto, a divulgação de quadro comparativo entre os parâmetros utilizados pela ANP e aqueles atualmente observados em reguladores internacionais contribuiria para reforçar a fundamentação técnica da decisão administrativa e ampliar a transparência do processo regulatório.
Também se recomenda a apresentação detalhada da memória de cálculo correspondente, permitindo plena replicabilidade dos resultados por terceiros interessados.</t>
  </si>
  <si>
    <t>A evolução histórica do WACC demonstra relativa estabilidade da remuneração regulatória do capital ao longo dos diferentes ciclos regulatórios conduzidos pela ANP.
Os valores de 7,15% e 7,25%, aplicáveis aos períodos de 2014–2018 e 2019–2025, respectivamente, mostram-se compatíveis com a remuneração normalmente reconhecida para empresas reguladas de infraestrutura de transporte de gás natural.
Entretanto, a comparação entre os diferentes períodos evidencia alterações relevantes em componentes específicos da metodologia, especialmente quanto à estrutura de capital, ao custo da dívida, ao prêmio de risco e às condições macroeconômicas vigentes.
Diante dessa evolução, recomenda-se que a ANP apresente quadro consolidado demonstrando a contribuição individual de cada período para a remuneração acumulada do capital e para a evolução da Base Regulatória de Ativos.
A decomposição dos efeitos financeiros permitirá identificar de forma mais transparente a influência exercida por cada ciclo regulatório sobre o saldo econômico remanescente ao final de 2025, fortalecendo a compreensão dos resultados produzidos pelo Método do Capital Recuperado.
Essa providência também facilitará a análise de sensibilidade da metodologia e contribuirá para demonstrar que a definição da BRA decorre da efetiva recuperação econômica do investimento, e não exclusivamente de alterações nas premissas financeiras.</t>
  </si>
  <si>
    <t>A síntese apresentada na Nota Técnica nº 14/2026 consolida adequadamente os parâmetros regulatórios utilizados na reconstrução histórica do custo de capital.
Entretanto, considerando que o WACC constitui uma das variáveis de maior sensibilidade do Método do Capital Recuperado, entende-se recomendável complementar essa síntese mediante análises de sensibilidade capazes de demonstrar a robustez dos resultados obtidos.
A superestimação do custo do capital tende a ampliar artificialmente a parcela da receita destinada à remuneração financeira, retardando a recuperação econômica do investimento e elevando, consequentemente, o saldo residual da Base Regulatória de Ativos.
Em sentido oposto, parâmetros excessivamente reduzidos podem acelerar artificialmente a amortização do capital, comprometendo a adequada remuneração dos investimentos.
Por essa razão, recomenda-se que a decisão regulatória apresente matriz integrada contemplando diferentes cenários de WACC, indexadores inflacionários e custos operacionais, permitindo avaliar a estabilidade da BRA residual diante de alterações razoáveis das premissas metodológicas.
A adoção dessa prática fortalecerá significativamente a transparência da decisão administrativa e demonstrará que as conclusões permanecem consistentes mesmo sob diferentes hipóteses econômicas.</t>
  </si>
  <si>
    <t>A adequada consideração do Imposto sobre a Renda da Pessoa Jurídica (IRPJ) e da Contribuição Social sobre o Lucro Líquido (CSLL) constitui etapa necessária da reconstrução econômica promovida pelo Método do Capital Recuperado.
A inclusão desses tributos busca refletir o efetivo custo tributário incidente sobre a remuneração do capital investido, preservando a coerência da metodologia com o modelo regulatório dos Building Blocks.
Todavia, a estimativa tributária deve corresponder exclusivamente aos encargos efetivamente atribuíveis à atividade de transporte de gás natural, evitando que hipóteses excessivamente conservadoras produzam aumento artificial do saldo residual da Base Regulatória de Ativos.
Nesse contexto, recomenda-se que a apuração tributária seja conciliada, sempre que possível, com as demonstrações financeiras auditadas da transportadora, assegurando compatibilidade entre a modelagem regulatória e a realidade econômica observada.
Também se mostra recomendável segregar efeitos tributários decorrentes de outras atividades empresariais, benefícios fiscais, prejuízos acumulados e demais fatores que não guardem relação direta com a exploração da Malha Sudeste.
Essa providência reforça a precisão da reconstrução econômica promovida pelo RCM e reduz o risco de transferência aos usuários de encargos tributários que não correspondam à efetiva prestação do serviço regulado.</t>
  </si>
  <si>
    <t>A utilização da alíquota combinada de 34%, correspondente ao IRPJ e à CSLL aplicáveis às pessoas jurídicas tributadas pelo lucro real, mostra-se compatível com a legislação tributária vigente e constitui referência adequada para a modelagem regulatória.
Entretanto, deve-se reconhecer que a aplicação dessa alíquota sobre base hipotética construída exclusivamente para fins regulatórios representa estimativa econômica e não necessariamente reproduz o montante efetivamente recolhido pela transportadora.
Essa distinção assume especial relevância quando a pessoa jurídica desenvolve múltiplas atividades ou administra diferentes sistemas de transporte, circunstâncias em que a apuração tributária ocorre de forma consolidada.
Por essa razão, recomenda-se que a ANP apresente, sempre que possível, elementos que permitam comparar a carga tributária regulatória estimada com a carga tributária efetivamente observada nas demonstrações financeiras auditadas.
Também se recomenda evidenciar os efeitos decorrentes de benefícios fiscais, compensações de prejuízos, diferenças temporárias e demais mecanismos previstos na legislação tributária, permitindo avaliação mais precisa da materialidade dessas diferenças sobre a reconstrução da Base Regulatória de Ativos.</t>
  </si>
  <si>
    <t>Concorda-se, em linhas gerais, com a metodologia adotada pela Nota Técnica nº 14/2026 para determinação da base fiscal dos ativos valorados pelo Custo de Reposição Novo.
Entretanto, entende-se indispensável preservar coerência entre a base fiscal considerada para fins tributários e a lógica econômica do Método do Capital Recuperado.
A existência de valor patrimonial ou base fiscal residual não constitui, por si só, demonstração da existência de capital economicamente ainda não recuperado.
Ativos implantados anteriormente a 2006, que permaneceram em operação por longo período e geraram receitas suficientes para remunerar o investimento originalmente realizado, não devem retornar à Base Regulatória de Ativos apenas em razão da permanência de valor fiscal ou contábil residual.
Assim, recomenda-se que a ANP mantenha clara distinção entre a base fiscal utilizada para fins de cálculo tributário e a Base Regulatória de Ativos efetivamente passível de remuneração.
A integração entre o Valor de Reposição Depreciado, a base fiscal e o Método do Capital Recuperado deve assegurar que apenas investimentos prudentes, eficientes e efetivamente ainda não recuperados permaneçam sujeitos à remuneração tarifária no novo ciclo regulatório.</t>
  </si>
  <si>
    <t>A conversão do Custo de Reposição Novo (CRN) em base fiscal constitui etapa necessária para compatibilizar a metodologia de valoração patrimonial com a reconstrução econômica promovida pelo Método do Capital Recuperado (RCM).
Entretanto, essa conversão possui finalidade eminentemente instrumental e não pode ser confundida com a definição da Base Regulatória de Ativos (BRA).
A base fiscal destina-se exclusivamente à correta apuração dos efeitos tributários incidentes sobre a remuneração regulatória do capital, enquanto a BRA representa o montante do investimento economicamente ainda não recuperado e, portanto, passível de remuneração pelas tarifas futuras.
Essa distinção metodológica deve permanecer claramente evidenciada ao longo de toda a modelagem regulatória.
A existência de base fiscal positiva não implica, por si só, que exista capital ainda sujeito à remuneração. Da mesma forma, eventual recuperação integral do investimento originalmente realizado impede que valores patrimoniais ou fiscais residuais retornem à Base Regulatória de Ativos apenas em razão de sua permanência nos registros contábeis.
Recomenda-se, portanto, que a Nota Técnica explicite essa diferenciação conceitual, reforçando que a conversão do CRN constitui etapa intermediária da metodologia e não critério autônomo de determinação da BRA.</t>
  </si>
  <si>
    <t>A reconstrução da trajetória econômica dos ativos exige distinguir três conceitos frequentemente tratados como equivalentes, embora possuam naturezas distintas: vida útil fiscal, vida útil econômica e vida útil regulatória.
A vida útil fiscal decorre da legislação tributária e disciplina exclusivamente a apropriação de despesas de depreciação para fins de apuração do lucro tributável.
A vida útil econômica corresponde ao período durante o qual o ativo permanece apto a gerar benefícios econômicos mediante adequada operação e manutenção.
Já a vida útil regulatória constitui instrumento utilizado para distribuir, ao longo do tempo, a recuperação do investimento reconhecido na Base Regulatória de Ativos.
Esses três conceitos não são necessariamente coincidentes.
Infraestruturas lineares, como gasodutos de transporte, frequentemente permanecem operacionalmente aptas por períodos superiores às vidas úteis fiscais originalmente estabelecidas, desde que submetidas a programas adequados de manutenção e integridade.
Todavia, essa circunstância não autoriza concluir que o capital originalmente investido permaneça economicamente não recuperado.
A permanência física da infraestrutura não afasta a possibilidade de que sua recuperação econômica tenha ocorrido muito antes do encerramento de sua vida operacional.
Essa distinção reforça a necessidade de aplicação do Método do Capital Recuperado como mecanismo destinado a identificar a efetiva situação econômica da infraestrutura ao final dos Contratos Legados.</t>
  </si>
  <si>
    <t>O encerramento do Contrato Legado da Malha Sudeste, operada pela NTS, representa um marco regulatório de elevada relevância para a definição da Base Regulatória de Ativos (BRA) do primeiro ciclo tarifário instituído pela Lei nº 14.134/2021. Esse contrato corresponde a aproximadamente 30% da Receita Máxima Permitida (RMP) atualmente considerada para o sistema de transporte de gás natural, percentual que alcançará cerca de 70% ao término do ciclo regulatório, com o encerramento dos demais contratos legados previsto para 2030.
Os fluxos de caixa desses contratos, disponibilizados pela ANP em abril de 2025 e corroborados pelas informações apresentadas pela Petrobras durante audiência pública realizada no Senado Federal em 2025, evidenciam que os ativos vinculados à Malha Sudeste atingiram o término de sua vigência com Valor Residual Econômico (VRE) próximo de zero. Em termos econômicos, isso significa que o capital originalmente investido foi integralmente recuperado e adequadamente remunerado ao longo da execução contratual, conduzindo à conclusão de que a Base Regulatória de Ativos de abertura do ciclo tarifário 2026–2030 deve ser fixada em valor nulo.
Os estudos desenvolvidos por esta Consultoria, mediante aplicação do Método do Capital Recuperado (Recovered Capital Method – RCM), conduziram à mesma conclusão. Mesmo adotando premissas deliberadamente conservadoras e favoráveis às transportadoras — incluindo níveis elevados de despesas operacionais (OPEX) e taxas de Custo Médio Ponderado de Capital (WACC) superiores às estritamente necessárias — os resultados demonstraram que houve recuperação integral do capital investido, inclusive com evidências de sobre-recuperação.
Embora a Nota Técnica nº 14/2026 da ANP utilize premissas, bases de dados e procedimentos metodológicos próprios, seus resultados convergem para a mesma conclusão econômica. Ainda que os valores apurados não coincidam integralmente — circunstância natural em modelos dessa complexidade — a Agência igualmente conclui que os ativos da Malha Sudeste chegaram ao término dos Contratos Legados com recuperação integral do capital investido, conduzindo à inexistência de Base Regulatória de Ativos residual para a NTS.
As simulações realizadas por esta Consultoria indicam, inclusive, que a recuperação econômica integral do investimento ocorreu ao final de 2019. Caso essa conclusão seja confirmada, os consumidores permaneceram remunerando ativos já integralmente amortizados durante todo o ciclo tarifário subsequente, situação incompatível com os princípios da modicidade tarifária e da vedação à dupla recuperação de capital.
A diferença entre as metodologias evidencia a relevância da escolha regulatória atualmente submetida à Consulta Pública. Em nossas estimativas, a adoção de metodologia baseada no Valor de Reposição Novo (VRN) conduziria, para a NTS, ao reconhecimento de Base Regulatória de Ativos superior a R$ 3 bilhões, enquanto a aplicação do Método do Capital Recuperado resulta em BRA inicial igual a zero.
Essa divergência possui consequências econômicas expressivas. As estimativas elaboradas por esta Consultoria indicam que a utilização de metodologia patrimonial, dissociada da efetiva recuperação econômica dos investimentos, poderá impor aos usuários custo adicional da ordem de R$ 4 bilhões apenas no ciclo tarifário de 2026–2030. Caso essa distorção seja reproduzida nos ciclos regulatórios subsequentes, seus efeitos tenderão a se perpetuar, comprometendo a modicidade tarifária e transferindo aos consumidores o ônus de remunerar, novamente, investimentos cuja recuperação econômica já ocorreu.
À luz das evidências constantes dos autos, dos estudos desenvolvidos pela ANP e das análises apresentadas nesta manifestação, conclui-se que o Método do Capital Recuperado (RCM) é a única metodologia capaz de assegurar plena aderência ao marco regulatório vigente e de conferir efetividade ao princípio da vedação à dupla recuperação do capital.</t>
  </si>
  <si>
    <t>Quantum America</t>
  </si>
  <si>
    <t>A Nota Técnica nº 14/2026/SIM-CTR/SIM/ANP-RJ apresenta a avaliação da Base Regulatória de Ativos (BRA) associada à Malha Sudeste (SE) operada pela transportadora NTS, no contexto da aplicação da metodologia do Método de Capital Recuperado (RCM) para definição do Valor Residual da Base de Ativos, no âmbito da revisão tarifária do serviço de transporte de gás natural. A análise desenvolvida pela Agência representa um importante desdobramento das discussões iniciadas na Consulta Pública nº 03/2026, que tratou da determinação dos valores regulatórios dos ativos, dos planos de investimento e dos custos operacionais das transportadoras para o ciclo tarifário 2026–2030.
Inicialmente, cumpre reconhecer o relevante esforço empreendido pela Agência Nacional do Petróleo, Gás Natural e Biocombustíveis (ANP) na condução desse debate, pautado por elevado rigor técnico, transparência e ampla participação social. A definição do valor residual dos ativos vinculados ao Malhas SE possui relevância central para a formação das tarifas de transporte do próximo ciclo regulatório e para o desenvolvimento de um mercado de gás natural mais eficiente e competitivo. Trata-se, portanto, de tema que demanda análise criteriosa e aprofundada, de modo que as decisões regulatórias sejam fundamentadas em premissas robustas e aderentes aos princípios da regulação econômica.
Nesse contexto, é fundamental que a metodologia adotada assegure a modicidade tarifária, de forma a garantir a adequada remuneração dos investimentos efetivamente realizados, sem permitir a reincorporação às tarifas de custos já recuperados pelos transportadores. Esse cuidado é particularmente relevante no caso dos contratos legados celebrados em período anterior à abertura do mercado, marcado por menor transparência quanto aos valores dos ativos e à formação das tarifas.
A aplicação do Método de Capital Recuperado (RCM) busca justamente verificar se as receitas auferidas no âmbito do Contrato Malhas SE foram suficientes para remunerar e recuperar o capital investido ao longo da vigência contratual. A partir dessa reconstrução econômica do fluxo de caixa (backward-looking), torna-se possível estimar o Valor Residual dos ativos e, consequentemente, definir a Base Regulatória de Ativos inicial do próximo ciclo tarifário de forma aderente à efetiva trajetória de recuperação do investimento.
Nesse sentido, a atuação regulatória da ANP é essencial para assegurar que a definição da base regulatória e das tarifas do próximo ciclo esteja fundamentada em critérios técnicos e econômicos consistentes, evitando a dupla remuneração de ativos e preservando o equilíbrio regulatório. À luz desses objetivos, são apresentados a seguir comentários e oportunidades de aprimoramento da proposta preliminar submetida à Consulta Pública.</t>
  </si>
  <si>
    <t>Como foi indicado, a Consulta Pública ANP nº 11/2026 tem por objetivo obter contribuições da sociedade acerca da aplicação do Método do Capital Recuperado (Recovered Capital Method – RCM) para a valoração dos ativos associados aos Contratos Legados da Nova Transportadora do Sudeste S.A. (NTS) e da Transportadora Associada de Gás S.A. (TAG), no contexto da segunda fase do processo de revisão tarifária dos sistemas de transporte de gás natural.
A discussão proposta pela ANP reveste-se de especial relevância para a consolidação do novo modelo regulatório do transporte de gás natural no Brasil, uma vez que envolve a definição da metodologia mais adequada para valorar ativos construídos e explorados em contexto distinto daquele atualmente vigente.
Trata-se de uma situação singular, decorrente do encerramento dos contratos legados firmados em período anterior à instituição da lei n° 11.909/2009 (Lei do Gás), e a posterior Lei n° 14.134/2021 (Nova Lei do Gás). Em razão dessas características, a valoração dos ativos associados a tais contratos demanda abordagem regulatória específica, capaz de refletir adequadamente a trajetória econômica desses investimentos e sua efetiva recuperação ao longo do tempo.
Nesse contexto, entende-se que a aplicação do Método do Capital Recuperado constitui solução tecnicamente adequada, economicamente consistente e regulatoriamente alinhada aos objetivos do marco legal e regulatório vigente, representando a metodologia mais aderente às particularidades dos ativos das malhas Sudeste (SE) e Nordeste (NE), objetos da presente Consulta Pública.
O Recovered Capital Method (RCM) é uma metodologia de valoração desenvolvida para identificar a parcela do capital investido que permanece efetivamente não recuperada após um período de exploração econômica de determinado ativo.
Diferentemente de abordagens que buscam estimar o custo de reposição dos ativos ou que se baseiam em registros contábeis e valores patrimoniais históricos, o RCM concentra sua análise na trajetória econômica efetiva da infraestrutura, avaliando a relação entre os investimentos realizados e as receitas obtidas ao longo de sua vida operacional.
A premissa fundamental da metodologia consiste em reconhecer que a remuneração regulatória futura deve incidir sobre o capital eficiente ainda não recuperado, e não sobre investimentos que já tenham sido remunerados por meio das receitas auferidas junto aos usuários ao longo da exploração do ativo.
Sob essa perspectiva, o método permite identificar de forma objetiva o montante de capital remanescente que continua justificando remuneração regulatória, contribuindo para a adequada alocação de custos entre usuários atuais e futuros e para a preservação dos princípios de eficiência econômica e modicidade tarifária.
A principal justificativa para a aplicação do RCM nos casos em análise decorre das características específicas dos ativos vinculados aos contratos legados da NTS e da TAG. As malhas Sudeste e Nordeste dos sistemas de transporte atualmente operados por essas empresas foram concebidos e desenvolvidos em período anterior ao atual marco regulatório, tendo operado por décadas sob contratos de longo prazo celebrados em outro contexto.
Durante esse período, tais ativos geraram receitas significativas e relativamente previsíveis, associadas à prestação dos serviços de transporte no âmbito dos contratos legados. Dessa forma, a questão regulatória relevante não consiste em determinar quanto custaria reconstruir atualmente essas infraestruturas nem em reconhecer valores decorrentes de transações societárias realizadas posteriormente entre agentes privados.
A questão central consiste em identificar qual parcela do investimento “eficiente” originalmente realizado permanece efetivamente não recuperada após décadas de operação e obtenção de receitas. É precisamente para responder a essa questão que o Método do Capital Recuperado foi concebido.</t>
  </si>
  <si>
    <t>A utilização do RCM permite que a valoração dos ativos reflita sua efetiva trajetória econômica, evitando que a futura remuneração regulatória seja baseada em valores que não guardem relação com o capital remanescente efetivamente necessário para assegurar a adequada remuneração dos investimentos.
A Lei nº 14.134/2021 promoveu uma profunda transformação na organização do mercado brasileiro de gás natural ao estabelecer diretrizes voltadas à promoção da concorrência, à ampliação do acesso às infraestruturas essenciais e ao aumento da eficiência econômica do setor.
Tais objetivos exigem que os mecanismos de remuneração regulatória estejam alinhados aos princípios da racionalidade econômica, da transparência regulatória e da modicidade tarifária.
Nesse contexto, a aplicação do RCM revela-se compatível com os objetivos do marco legal vigente, uma vez que contribui para que a remuneração futura dos ativos esteja associada ao capital efetivamente pendente de recuperação, evitando a transferência para os usuários atuais e futuros de custos relacionados a investimentos já remunerados ao longo da vigência dos contratos legados.
A metodologia também se mostra consistente com o princípio da eficiência econômica, na medida em que promove uma valoração baseada na realidade econômica dos ativos e não exclusivamente em referências patrimoniais ou contábeis, que podem não refletir adequadamente a recuperação histórica dos investimentos.
A aplicação do Método do Capital Recuperado também encontra respaldo na evolução recente da regulação tarifária do transporte de gás natural promovida pela própria ANP.
A Resolução ANP nº 991/2026 estabeleceu o regime tarifário aplicável aos sistemas de transporte de gás natural e aos serviços prestados no regime de contratação de capacidade por entrada e saída, consolidando uma estrutura regulatória orientada pela eficiência econômica, transparência, previsibilidade regulatória e adequada remuneração dos investimentos.
Embora a Resolução não imponha a adoção de uma metodologia específica de valoração para os ativos relacionados aos contratos legados, seu arcabouço normativo reconhece a necessidade de que a Base Regulatória de Ativos seja construída a partir de critérios técnicos capazes de refletir adequadamente a realidade econômica dos investimentos considerados para fins tarifários.
Sob essa perspectiva, o RCM mostra-se plenamente compatível com os princípios e objetivos incorporados pela Resolução ANP nº 991/2026. Ao permitir a identificação do capital efetivamente não recuperado, a metodologia contribui para que a Base Regulatória de Ativos represente de forma mais precisa o montante de investimentos que ainda justificam remuneração futura, reforçando a coerência entre a valoração dos ativos e os objetivos regulatórios que orientam o regime tarifário atualmente adotado pela Agência.
A utilização do RCM também favorece a transparência regulatória e reduz o risco de dupla recuperação de capital, situação que poderia ocorrer caso a remuneração futura fosse calculada com base em valores que desconsiderassem as receitas historicamente obtidas pelos ativos durante a vigência dos contratos legados.</t>
  </si>
  <si>
    <t>Ademais, a metodologia de Capital Recuperado possui antecedentes relevantes na experiência regulatória internacional, especialmente no setor de transporte de gás natural da Austrália.
Na Austrália, o método foi desenvolvido para lidar com ativos históricos que operaram durante longos períodos sob contratos comerciais de longa duração e cuja trajetória econômica exigia a identificação da parcela de capital efetivamente remanescente para fins regulatórios.
A lógica que fundamentou o desenvolvimento do RCM na experiência australiana ditada pela Australian Energy Regulator (AER) apresenta significativa convergência com o caso atualmente analisado pela ANP.
Em ambos os casos, o desafio regulatório consiste em avaliar ativos que já foram amplamente explorados economicamente e determinar qual parcela do investimento originalmente realizado permanece apta a integrar a base de remuneração futura.
A experiência internacional demonstra que o RCM constitui ferramenta adequada para situações em que a preocupação regulatória central está associada à recuperação histórica do capital investido e à prevenção de processos de dupla remuneração dos ativos.</t>
  </si>
  <si>
    <t>Como exercício de validação dos resultados apresentados pela ANP, a Quantum realizou a reconstrução do fluxo de caixa retrospectivo (backward-looking) em termos reais. Para tanto, todos os valores foram deflacionados para a referência de dezembro de 2005, de forma a preservar a consistência com o valor inicial da Base Regulatória de Ativos (BRA) adotado pelo regulador, originalmente calculado com base na metodologia do Custo de Reposição a Novo (CRN).
A reconstrução do fluxo de caixa em moeda constante de dezembro de 2005 resultou em uma Base Regulatória de Ativos residual de aproximadamente R$ 23,6 milhões negativos ao final do período analisado. Quando esse montante é atualizado para a referência monetária de dezembro de 2025, obtém-se o valor de aproximadamente R$ 83,5 milhões negativos, resultado substancialmente equivalente ao apurado pela ANP. Tal convergência corrobora os cálculos realizados pela Agência e demonstra a consistência da metodologia empregada, conforme detalhado no Anexo I do documento complementar em Word e pelas planilhas de cálculo.
O exercício realizado reforça que a aplicação da metodologia retrospectiva (backward-looking) foi capaz de reproduzir adequadamente a trajetória econômica do Contrato Malhas SE e de avaliar, de forma consistente, o processo de recuperação dos investimentos associados à infraestrutura de transporte. A obtenção de uma base residual negativa indica que as receitas auferidas ao longo da vigência contratual foram suficientes para remunerar e recuperar integralmente os investimentos realizados, sugerindo que o capital empregado já foi plenamente recuperado pelos fluxos econômicos observados no período.
Apesar disso, embora os resultados obtidos em termos reais sejam substancialmente equivalentes àqueles apurados pela ANP em moeda nominal, a reconstrução do fluxo de caixa em base real apresenta vantagens metodológicas relevantes. A utilização de valores em moeda constante é amplamente adotada em avaliações econômico-financeiras por permitir a separação explícita entre os efeitos inflacionários e os fluxos econômicos efetivos do empreendimento. Essa abordagem confere maior transparência à análise, facilita a interpretação dos resultados e reduz potenciais distorções decorrentes da interação entre índices de inflação e taxas de desconto nominais. Assim, ainda que ambas as abordagens conduzam a conclusões equivalentes quando corretamente implementadas, a modelagem em termos reais tende a proporcionar maior clareza analítica e rastreabilidade dos cálculos realizados.
No entanto, um aspecto adicional merece destaque. O exercício de reconstrução do fluxo de caixa evidenciou a elevada sensibilidade do resultado final aos parâmetros adotados para a taxa de remuneração dos ativos (WACC). Como essa taxa é utilizada para calcular a remuneração do capital investido ao longo da trajetória regulatória, pequenas variações em seu valor produzem impactos significativos sobre a Base Regulatória de Ativos residual apurada ao final do período. Em particular, verificou-se que incrementos relativamente modestos na taxa de remuneração seriam suficientes para converter o resultado atualmente negativo em um valor positivo, alterando substancialmente as conclusões sobre o grau de recuperação dos investimentos e, consequentemente, influenciando os valores tarifários a serem considerados no próximo ciclo regulatório. Essa elevada dependência do resultado final em relação a um único parâmetro evidencia uma fragilidade metodológica relevante, cuja discussão será aprofundada no capítulo seguinte.</t>
  </si>
  <si>
    <t>Consideramos que a metodologia RCM aplicada aos contratos legados não compromete o equilíbrio econômico-financeiro da atividade de transporte. Pelo contrário, contribui para sua preservação ao assegurar que o capital remanescente continue sendo adequadamente remunerado por meio das tarifas futuras, calculadas de acordo com o regime regulatório vigente.
Sob essa perspectiva, o RCM estabelece uma transição equilibrada entre o regime contratual histórico e o atual modelo regulatório de transporte de gás natural, evitando tanto a sub-remuneração quanto a sobre-remuneração dos ativos. Os investimentos que já foram remunerados ao longo da vigência dos contratos legados não são objeto de nova remuneração, enquanto a parcela de capital ainda não recuperada permanece incorporada à Base Regulatória de Ativos e continua apta a receber a remuneração prevista pelas regras tarifárias aplicáveis.
Dessa forma, a metodologia concilia adequadamente os interesses dos investidores e dos usuários do sistema, assegurando que a remuneração futura esteja associada ao capital efetivamente empregado e ainda não recuperado, em consonância com os princípios de eficiência econômica, segurança regulatória e sustentabilidade dos investimentos de longo prazo que caracterizam o setor de transporte de gás natural.
Em resumo, podemos indicar que a aplicação do Método do Capital Recuperado no contexto dos contratos legados da NTS e da TAG não deve ser compreendida como mera escolha metodológica de valoração de ativos, mas como instrumento regulatório destinado a assegurar uma transição equilibrada entre o regime contratual histórico e o novo modelo de transporte de gás natural instituído pela Lei nº 14.134/2021. Ao identificar o capital efetivamente remanescente a ser remunerado, o método preserva a segurança dos investimentos, promove a modicidade tarifária e reforça a coerência econômica do regime tarifário estabelecido pela ANP.
Além disso devemos mencionar a aplicação do Método do Capital Recuperado no âmbito da presente Consulta Pública não deve ser interpretada como uma substituição dos critérios regulatórios ordinariamente aplicáveis à valoração de ativos de transporte de gás natural, tampouco como precedente para sua utilização generalizada em futuras revisões tarifárias.
A justificativa para a adoção do RCM decorre das características específicas e excepcionais dos ativos vinculados aos contratos legados da NTS e da TAG, cuja trajetória econômica foi marcada por longos períodos de operação sob contratos celebrados em contexto regulatório distinto daquele atualmente vigente. Trata-se, portanto, de uma metodologia de transição, concebida para permitir a adequada incorporação desses ativos ao novo regime tarifário estabelecido para o setor de transporte de gás natural.
Nesse sentido, a aplicação do RCM encontra fundamento precisamente na necessidade de identificar o capital efetivamente remanescente a ser remunerado após a extinção dos contratos legados, assegurando uma transição equilibrada entre o regime contratual histórico e o atual modelo regulatório baseado na contratação de capacidade por entrada e saída.
Uma vez superada essa situação específica, entende-se que a valoração dos ativos e a definição da Base Regulatória de Ativos devem observar os procedimentos, critérios e diretrizes estabelecidos pela Resolução ANP nº 991/2026 e demais instrumentos regulatórios aplicáveis, preservando a estabilidade regulatória, a previsibilidade dos investimentos e a coerência do regime tarifário do transporte de gás natural.
Dessa forma, o RCM deve ser compreendido como uma solução regulatória específica para um contexto igualmente específico, associado ao encerramento dos contratos legados e à necessidade de tratamento adequado dos ativos a eles vinculados, não havendo justificativa para sua aplicação fora das circunstâncias excepcionais que fundamentam a presente Consulta Pública.</t>
  </si>
  <si>
    <t>Outro ponto que merece atenção refere-se à metodologia adotada para a valoração dos ativos vinculados aos contratos legados. Para esse fim, a ANP estimou o Custo de Reposição a Novo (CRN) com base em projetos comparáveis de gasodutos de transporte de gás natural constantes da base de dados Historical Natural Gas Pipeline Projects, disponibilizada pela U.S. Energy Information Administration (EIA).
A partir desse banco de dados, foi selecionado um conjunto de projetos considerados comparáveis às características dos ativos das Malhas Sudeste e Nordeste, levando-se em consideração aspectos como tipologia da infraestrutura, porte dos empreendimentos e período de referência. Na sequência, foi calculado para cada projeto o custo unitário expresso em dólares por metro de duto por polegada de diâmetro (US$/m.pol), sendo posteriormente realizadas agregações por faixas de diâmetro, mediante médias ponderadas, para obtenção dos parâmetros utilizados na valoração dos ativos.
Sob a perspectiva metodológica, considera-se adequada a utilização da base de dados da EIA como fonte primária para estimação do CRN. O banco de dados reúne projetos submetidos à aprovação da Federal Energy Regulatory Commission (FERC), abrangendo empreendimentos de transporte interestadual de gás natural nos Estados Unidos. Trata-se de uma base pública, amplamente documentada, transparente e passível de reprodução por terceiros, características particularmente relevantes em processos regulatórios que demandam rastreabilidade e verificabilidade dos resultados.
Embora existam diferenças estruturais entre os mercados de transporte de gás natural dos Estados Unidos e do Brasil, especialmente em relação a aspectos geográficos, ambientais, regulatórios e construtivos, a utilização dessa base representa alternativa metodologicamente consistente diante da limitada disponibilidade de informações públicas e auditáveis sobre os custos históricos associados aos ativos dos contratos legados brasileiros. Nesse contexto, a adoção de uma referência internacional independente contribui para reduzir potenciais vieses de avaliação e mitigar assimetrias informacionais inerentes ao processo de valoração.
Cabe destacar que a utilização de estudos elaborados exclusivamente pelos agentes regulados poderia introduzir incentivos à adoção de premissas mais conservadoras ou de metodologias que conduzissem à superavaliação dos ativos, com reflexos diretos sobre a remuneração regulatória futura. A utilização de uma base de dados extensa e pública, por sua vez, contribui no processo de estimação por médio da construção de uma referência objetiva para o cálculo do custo de reposição.</t>
  </si>
  <si>
    <t>Outro aspecto que reforça a conformidade da metodologia de Custo de Reposição Novo (CRN) adotada é o fato de os parâmetros de custo utilizados decorrerem de empreendimentos efetivamente executados e submetidos a processos formais de aprovação regulatória, representando, portanto, evidências observadas de mercado. Diferentemente de abordagens baseadas exclusivamente em laudos de engenharia, estimativas teóricas de custos ou orçamentos elaborados especificamente para fins regulatórios, a utilização de dados provenientes de projetos reais reduz o grau de discricionariedade associado à avaliação e limita a influência de premissas subjetivas sobre os resultados obtidos.
Sob essa perspectiva, a base da EIA/FERC não apenas amplia a transparência e a reprodutibilidade do cálculo, mas também aproxima a estimação do CRN de referências efetivamente observadas em empreendimentos comparáveis, conferindo maior objetividade e robustez ao processo de valoração dos ativos.
Adicionalmente, a metodologia adotada pela Agência encontra respaldo na própria lógica econômica do CRN. Diferentemente de metodologias baseadas em custos históricos, o CRN busca estimar quanto custaria reproduzir um ativo equivalente na data-base de avaliação, considerando tecnologias, padrões construtivos e condições de mercado compatíveis com o período de referência adotado. Sob essa ótica, a utilização de projetos comparáveis representa abordagem aderente às melhores práticas de avaliação regulatória de ativos de infraestrutura.
No que se refere ao tratamento da amostra, considera-se adequada a seleção do triênio compreendido entre 2004 e 2006 para composição dos custos unitários de referência. A utilização de uma janela temporal restrita e próxima à data-base de avaliação do exercício da ANP preserva a coerência econômica do método, evitando que variações estruturais de preços observadas em períodos mais distantes influenciem indevidamente a estimação do custo de reposição. Considerando que o CRN pressupõe a avaliação dos ativos como novos na data-base de 31 de dezembro de 2005, não se mostra apropriada a incorporação de referências temporais excessivamente amplas ou distantes desse marco.
Da mesma forma, considera-se tecnicamente justificável a exclusão de registros incompletos e de observações atípicas (outliers) capazes de distorcer os resultados da amostra. A remoção desses elementos contribui para aumentar a robustez estatística da estimação e reduzir a influência de projetos que, por suas características específicas, não sejam representativos dos custos normalmente observados para empreendimentos comparáveis.
Não obstante, entende-se que merece avaliação adicional o critério adotado para identificação e exclusão de outliers. A Nota Técnica estabelece como limite a exclusão de observações situadas além de oito desvios-padrão da mediana da distribuição. Embora o objetivo seja preservar o maior número possível de observações e evitar exclusões excessivas, trata-se de um intervalo relativamente amplo quando comparado às práticas estatísticas usualmente empregadas em análises de dados aplicadas à regulação econômica. Limites dessa magnitude tendem a permitir a permanência de observações significativamente discrepantes na amostra, potencialmente influenciando os parâmetros finais utilizados na valoração dos ativos. Por isso, solicitamos atenção da agência na definição desse limite máximo dos outliers.</t>
  </si>
  <si>
    <t>A utilização do método de depreciação Ross-Heidecke no cômputo da depreciação regulatória dos ativos do contrato legado Malhas SE representa uma inovação metodológica por parte da ANP. Trata-se de um método de depreciação não linear, que pressupõe uma intensificação da perda de valor do ativo (ou recuperação do capital investido) à medida que este se aproxima do final de sua vida útil.
Embora seja um método reconhecido para avaliações patrimoniais e amplamente associado à valoração de bens públicos, com aderência aos princípios da ABNT NBR 14653, sua utilização no contexto regulatório do transporte de gás natural é pouco difundida. Em pesquisa, foi possível identificar escassos precedentes regulatórios quanto a sua aplicação, inclusive no âmbito internacional.
Fora do Brasil, a principal referência encontrada foi a da CREG, da Colômbia, no contexto da remuneração de ativos de transporte de combustíveis líquidos e GLP por polidutos. Em consulta realizada em 2022, a comissão registrou que o estudo utilizou o método, mas que dada sua complexidade, optou pela adoção da depreciação linear (CREG, 2022). Em nova consulta realizada em 2025, o método voltou a ser mencionado por agentes do setor em suas contribuições, enquanto a posição regulatória da CREG permaneceu fundamentada na utilização da depreciação linear, em razão de sua consistência com práticas contábeis amplamente adotadas. Assim, a experiência colombiana constitui um precedente relevante de consideração regulatória do método Ross-Heidecke, mas não de sua efetiva adoção.
No caso da AER, não foi identificada evidência de aplicação do método Ross-Heidecke em processos que utilizam o RCM. A documentação do regulador australiano caracteriza o RCM como uma metodologia de natureza econômico-financeira, na qual o componente de retorno do capital é determinado como o valor residual entre a receita permitida e os demais custos reconhecidos. Em contraste, os documentos do próprio AER indicam que o método do valor contábil depreciado (Depreciated Book Value Method) adota a depreciação linear. Ainda que, em 2023, o regulador tenha admitido a possibilidade de utilização de um Modified Recovered Capital Method associado a métodos alternativos de depreciação, ou do Depreciated Actual Cost, não há qualquer referência explícita ao método Ross-Heidecke.
Sob o aspecto conceitual, o método Ross-Heidecke combina dois fatores para estimar a depreciação dos ativos: a relação entre idade e vida útil e o estado de conservação do bem. Sua aplicação pressupõe a classificação dos ativos em uma escala de nove categorias de conservação, variando de ativo novo (0) até ativo integralmente depreciado (1), sendo essa classificação convertida em um fator de ajuste específico (c).
Na aplicação proposta pela ANP, adotou-se uma premissa conservadora de presumir o melhor estado de conservação, considerando todos os ativos como novos na data de entrada em operação. Tal premissa apresenta coerência com a metodologia de Custo de Reposição Novo (CRN) utilizada para a valoração dos ativos, uma vez que essa abordagem parte da reconstituição dos ativos em condição equivalente à de novos na data-base de referência. Contudo, cabe observar que os ativos da NTS possuem idade significativamente superior àquela refletida nos parâmetros utilizados para o cálculo do CRN, que se basearam em custos unitários do período de 2004 a 2006. Dessa forma, a combinação entre uma valoração por reposição e a hipótese de condição equivalente a novo pode introduzir distorções na aplicação do método Ross-Heidecke, especialmente no caso de ativos mais antigos.
Essa preocupação encontra respaldo na literatura especializada. O estudo publicado pelo IBAPE Nacional em 2025 observa que, embora historicamente relevante e amplamente utilizado para imóveis, o método Ross-Heidecke apresenta limitações técnicas, particularmente em avaliações de ativos de maior idade, em razão da sensibilidade dos resultados às hipóteses adotadas quanto à conservação.</t>
  </si>
  <si>
    <t>A Resolução ANP nº 991/2026  cita expressamente o método linear como referência de mercado, condicionando a metodologia escolhida à adequada representação da perda de valor econômico dos ativos e à consideração de sua vida útil, in verbis:
“Art. 6º A BRA será composta pelos bens e instalações destinados à exploração da atividade de transporte de gás natural aprovados pela ANP.
...
§ 4º O método de depreciação empregado para descontar o valor dos ativos deve ser amplamente reconhecido e adotado pelo mercado, tal como o método linear (ou quotas constantes) devendo:
I - refletir a perda de valor econômico dos bens e instalações pelo uso, pela ação da natureza ou pela obsolescência; e
II - considerar a vida útil de cada grupo de bens e instalações.”
Nesse contexto, questiona-se a adoção do método Ross-Heidecke em substituição ao método linear, amplamente difundido, de fácil compreensão e comparabilidade regulatória. A escolha metodológica produz impactos relevantes sobre a Base Regulatória de Ativos Inicial. Em análise comparativa realizada para os ativos da Malha SE, a aplicação da depreciação linear teria resultado em maior depreciação acumulada na data de entrada em operação dos ativos, reduzindo o Valor de Reposição Depreciado em aproximadamente US$ 91,5 milhões (ou R$ 222,7 milhões de reais).
Como consequência, a base inicial considerada no fluxo de caixa passaria de R$ 1.321.737 para R$ 1.099.010, correspondendo a uma redução de aproximadamente R$ 222.726,92 (duzentos e vinte e dois mil, setecentos e vinte e seis reais e noventa e dois centavos), considerando a taxa de câmbio de 2,4344 utilizada pela ANP.
Diante desse contexto, sugere-se a adoção da depreciação linear à taxa de 3,33% ao ano para fins regulatórios. Essa abordagem está alinhada às práticas historicamente adotadas pela própria ANP, para o transporte de gás natural, e também é empregada no setor de distribuição de gás natural em alguns estados para estimar a depreciação dos dutos ou tubulações de rede. 
Os resultados da reconstrução do fluxo de caixa utilizando a depreciação linear em base real são apresentados no Anexo II do documento em word. A substituição da metodologia Hoss-Heidecke reduz a Base Regulatória de Ativos inicial em aproximadamente R$ 222 milhões (moeda de dezembro de 2005). Entretanto, esse impacto não se restringe à base inicial, uma vez que a BRA constitui o principal insumo para o cálculo anual da remuneração do capital. Como consequência, essa diferença é remunerada ao longo de toda a trajetória do fluxo de caixa, produzindo um efeito acumulativo que amplia significativamente seu impacto sobre o resultado final do RCM.
Assim, a Base Residual passa de aproximadamente R$ 23 milhões negativos para R$ 1,106 bilhão negativos (ambos em moeda de dezembro de 2005), valor que, quando atualizado para dezembro de 2025, corresponde a aproximadamente R$ 3,9 bilhões negativos. Esse resultado evidencia que a escolha da metodologia de depreciação representa uma premissa estrutural do modelo, com influência direta sobre a recuperação do capital e sobre a definição da Base Regulatória de Ativos do próximo ciclo tarifário. Adicionalmente, a utilização da depreciação linear promoveria maior convergência entre a depreciação regulatória e a depreciação econômica utilizada para fins contábeis e tributários, reduzindo potenciais inconsistências metodológicas e favorecendo a transparência e a comparabilidade dos resultados regulatórios.</t>
  </si>
  <si>
    <t>Entende-se que a utilização do Custo Médio Ponderado de Capital (WACC) constitui a metodologia mais adequada para operacionalizar o Método do Capital Recuperado (RCM), por representar uma referência objetiva e amplamente reconhecida para estimar o custo de oportunidade do capital em atividades de infraestrutura regulada, mas também por ser empregada em processos de avaliação de investimentos ou tomada de decisões de aquisição.
Embora não seja possível reproduzir exatamente as condições econômicas existentes no momento da realização dos investimentos, o WACC fornece uma aproximação tecnicamente consistente para a reconstrução retrospectiva dos fluxos de caixa.
Também se considera adequada a utilização de diferentes taxas de remuneração ao longo do período analisado, uma vez que o custo de capital evolui em função das condições macroeconômicas, financeiras e regulatórias, comportamento igualmente observado em outros setores regulados, como a transmissão e distribuição de energia elétrica (ANEEL) e a distribuição de gás canalizado (ARSESP). Adicionalmente, o exercício de reconstrução dos fluxos de caixa demonstra que uma taxa de retorno real de aproximadamente 9,68% ao ano conduz a uma Base Regulatória de Ativos residual igual a zero, valor compatível com as taxas historicamente reconhecidas pelos reguladores brasileiros para atividades de infraestrutura. Esse resultado reforça a consistência econômica da metodologia proposta e evidencia que os investimentos associados aos contratos legados receberam remuneração compatível com os riscos da atividade ao longo de sua vigência.</t>
  </si>
  <si>
    <t>A Nota Técnica nº 14/2026 adota diferentes referências de custo de capital ao longo do período analisado para fins de aplicação da metodologia do Capital Recuperado. A referida Nota Técnica utiliza diferentes parâmetros de custo de capital ao longo do período analisado: (i) cálculo anual mediante CAPM Adaptado para Países Emergentes entre 2006 e 2013; (ii) WACC regulatório de 7,15% ao ano entre 2014 e 2018; e (iii) WACC regulatório de 7,25% ao ano entre 2019 e 2025.
À primeira vista, poderia ser argumentado que a utilização de múltiplas taxas de remuneração para uma mesma base de ativos introduz complexidade adicional ao exercício de reconstrução da trajetória de recuperação do capital investido. Afinal, os ativos associados ao Contrato Legado Malhas Sudeste constituem uma única infraestrutura cuja vida econômica se estende ao longo de todo o período analisado.
Entretanto, é importante reconhecer que o custo de capital não constitui uma variável econômica estática. Ao contrário, trata-se de um parâmetro diretamente influenciado pelas condições macroeconômicas, pelo nível das taxas de juros, pela percepção de risco dos investidores, pela evolução do risco-país, pelas condições de financiamento e pela maturidade institucional dos setores regulados.
Sob essa perspectiva, a utilização de diferentes taxas de remuneração ao longo do tempo pode ser compreendida como uma tentativa de refletir as condições econômicas efetivamente observadas em cada período histórico, aproximando o exercício de reconstrução da realidade enfrentada pelos investidores ao longo da vida útil dos ativos.
Adicionalmente, observa-se que a trajetória de evolução das taxas de custo de capital adotadas pela ANP apresenta comportamento consistente com aquele verificado em outros setores de infraestrutura regulada no Brasil.
As taxas reais de remuneração do capital reconhecidas pela ANEEL para o segmento de distribuição de energia elétrica evoluíram de aproximadamente 11,26% ao ano em 2004 para 9,95% em 2009, atingindo 7,50% em 2014, 8,09% em 2019 e 8,84% em 2024. A taxa de custo de capital que esteve em vigor no setor da transmissão de energia eléctrica no ano 2004 foi 7,45%, 6,59% no ano 2009, 6,64% no 2014, 6,81% no ano 2019 e 7,56% no ano 2024.De forma semelhante, as taxas regulatórias adotadas pela ARSESP para a distribuição de gás canalizado da Comgás apresentaram trajetória de 11,76% em 2004, 9,55% em 2009, 8,74% em 2014, 8,27% em 2019 e 7,90% em 2024.
Esses dados evidenciam que a evolução das taxas regulatórias de custo de capital observada no setor de transporte de gás natural não constitui fenômeno isolado. Ao contrário, verifica-se tendência semelhante em diferentes segmentos de infraestrutura regulada, refletindo transformações econômicas estruturais ocorridas ao longo das últimas duas décadas, incluindo a redução gradual do risco-país, a consolidação dos marcos regulatórios setoriais, a maior estabilidade institucional e a diminuição das taxas reais de juros observadas em diversos períodos.
Nesse contexto, a evolução temporal das taxas de custo de capital consideradas pela ANP mostra-se compatível com a trajetória observada em outros setores regulados, reforçando a consistência econômica dos parâmetros utilizados no exercício de Capital Recuperado.
Embora a adoção de uma taxa única ao longo de todo o período possa apresentar vantagens em termos de simplicidade metodológica e estabilidade analítica, a utilização de taxas variáveis também encontra sólida justificativa econômica, na medida em que permite capturar as mudanças efetivamente observadas nas condições de financiamento e nas expectativas de retorno exigidas pelos investidores ao longo da vida útil dos ativos.
Dessa forma, entende-se que a abordagem adotada pela ANP pode ser considerada razoável e aderente à evolução histórica dos custos de capital observados em setores comparáveis de infraestrutura regulada, refletindo adequadamente a natureza dinâmica dos parâmetros econômicos.</t>
  </si>
  <si>
    <t>Como complemento ao exercício de reconstrução dos fluxos de caixa, foi estimada a taxa de remuneração dos investimentos que conduz a uma base de ativos residual igual a zero ao final do contrato legado.
A partir dos fluxos de caixa reconstruídos em termos reais, foi apurada uma taxa interna de retorno (TIR), considerando um valor residual nulo, de 9,68% ao ano. Tal resultado representa a taxa que compatibiliza os investimentos realizados com os fluxos econômicos efetivamente observados ao longo da vigência dos contratos legados, assumindo a recuperação integral do capital investido.
A relevância desse resultado decorre do fato de que a TIR constitui medida objetiva da rentabilidade efetivamente proporcionada pelo empreendimento, independentemente dos parâmetros regulatórios específicos adotados para a reconstrução retrospectiva dos fluxos de caixa.
Observa-se, adicionalmente, que a taxa de 9,68% situa-se em patamar compatível com referências historicamente observadas para atividades de infraestrutura regulada e para investimentos em transporte de gás natural. Trata-se de nível de remuneração que pode ser considerado adequado para compensar os riscos inerentes a empreendimentos intensivos em capital e de longo prazo.
Sob a ótica regulatória, esse resultado fornece importante elemento de validação da consistência econômica do exercício conduzido. A obtenção de uma taxa de retorno compatível com aquelas observadas em setores regulados reforça a conclusão de que os investimentos associados à Malha SE receberam remuneração adequada ao longo da trajetória contratual, sem evidências de sub-remuneração do capital empregado.
Nesse sentido, a taxa de 9,68% ao ano pode ser considerada uma referência econômica razoável para avaliar a trajetória de recuperação dos investimentos, refletindo uma remuneração compatível com as características de risco e horizonte temporal típicos da atividade de transporte de gás natural.
A relevância da taxa de 9,68% ao ano torna-se ainda mais evidente quando comparada às referências de custo de capital historicamente adotadas por diferentes agências reguladoras brasileiras para atividades de infraestrutura.
As taxas reais de remuneração do capital reconhecidas pela ANEEL para o segmento de distribuição de energia elétrica variaram entre 11,26% ao ano em 2004 e 8,84% ao ano em 2024. No setor de transmissão de energia elétrica as taxas de remuneração mudam 7,45% no ano 2004 até 7,56% no ano 2024 com um valor mínimo de 6,59% no ano 2009.
De forma semelhante, as taxas regulatórias adotadas pela ARSESP para o serviço de distribuição de gás canalizado da Comgás oscilaram entre 11,76% ao ano em 2004 e 7,90% ao ano em 2024.
Observa-se que a taxa de 9,68% ao ano apurada no exercício de reconstrução dos fluxos de caixa posiciona-se precisamente dentro do intervalo historicamente reconhecido pelos reguladores brasileiros para atividades de infraestrutura regulada. Trata-se de valor inferior às taxas observadas nos períodos iniciais dos investimentos e superior às referências mais recentes, refletindo adequadamente a evolução das condições econômicas e financeiras observadas ao longo das últimas duas décadas.
Essa constatação possui especial relevância porque a taxa de 9,68% não decorre de uma premissa regulatória arbitrariamente definida, mas sim dos próprios fluxos econômicos observados no empreendimento. Em outras palavras, trata-se da taxa implicitamente revelada pela trajetória efetiva de investimentos, receitas e recuperação de capital associada ao Contrato Legado Malhas Sudeste.
Dessa forma, o resultado obtido sugere que os investimentos associados à Malha Sudeste proporcionaram remuneração compatível com os retornos historicamente reconhecidos em outros segmentos regulados da economia brasileira. Tal evidência reforça a consistência econômica do exercício de Capital Recuperado.</t>
  </si>
  <si>
    <t>As principais contribuições elaboradas pela Quantum foram apresentadas por meio deste formulário, contemplando os aspectos centrais relacionados à Nota Técnica nº 14/2026 e às questões submetidas à Consulta Pública. Entretanto, visando facilitar a compreensão dos argumentos e proporcionar maior detalhamento técnico, encaminhamos adicionalmente, por e-mail, um documento em formato Word contendo a íntegra das contribuições elaboradas pela Quantum do Brasil, bem como uma planilha em Excel com o detalhamento dos cálculos e das simulações realizadas.
O documento encaminhado apresenta os temas de forma mais estruturada e aprofundada, reunindo as fundamentações técnicas, demonstrações matemáticas e análises que complementam as respostas sintetizadas neste formulário. Dessa forma, solicita-se, respeitosamente, que os documentos anexos enviados por e-mail sejam considerados como parte integrante das contribuições apresentadas nesta Consulta Pública.</t>
  </si>
  <si>
    <t>Informo que as contribuições da ATGás foram encaminhadas para o e-mail contribuicaotarifasgn@anp.gov.br</t>
  </si>
  <si>
    <t>NTS - Nova Transportadora do Sudeste</t>
  </si>
  <si>
    <t>Contribuição NTS enviada por e-mail.</t>
  </si>
  <si>
    <t>Instituto Brasileiro de Petróleo, Gás e Biocombustíveis</t>
  </si>
  <si>
    <t>Segue, anexa, Nota Técnica com o detalhamento dos fundamentos do Método de Ross-Heidecke com o intuito de justificar que o seu uso para estimar a depreciação de gasodutos é inadequado.</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</si>
  <si>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refletiu-se em valores extremante elevados - 23,24% e 17.73%, respectivamente -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Mais do que uma questão meramente metodológica, a utilização de</t>
  </si>
  <si>
    <t>A aplicação do RCM padece de vícios formais desde a incorporação da previsão da metodologia à minuta final do processo que deu origem à RANP 991/2026. A ANP conduziu extenso processo de revisão normativa da Resolução ANP nº 15/2014. No entanto, não houve abertura de espaço para efetiva discussão ou contribuição acerca da inclusão do RCM como metodologia de valoração da BRA em nenhuma das etapas deste processo da nova norma, descumprindo, inclusive, a legislação que exige a produção de AIR adequada, motivação do ato administrativo e efetiva participação social.
Nos termos dos arts. 5º e 6º da Lei nº 13.848/2019, a AIR constitui etapa obrigatória para a edição e a alteração de atos normativos de interesse geral por agências reguladoras. Como demonstrado em contribuição encaminhada pelo COSRO em paralelo à submissão destas respostas, a análise do processo administrativo nº 48610.217752/2024-31 evidencia que não foi realizada AIR com relação à alteração normativa que promoveu a inclusão do RCM na RANP 991/2026. Pelo contrário, o que se observou foi a violação das obrigações legais inerentes à revisão de atos administrativos de interesse geral, materializada pela ausência de discussão ou mesmo consideração dos impactos dessa alteração no âmbito da AIR e de participação social com relação à inclusão do método na RANP 991/2026.
Na Consulta Prévia nº 1/2025, instaurada para subsidiar a elaboração da AIR e da minuta de ato normativo, o RCM não foi identificado, descrito ou analisado como alternativa regulatória, nem pela ANP, nem pelos próprios agentes que contribuíram. Da mesma forma, durante a Consulta e Audiência Públicas nº 05/20925, o RCM não foi objeto de debate ou análise. Sua inclusão na Resolução ANP nº 991/2026 ocorreu apenas na etapa final do processo regulatório, após a conclusão da AIR e do efetivo processo de participação social.
Essa circunstância poderia ser admissível caso o RCM representasse mero ajuste redacional ou aperfeiçoamento técnico da minuta submetida à consulta, mas não é o caso. A inovação introduzida alterou substancialmente a disciplina regulatória. Ela altera a sistemática então vigente para introduzir método com potencial para produzir relevantes impactos econômicos e regulatórios, aplicado em situação específica, em uma única jurisdição, o que não tem o condão de configurá-la como metodologia amplamente reconhecida e adotada pelo mercado.
A análise da jurisprudência do TCU reforça a conclusão sobre a ilegalidade dessa alteração normativa. No Acórdão nº 1.448/2022-Plenário, ao examinar procedimento normativo da ANTAQ, o Tribunal considerou irregular a inserção de inovações substanciais em minuta de resolução após audiência pública, sem AIR específica e sem nova participação social, assentando que a falta de AIR ou a existência de AIR deficiente para fundamentar novos conceitos regulatórios pode gerar insegurança jurídica, litígios administrativos e judiciais e pedidos de reequilíbrio econômico-financeiro.
Conclui-se que a inclusão do RCM na RANP 991/2026 nasceu de procedimento formalmente viciado, uma vez que a metodologia não constou das alternativas examinadas na AIR e, portanto, não teve seus impactos regulatórios considerados. Tais vícios de legalidade, isoladamente, bastam para afastar sua aplicação no processo tarifário em curso.
Cumpre destacar que a Consulta Pública nº 11/2026 não corrige os vícios formais identificados no decorrer desta Contribuição. Isso porque seu objeto não é a escolha regulatória entre metodologias de valoração da BRA, mas a coleta de contribuições sobre Notas Técnicas que já aplicam o RCM como premissa. A participação social ocorre, portanto, em momento posterior à inclusão normativa do método e posterior à elaboração ex officio de cálculos que partem da sua aplicação, o que prejudica um debate efetivo sobre a conveniência, a legalidade e os impactos da adoção do RCM em si.</t>
  </si>
  <si>
    <t>A exposição do RCM conforme delineada neste capítulo e em toda a Nota Técnica evidencia uma irregularidade procedimental que diz respeito ao modo pelo qual a ANP conduziu a aplicação do RCM no âmbito do processo de revisão tarifária. O art. 30 da Lei nº 14.134/2021 consagra modelo procedimental segundo o qual as tarifas de transporte devem ser propostas pelos transportadores e aprovadas pela ANP. Cuida-se de norma de natureza procedimental que estrutura a relação regulatória a partir de uma repartição funcional clara e juridicamente vinculante: ao transportador, na qualidade de titular dos ativos e da operação, incumbe a prerrogativa de formular propostas tarifárias, nelas compreendidas a indicação da metodologia de valoração da BRA e os respectivos parâmetros de cálculo e, ao regulador, por seu turno, compete apreciar as propostas tarifárias, aprovando, rejeitando ou determinando ajustes nas propostas recebidas, sempre mediante decisão motivada e fundamentada.
No caso sob exame, verifica-se conduta diametralmente oposta àquela prescrita pelo legislador. Os transportadores, no exercício regular da prerrogativa que lhes é conferida legalmente, apresentaram as suas respectivas propostas tarifárias com base em metodologias previstas na regulação da ANP, mas diversas do RCM.
No entanto, a Agência arrogou-se a iniciativa de propor, ex officio, a aplicação do RCM como metodologia de valoração da BRA para os contratos legados das Malhas Sudeste e Nordeste, elaborando ela própria as premissas, os parâmetros e os cálculos subjacentes, e traçando justificativa com análise restrita ao RCM.
Ao invés de exercer a função de controle que lhe é legalmente atribuída, a ANP transfigurou-se em proponente, estruturando de ofício o modelo de cálculo, requisitando informações a terceiros e submetendo à consulta pública notas técnicas de sua própria autoria, que já assumem o RCM como metodologia consumada.
Ao deslocar o processo para viabilizar escolha metodológica que não emanou dos agentes regulados, a ANP substitui a lógica legal de proposição e aprovação por uma lógica de imposição unilateral, na qual o regulador simultaneamente propõe a metodologia, define as premissas de cálculo, utiliza dados enviados por terceiros estranhos ao processo, produz os resultados e submete ao escrutínio social produto de sua própria elaboração, esvaziando, na substância, a garantia procedimental instituída pelo legislador.
Assim sendo, a atuação da ANP na condução do processo que indica intenção de aplicação do RCM, conforme explicitada nesse capítulo, caso se conclua por sua aplicação, revelará ilegalidade ao usurpar a iniciativa de proposição tarifária legalmente conferida aos transportadores pelo art. 30 da Lei nº 14.134/2021. O vício configura subversão estrutural do processo regulatório, apta a comprometer a validade dos atos administrativos dele resultantes.</t>
  </si>
  <si>
    <t>A inclusão do RCM no art. 6º, § 9º, da RANP 991/2026 produz contradição interna com o próprio regime estabelecido no art. 6º, § 2º, inciso III, da mesma Resolução. O § 2º, inciso III, condiciona a utilização de metodologias alternativas de valoração da BRA à demonstração de que tais metodologias sejam amplamente reconhecidas e adotadas pelo mercado, ao passo que o § 9º, incluído de última hora, passou a admitir a aplicação do RCM para ativos nos quais vigoraram tarifas negociadas entre partes.
Ocorre que o RCM não é uma metodologia amplamente reconhecida e adotada pelo mercado. A referência ao RCM se apoia essencialmente em contexto regulatório distinto. Além de se basear em uma única experiência regulatória, o que, por si só, já desqualifica o RCM do requisito do Art. 6º. § 2º, III. Adicionalmente, a própria NT reconhece que o contexto institucional brasileiro possui diferenças relevantes em relação ao modelo australiano, agravando a possibilidade de ampla adoção no Brasil e reconhecimento da aceitação do método.
Apesar de tentativa de aproximação dos contextos regulatórios para aplicação da metodologia, na experiência australiana, o método foi utilizado como ferramenta de disclosure informacional e em arbitragens comerciais de gasodutos não submetidos ao controle tarifário permanente, e não como instrumento de definição de base regulatória para cálculo de receita máxima permitida, o que, além de evidenciar a impossibilidade de transposição dessa experiência para o cenário brasileiro, desqualifica o RCM do requisito de metodologia amplamente reconhecida e adotada pelo mercado.
Do ponto de vista jurídico, a consequência é que o § 9º do Art. 6º não pode ser utilizado como fundamento autônomo para afastar a exigência de amplo reconhecimento e adoção pelo mercado. A previsão expressa do RCM no § 9º não supre, por si só, o ônus regulatório de demonstrar que o método se enquadra no conceito jurídico empregado pelo § 2º, inciso III, pois a Administração continua vinculada aos critérios que ela própria positivou no ato normativo.
A leitura juridicamente adequada da RANP 991/2026 deve preservar a coerência interna do art. 6º e a racionalidade do processo regulatório. Nessa perspectiva, o § 9º somente poderia produzir efeitos se a ANP demonstrasse, de forma objetiva, transparente e motivada, que o RCM é metodologia amplamente reconhecida e adotada pelo mercado, que possui aderência ao contexto brasileiro e que sua aplicação é compatível com dados disponíveis, auditáveis e rastreáveis, o que não se verifica na Nota Técnica. Na ausência dessa demonstração, a aplicação do RCM converte a exceção específica do § 9º em mecanismo de derrogação indevida do requisito geral do § 2º, inciso III, configurando contradição normativa e mais um vício de legalidade na utilização do método para a valoração da BRA.</t>
  </si>
  <si>
    <t>Diferente do que explica o referido capítulo, o desenvolvimento da Nota Técnica demonstra que a ANP não aplica o RCM com base em dados históricos reais, auditáveis e rastreáveis, conforme a metodologia pressupõe, mas elabora, a posteriori, os insumos que o método demanda e que não existiram no plano fático-regulatório dos contratos legados. Para viabilizar a aplicação de metodologia retrospectiva, o regulador reconstrói, em 2026 e com base em premissas arbitradas unilateralmente, qual deveria ter sido a dinâmica financeira daqueles contratos ao longo de vinte anos de vigência, exercício que, por sua própria natureza, constitui revisão ex post do equilíbrio econômico de relações jurídicas já constituídas e consumadas. Entre os aspectos definidos unilateralmente, está, por exemplo, o retorno sobre o capital de tais projetos.
Essa conduta colide frontalmente com a proteção constitucional ao ato jurídico perfeito, consagrada no art. 5º, XXXVI, da Constituição Federal e reproduzida no art. 6º, § 1º, da LINDB, segundo o qual se considera ato jurídico perfeito aquele "já consumado segundo a lei vigente ao tempo em que se efetuou", demonstrando ainda mais um vício de licitude na aplicação.
A proteção ao ato jurídico perfeito alcança não apenas o momento de celebração do contrato, mas também os efeitos jurídicos e econômicos legitimamente esperados pelas partes no âmbito da relação contratual constituída sob a legislação anterior. A doutrina brasileira é extensa ao entender como básica a proteção do ato jurídico perfeito, conforme citado em contribuição da COSRO enviada de forma complementar ao presente formulário. Em grandes linhas, a repartição de riscos contratualmente pactuada nos contratos legados integra o próprio equilíbrio econômico do negócio e não pode ser unilateralmente redesenhada pelo regulador mediante a imposição superveniente de metodologia que reescreve as bases econômicas do contrato.</t>
  </si>
  <si>
    <t>Ao insistir na aplicação do RCM sem dispor da base informacional necessária, a ANP viu-se compelida a recriar, de forma retroativa, premissas, parâmetros e decomposições que não existiram durante a vigência dos contratos legados, configurando intervenção sobre relações jurídicas perfeitas e acabadas, constituídas e integralmente executadas sob regime jurídico diverso.
Apesar da breve análise sobre os contratos legados das Malhas Sudeste e Nordeste, a Nota Técnica não aborda o fato de que esses contratos foram celebrados sob o regime da Resolução ANP nº 29/2005 (“RANP 29/2005”), editada em contexto anterior à própria Lei do Gás e, ainda que menos detalhada do que a disciplina posteriormente estabelecida pela RANP 15/2014, não deve ser desconsiderada. Os contratos legados, nesse contexto, constituem atos jurídicos perfeitos, celebrados por partes com plena capacidade técnica, jurídica e econômica para compreender e negociar todas as cláusulas e condições pactuadas. As obrigações neles assumidas são juridicamente vinculantes, não podendo ser unilateralmente modificadas. A estrutura econômica desses instrumentos, incluindo a repartição de riscos contratualmente pactuada constitui componente da causa concreta do contrato, compreendida como a função econômica que o negócio visa realizar.
A mecânica do RCM, conforme descrita na Nota Técnica, exige a reconstrução da dinâmica financeira dos contratos ao longo de todo o seu período de vigência. Para tal, o regulador decompõe, ano a ano, componentes de remuneração do capital, recuperação do capital (depreciação), custos operacionais e taxa de retorno aplicável. Ocorre que essa decomposição pressupõe a existência de parâmetros que, no caso dos contratos legados das Malhas Sudeste e Nordeste, não foram definidos, regulados ou sequer exigidos pelo arcabouço normativo vigente à época de sua celebração e execução.
Dessa forma, a operacionalização do RCM conforme proposta na Nota Técnica exige a recriação retroativa de premissas historicamente inexistentes, que configura intervenção ex post sobre a lógica econômica de contratos celebrados e integralmente executados sob regime de tarifas negociadas, no qual tais parâmetros não eram definidos, exigidos ou regulados, em violação ao ato jurídico perfeito protegido pelo art. 5º, XXXVI, da Constituição Federal e ao princípio da força obrigatória dos contratos (pacta sunt servanda). Vale notar que a tentativa de recriação está, em parte, baseada em dados de terceiros e eles próprios indicam que as informações prestadas precisariam de confirmação por parte das transportadoras.</t>
  </si>
  <si>
    <t>A aplicação superveniente do RCM a fatos econômicos e jurídicos pretéritos configura incidência retroativa de nova metodologia regulatória sobre o período dos contratos legados, em afronta direta ao sistema de proteção à irretroatividade consagrado pela Constituição Federal e pelo ordenamento infraconstitucional.
Enquanto a proteção ao ato jurídico perfeito tutela a intangibilidade dos contratos e de sua lógica econômica originária, a vedação à retroatividade opera em plano mais amplo, impedindo que normas, atos administrativos ou metodologias regulatórias supervenientes produzam efeitos sobre fatos e relações jurídicas ocorridos sob regime anterior, ainda que o ato retroativo projete formalmente seus resultados para o futuro.
No caso em análise, o RCM, embora projetado para produzir efeitos sobre a BRA do ciclo tarifário futuro (2026-2030), tem como pressuposto lógico e matemático a reavaliação retrospectiva de fatos econômicos e jurídicos pretéritos. O capítulo conclui pela adequação do RCM pela possibilidade de “reconstruir os fluxos de caixa históricos do período 2006–2025”, que “permite calcular, de forma objetiva e auditável, qual parcela do capital investido permanece financeiramente não recuperada e, portanto, qual deve ser a BRA de abertura do novo período regulatório.”
A reconstrução de qual deveria ter sido a dinâmica financeira dos contratos legados ao longo de vinte anos de vigência (2006-2025), constitui julgamento retrospectivo sobre receitas legitimamente auferidas nos contratos legados e avalia, retroativamente, se foram ou não excessivas em relação a um custo de oportunidade do capital definido a posteriori.
A jurisprudência do Supremo Tribunal Federal é inequívoca ao vedar essa modalidade de intervenção. Na ADI nº 493/DF o STF assentou que a proteção constitucional prevista no art. 5º, XXXVI, da Constituição Federal não distingue modalidades de retroatividade, de modo que qualquer grau de incidência retroativa da norma sobre relações jurídicas já constituídas mostra-se incompatível com a ordem constitucional. A jurisprudência sobre o assunto pode ser melhor analisada em contribuição complementar a este formulário.
A aplicação do RCM aos contratos legados, tal como proposta configura retroatividade normativa vedada pela Constituição Federal (art. 5º, XXXVI), pela LINDB (arts. 6º, 23 e 24), pela Lei nº 9.784/1999 (art. 2º, parágrafo único, XIII), pela legislação setorial (art. 44 da Lei nº 14.134/2021) e pela jurisprudência consolidada. A vedação não se restringe à hipótese de retroatividade expressa, mas alcança toda e qualquer incidência normativa superveniente que, ainda que projetada formalmente para o futuro, tenha como pressuposto a reavaliação de fatos, relações e parâmetros econômicos constituídos sob regime anterior. É este o caso do RCM, cuja operacionalização exige a reconstrução da dinâmica financeira dos contratos legados ao longo de vinte anos de vigência, em afronta à segurança jurídica, à proteção da confiança legítima e à estabilidade das relações contratuais reguladas.</t>
  </si>
  <si>
    <t>A ANP, ao assumir de ofício a iniciativa de aplicação do RCM, precisou, como consequência lógica e jurídica inafastável, alterar as conclusões que sua própria área técnica havia firmado nas Notas Técnicas nº 07/2026 (SEI 5732887) e 08/2026 (SEI 5733157). O exame revela vício autônomo e igualmente grave: a reversão do entendimento técnico foi realizada sem a apresentação de fatos novos dotados de valor regulatório, em manifesta violação à Teoria dos Motivos Determinantes e ao dever de motivação que se impõe à Administração Pública quando pretende rever orientação.
As NTs 07 e 08/2026 elaboradas pela Superintendência de Infraestrutura e Movimentação da ANP (SIM), concluíram que "o conjunto de informações disponibilizado não se mostrou suficiente para viabilizar a aplicação do Método do Capital Recuperado (RCM) de forma tecnicamente consistente e prudente". A conclusão não se fundou em juízo de oportunidade ou de conveniência, mas em constatação técnica objetiva acerca da insuficiência da base informacional disponível. Diante dessa conclusão, a área técnica da ANP optou, fundamentadamente, pela utilização do CRN depreciado como metodologia de valoração da BRA.
Essa conclusão técnica, uma vez formalizada em ato administrativo, vinculou a Administração nos termos da Teoria dos Motivos Determinantes, segundo a qual os fundamentos de fato e de direito que embasam o ato administrativo a ele se integram e condicionam a sua validade, não podendo ser livremente desconsiderados ou substituídos por motivos supervenientes que não guardem correspondência com a realidade fática.
A doutrina administrativista é assente nesse sentido. Conforme leciona Celso Antônio Bandeira de Mello, "os motivos que determinaram a vontade do agente, isto é, os fatos que serviram de suporte à sua decisão, integram a validade do ato". A consequência jurídica dessa vinculação é precisa: a superação do entendimento anteriormente firmado somente se legitima mediante a demonstração de fatos novos substanciais, dotados de valor regulatório autônomo, que sejam aptos a infirmar as premissas fáticas sobre as quais se assentou a conclusão originária.
A análise da Nota Técnica e do presente capítulo revela que o único elemento fático ulterior às NTs 07 e 08/2026 consiste no recebimento de informações que não possuem valor regulatório autônomo apto a fundamentar a superação do entendimento anterior, porquanto: (i) foram produzidas unilateralmente pela Transpetro e pela Petrobras; (ii) foram apresentadas de forma agregada, sem detalhamento por subcategoria e sem decomposição dos custos e despesas operacionais; (iii) não estão acompanhadas de lastro documental rastreável e auditável; e (iv) para os exercícios de 2006 e 2007, sequer existem registros, tendo a ANP recorrido a estimativas paramétricas para suprir essa lacuna .
Conforme o próprio capítulo aborda, a Petrobras, na resposta ao Ofício da ANP, ressalvou que, na qualidade de carregadora, "não pode afirmar que os valores pagos à Transpetro correspondem à integralidade dos valores referentes ao O&amp;M dos citados Contratos". Essa ressalva, consignada pelo próprio agente que forneceu os dados, reconhece que as informações prestadas não possuem a completude, a confiabilidade e a verificabilidade necessárias para fundamentar decisão regulatória de tamanha magnitude econômica.
Em síntese, a eventual adoção do RCM conforme tratada na Nota Técnica, em contradição com as conclusões técnicas anteriores que reconheceram sua inviabilidade nas condições atuais, não pode decorrer de simples reavaliação discricionária desprovida de fundamentação adequada. A superação do entendimento firmado nas NTs 07 e 08/2026 exigiria demonstração robusta de fatos novos auditáveis, dotados de valor regulatório autônomo e capazes de justificar a superação do racional anteriormente adotado pela própria Agência. A reversão configura violação à Teoria dos Motivos Determinantes e ao dever de motivação qualificada, vícios que maculam a validade dos atos.</t>
  </si>
  <si>
    <t>Conforme demonstrado, a aplicação do RCM para valoração da BRA não reúne condições jurídicas, procedimentais e técnicas para ser admitida no âmbito da revisão tarifária do Ciclo 2026-2030.
Um dos vícios formais é antecedente e estrutural, haja vista que o RCM foi incluído na RANP 991/2026 ao final do processo de estruturação da norma, sem AIR específica, sem participação social efetiva, sem comparação com as alternativas submetidas ao setor e sem motivação técnica, jurídica, econômica e regulatória suficiente, irregularidades estas que comprometem a validade da inclusão da metodologia como base para atos posteriores de aplicação concreta.
Ainda sob o ângulo formal, a ANP, ao propor, ex officio, a aplicação do RCM como metodologia de valoração da BRA para os contratos legados das Malhas Sudeste e Nordeste, usurpa a iniciativa de proposição tarifária legalmente conferida aos transportadores pelo art. 30 da Lei nº 14.134/2021. O vício configura subversão estrutural do processo regulatório, apta a comprometer a validade dos atos administrativos dele resultantes.
Adicionalmente, a aplicação do RCM aos contratos legados produzirá efeitos materialmente retroativos, pois exige reconstruir receitas, retornos, custos e investimentos de relações formadas sob regime de tarifas negociadas. Essa reconstrução viola o ato jurídico perfeito, a proteção da confiança legítima, a segurança jurídica e a vedação de aplicação retroativa de nova interpretação administrativa.
Além disso, o processo revela inversão da ordem procedimental: a metodologia foi incorporada ao regulamento, tratada como premissa em ofícios instrutórios, analisada de forma mais detida apenas posteriormente e reapresentada em notas técnicas que não demonstram superação robusta das conclusões anteriores de inviabilidade. Essa sequência compromete a neutralidade regulatória e a racionalidade da decisão administrativa.
Ainda, a aplicação do RCM contraria a própria RANP nº 991/2026. O art. 6º da Resolução estabelece expressamente que a adoção de metodologias alternativas àquelas nela previstas (CHCI e CRN) somente é admitida quando tais metodologias sejam amplamente reconhecidas e adotadas pelo mercado, o que não é o caso do RCM.
Por fim, o RCM não se mostra apto e viável a fundamentar a valoração da BRA, pois não há base informacional completa e auditável para sua aplicação aos contratos legados e sua mecânica é incompatível com a transparência, a rastreabilidade e a estabilidade esperadas em regulação tarifária de infraestrutura.
Diante disso, a ANP deve afastar a aplicação do RCM na revisão tarifária do Ciclo 2026-2030 e preservar metodologias consolidadas, transparentes, auditáveis e compatíveis com o arcabouço regulatório vigente.</t>
  </si>
  <si>
    <t xml:space="preserve">O Ministério de Minas e Energia concorda com a metodologia proposta pela Agência Nacional do Petróleo, Gás Natural e Biocombustíveis – ANP para aplicação do Método do Capital Recuperado (Recovered Capital Method – RCM) na valoração dos ativos vinculados aos contratos legados de transporte de gás natural.
Observamos que a metodologia RCM é uma metodologia robusta, baseada em experiência internacional, tecnicamente consistente e adequada às especificidades do contexto histórico e regulatório no Brasil, cujos investimentos das infraestruturas nacionais foram lastreados economicamente pelos contratos legados, sem transparência e sem sujeição direta à regulação tarifária ex ante por parte da ANP.
A Lei nº 14.134/2021, aponta no Art. 44. § 1º claramente que os contratos de serviço de transporte vigentes na data de publicação desta Lei serão adequados, no prazo de até 5 (cinco) anos, contados da publicação desta Lei, ou de até 3 (três) anos, contados da edição de mencionada norma, o que expirar por último, de modo a refletir os novos regimes de contratação de capacidade, preservando a receita auferida pelos transportadores com os respectivos contratos.
Com o encerramento da vigência dos contratos legados fica claro o total atendimento ao disposto na Lei nº 14.134/2021, pois a receita auferida pelos transportadores com os respectivos contratos foi efetivada e caso não tenha atingido sua totalidade, a mesma deve ser atingida pelos contratantes signatários dos respectivos contratos.
Já a Resolução ANP nº 991/2026, no seu Art. 6º indica que serão incluídos à BRA apenas os bens e instalações resultantes de investimentos prudentes e necessários à prestação de serviço de transporte, após a realização de consulta pública tarifária pela ANP e que, no caso de gasodutos de transporte em fase operacional, inclusive aqueles em operação na data de publicação desta Resolução, a metodologia de valoração da BRA utilizada pela ANP deverá levar em consideração: o Custo Histórico Corrigido pela Inflação (CHCI), o qual consiste no valor atual dos ativos, descontada a depreciação e a amortização havidas até a data de estabelecimento da tarifa de transporte; ou o Custo de Reposição Novo (CRN), o qual consiste no custo de reposição dos ativos, descontada a depreciação e a amortização havidas até a data de estabelecimento da tarifa de transporte; ou o valor dos ativos resultante da aplicação de metodologias alternativas e amplamente reconhecidas e adotadas pelo mercado, descontada a depreciação e a amortização havidas até a data de estabelecimento da tarifa de transporte e indica que a aplicação da metodologia de valoração da BRA deve ser justificada a cada valoração efetuada.
Esse contexto reforça a necessidade da utilização de metodologias capazes de identificar qual foi a recuperação do capital ao longo da vigência do contrato, a partir das receitas efetivamente auferidas pelo ativo.
A metodologia RCM proposta pela ANP constata o adequado equilíbrio entre a remuneração justa dos investimentos realizados e a modicidade tarifária a ser paga, ao final, pelos consumidores nacionais e evita que parcelas do capital investido, já recuperadas pelas receitas obtidas, sejam novamente consideradas para fins de incorporação e remuneração regulatória, bem como também preserva que investimentos realizados não recuperados ao longo da vigência dos contratos, sejam reconhecidos na Base Regulatória de Ativos pelo órgão regulador.
Todo contexto observado no Brasil corrobora a adoção da metodologia RCM, a qual encontra respaldo legal, tendo em vista que a Resolução ANP nº 991/2026, art 6º, § 2º, inciso III estabelece que no caso de gasodutos de transporte em fase operacional, inclusive aqueles em operação na data de publicação desta Resolução, a metodologia de valoração da BRA utilizada pela ANP deverá levar em consideração o valor dos ativos resultante da aplicação de metodologias alternativas e amplamente reconhecidas e adotadas pelo mercado...."continua"        </t>
  </si>
  <si>
    <t>O Ministério de Minas e Energia concorda com a premissa regulatória adotada nas Notas Técnicas nº 14/2026 e 15/2026   submetida à consulta pública, segundo a qual a metodologia do Capital Recuperado (Recovered Capital Method – RCM) constitui instrumento apto a identificar o montante de capital já recuperado pelos transportadores ao longo da vigência dos contratos legados, permitindo a adequada determinação do valor residual dos ativos ainda passíveis de remuneração e incluídos na Base Regulatória de Ativos.
A metodologia proposta mostra-se aderente aos princípios econômicos que orientam a regulação da atividade de transporte de gás natural no Brasil, especialmente aqueles relacionados à eficiência regulatória, à adequada alocação de custos e à prevenção de distorções tarifárias decorrentes da eventual remuneração de investimentos já amortizados ou economicamente recuperados.
A Lei nº 14.134, de 2021, estabelece que a Receita Máxima Permitida de Transporte deve ser estruturada com base nos custos da prestação do serviço, na remuneração dos investimentos realizados e na depreciação e amortização das respectivas bases regulatórias de ativos. Nesse contexto, a adequada identificação da parcela do capital já recuperada ao longo do período contratual constitui requisito essencial para que a remuneração futura reflita apenas os investimentos efetivamente ainda não recuperados.
Sob essa perspectiva, o RCM não introduz nova forma de remuneração, tampouco promove redução arbitrária da remuneração regulatória. Ao contrário, busca reconstruir a trajetória econômica dos ativos a partir das receitas efetivamente auferidas, permitindo distinguir o capital já recuperado daquele que permanece incorporado à Base Regulatória de Ativos.
Tal abordagem contribui para evitar situações de dupla remuneração econômica, nas quais parcelas de investimentos já recuperadas ao longo da execução contratual poderiam permanecer sendo remuneradas nas revisões tarifárias subsequentes. A eliminação desse risco reforça a aderência da metodologia aos princípios de eficiência econômica, racionalidade regulatória e equilíbrio entre os interesses dos investidores e dos usuários da infraestrutura.
Observa-se que a metodologia encontra alinhamento com as diretrizes estabelecidas pela Resolução do Conselho Nacional de Política Energética - CNPE nº 3, de 2022, que orienta o desenvolvimento do Novo Mercado de Gás Natural a partir da adoção das melhores práticas regulatórias, da promoção da concorrência e da eficiência econômica.
Nesse contexto, registra-se que o entendimento subjacente à metodologia proposta encontra convergência com posicionamento institucional já manifestado publicamente pelo Ministro de Estado de Minas e Energia, Alexandre Silveira.
Em discurso proferido na abertura da Gas Week 2025, o Ministro destacou que a estrutura tarifária atualmente observada no transporte de gás natural pode levar os consumidores a “pagar duas vezes pela mesma estrutura”, defendendo a necessidade de adoção de mecanismos regulatórios capazes de assegurar preços compatíveis com infraestruturas já amortizadas e de evitar a remuneração repetida dos ativos de transporte.
Sob essa ótica, a metodologia RCM representa instrumento técnico apto a materializar tais diretrizes regulatórias, ao reconstruir a trajetória econômica dos ativos e identificar a parcela do capital efetivamente ainda não recuperada. Dessa forma, contribui para que a Base Regulatória de Ativos reflita adequadamente o saldo econômico remanescente dos investimentos, reduzindo o risco de permanência de parcelas já recuperadas na base de remuneração futura. Em hipótese alguma deve-se permitir a dupla remuneração.
A análise técnica da Agência Nacional do Petróleo, Gás Natural e Biocombustíveis - ANP sinalizou exatamente que as receitas recuperadas pelos contratos da NTS já recuperaram a receita necessária para remunerar adequadamente os investimentos incorridos, bem como ainda gerou uma remuneração...."continua"</t>
  </si>
  <si>
    <t>O RCM foi concebido justamente para reconstruir retrospectivamente a trajetória de recuperação e remuneração do capital, utilizando as receitas efetivamente percebidas ao longo da vigência dos Contratos Legados. Nessa lógica, o resultado da metodologia constitui evidência econômica acerca do montante de investimento ainda não recuperado ou, alternativamente, do excedente de recuperação já ocorrido.
Assim, quando a aplicação do RCM produz uma BRA negativa, o resultado sinaliza que as receitas historicamente auferidas pela transportadora foram suficientes não apenas para recuperar integralmente o capital investido e sua remuneração regulatória, mas também para gerar recuperação superior àquela compatível com os parâmetros econômicos adotados pela própria metodologia.
Nessas circunstâncias, o tratamento regulatório que simplesmente converte o resultado negativo em zero elimina informação econômica relevante produzida pelo modelo e pode produzir assimetria regulatória. 
Enquanto resultados positivos são integralmente reconhecidos para fins de composição da base regulatória futura, resultados negativos deixam de gerar qualquer consequência econômica, o que pode comprometer a neutralidade da metodologia.
Sob a perspectiva regulatória, a manutenção do sinal econômico associado à Base de Remuneração de Ativos - BRA negativa encontra respaldo nos princípios da eficiência econômica, da justa remuneração do capital e da modicidade tarifária. 
Caso a metodologia conclua que houve recuperação superior à necessária ao longo do período histórico analisado, tal excedente representa benefício econômico apropriado pela transportadora que não encontra correspondente tratamento compensatório em favor dos usuários do sistema de transporte.
Considerando que a transição dos Contratos Legados para o regime regulatório ex ante busca justamente evitar a perpetuação de distorções econômicas acumuladas ao longo do período histórico, o reconhecimento regulatório dos resultados negativos obtidos pelo RCM contribui para que a nova base tarifária reflita com maior fidelidade a efetiva situação econômica dos ativos.
Tal abordagem reforça a coerência interna do método, promove simetria regulatória entre ganhos e perdas identificados pelo RCM e contribui para a observância dos princípios de eficiência econômica, equilíbrio regulatório e modicidade tarifária que orientam a regulação do transporte de gás natural.
Dessa forma, entende-se que resultados negativos da BRA não deveriam ser simplesmente desconsiderados por meio de seu zeramento automático para o Ciclo 2026-2030. Recomenda-se que a ANP avalie mecanismos regulatórios capazes de preservar o sinal econômico produzido pelo RCM, inclusive mediante sua consideração em processos de modicidade tarifária, ajustes compensatórios ou outros instrumentos regulatórios que permitam compartilhar com os usuários os benefícios decorrentes da sobre recuperação histórica de capital eventualmente identificada pela metodologia.</t>
  </si>
  <si>
    <t>O Ministério de Minas e Energia concorda com a utilização da base de dados históricos disponibilizados publicamente pela U.S. Energy Information Administration (EIA) como referência para o cálculo de VRN e identificação do VRD (Valor de Reposição Depreciado).
Considerando que o período histórico de 2006 a 2025, objeto da análise para aplicação do método RCM, corresponde a uma fase caracterizada pela falta de transparência de informações, indisponibilidade de dados públicos estruturados e limitada atuação regulatória, entende-se que a reconstrução retrospectiva das informações de investimentos, informações econômicas e operacionais exigiu a utilização de fontes alternativas e procedimentos metodológicos compatíveis com as melhores informações disponíveis para proporcionar a adequada remuneração dos investidores sobre o ativo.
Em busca de reduzir a assimetria de informações com a sociedade, o Decreto nº 12.153/2024 determinou a ampla transparência das informações das infraestruturas, inclusive com a estruturação do Capítulo IV-A, com comandos não exaustivos sobre a transparência de informações técnicas e econômicas. Apesar do disposto no Decreto, o MME solicitou à ANP, em 03/07/2025, por meio do Ofício nº 4/2025/DGN/SNPGB-MME, que promovesse a ampla transparência e publicidade de informações dos contratos legados. 
Nesse contexto, observa-se que as Notas Técnicas nº 14/2026 e 15/2026 elaborada pela Agência Nacional do Petróleo, Gás Natural e Biocombustíveis – ANP e que compõe a documentação disponibilizada para essa Consulta Pública,  apresentam de forma cristalina as fontes utilizadas, os critérios de seleção das amostras, os tratamentos estatísticos empregados e os pressupostos adotados para a estimação dos parâmetros necessários à aplicação do RCM, conferindo rastreabilidade e reprodutibilidade aos resultados obtidos.
Ademais, entende-se que a utilização do banco de dados da U.S. Energy Information Administration (EIA) como referência para o cálculo de VRN e identificação do VRD (Valor de Reposição Depreciado) encontra aderência às diretrizes estabelecidas pela Resolução do Conselho Nacional de Política Energética -   CNPE nº 3/2022, especialmente no que se refere à adoção de boas práticas internacionais, à promoção da transparência regulatória e à necessidade de condução prudente da transição entre o modelo histórico e o novo mercado de gás natural, bem como encontra amparo central da política energética nacional de proteger os interesses dos consumidores quanto a preço, conforme estabelecido na Lei nº 9.478/1997 e, principalmente, de remunerar adequadamente os investimentos, evitando a dupla recuperação do investimento.</t>
  </si>
  <si>
    <t>Apoiamos a aplicação do RCM como ferramenta essencial de transparência na transição de regime. O método é a única salvaguarda eficaz contra a dupla recuperação de capital (double recovery), garantindo que tarifas de monopólio praticadas no passado não gerem nova remuneração indevida no futuro ciclo regulado</t>
  </si>
  <si>
    <t>A prevenção da dupla recuperação de capital (double recovery) é o pilar fundamental para assegurar a justiça tarifária durante a transição dos ativos da Malha Sudeste para o novo regime regulado. Diferente de sistemas que sempre operaram sob escrutínio de custos eficientes, os gasodutos da NTS foram desenvolvidos em um ambiente de monopólio verticalizado, cujas tarifas negociadas bilateralmente permitiram uma amortização econômica acelerada não capturada pela contabilidade tradicional. Ignorar essa trajetória histórica ao adotar metodologias puramente prospectivas, obrigaria os usuários a pagarem novamente por uma infraestrutura que já foi substancialmente, ou integralmente, amortizada pelas receitas auferidas nas últimas décadas.
O Recovered Capital Method (RCM) atua, portanto, como uma ferramenta indispensável de integridade, garantindo que a remuneração futura incida apenas sobre o capital genuinamente pendente de recuperação. Qualquer valoração acima do saldo residual identificado pelo RCM representaria uma transferência de renda injustificada da sociedade para a transportadora, configurando um ganho extraordinário que fere o princípio da modicidade tarifária. Desse modo, o enfrentamento rigoroso do problema da dupla recuperação é a única forma de evitar que distorções do passado sejam cristalizadas no novo ciclo tarifário de 2026-2030</t>
  </si>
  <si>
    <t>A lógica retrospectiva do RCM é legítima e necessária para garantir a consistência intertemporal na transição de regim. A adoção da lógica retrospectiva proposta pela ANP é um imperativo técnico e ético para garantir a justiça tarifária no setor de transporte de gás natural.
Diferente de métodos puramente prospectivos, o RCM funciona como uma "ponte de integridade" que identifica o saldo devedor real do ativo ao confrontar as receitas auferidas no passado com o custo de capital e o OPEX incorrido. Esta abordagem não configura regulação retroativa, mas sim um teste de sanidade financeira essencial para definir o ponto de partida do novo ciclo regulado, assegurando que a remuneração futura incida apenas sobre o capital genuinamente pendente de recuperação.</t>
  </si>
  <si>
    <t>Apoiamos a aplicação da mecânica do RCM, que define a depreciação econômica como o resíduo do fluxo de caixa histórico. No entanto, ressalta-se a extrema sensibilidade do método aos inputs, uma vez que qualquer superestimação de custos reduz artificialmente a recuperação do capital, onerando o consumidor:
• Taxa de Retorno (WACC): É a variável mais crítica. Um WACC elevado infla o "Retorno Sobre o Capital", deixando menos sobra de caixa para amortizar o principal
• Custos Operacionais (OPEX): A inclusão de custos não auditados ou multiplicadores arbitrários (como o fator de 1,3811) reduz o capital recuperado apurado. Deve-se garantir que o rateio por quilometragem não mascare ineficiências históricas.
• Receita Líquida: Deve refletir a realidade dos contratos ship-or-pay de 100%, onde a garantia de receita minimizou o risco do transportador e permitiu uma amortização financeira muito superior à física
A fórmula é o instrumento correto de transparência, mas exige rigor nas premissas.</t>
  </si>
  <si>
    <t>O Item 2.4 apresenta de forma adequada a experiência australiana, como referência para a aplicação do Método do Capital Recuperado (RCM), reconhecendo a necessidade de adaptação ao contexto brasileiro.
A definição da base inicial a partir da trajetória histórica de recuperação é essencial para ativos que operaram décadas sob lógica de monopólio e receitas garantidas. Esta aplicação garante a justiça tarifária, impedindo que os usuários atuais paguem por investimentos que a sociedade já amortizou integralmente no passado</t>
  </si>
  <si>
    <t>Apoiamos o uso de estimativas prudentes e regras de rateio para suprir lacunas em dados históricos fragmentários, conforme as diretrizes do regulador australiano (AER). Como a obrigação primária de fornecer as informações necessárias para o cálculo recai sobre os transportadores, a falta de registros perfeitos não pode ser utilizada como escudo para manter bases de ativos infladas.
Portanto, caso o transportador discorde das premissas adotadas pela ANP, cabe exclusivamente a ele o ônus de demonstrar tecnicamente tal inadequação e propor, obrigatoriamente, metodologias alternativas fundamentadas em evidências concretas, valores reais e na abertura total de seus registros históricos. Questionamentos desacompanhados de contraprestações auditáveis devem ser rejeitados, garantindo que a valoração reflita a eficiência de um mercado competitivo e assegure a justiça tarifária ao consumidor</t>
  </si>
  <si>
    <t>A adoção dos custos de construção como âncora é fundamental para verificar a efetiva recuperação do capital via receitas históricas. No entanto, a aplicação desse princípio ao contexto brasileiro exige que o ponto de partida da Base Regulatória de Ativos reflita a realidade econômica dos investimentos originais, evitando distorções que onerem indevidamente o consumidor final.
Nesse sentido, a utilização de bases de dados paramétricas internacionais deve ser vista com cautela, especialmente quando as janelas temporais de referência (como o triênio 2004-2006) coincidem com períodos de preços de insumos, como o aço, atipicamente elevados. Para garantir a justiça tarifária, a ANP deve priorizar o custo histórico real ou avaliações patrimoniais pretéritas já auditadas e reconhecidas no histórico da transportadora, que guardam maior aderência aos anos fáticos de implantação de cada duto do que estimativas teóricas de reposição.
Considerando a assimetria informacional inerente a ativos antigos, o regulador deve manter o ônus da prova integralmente com o transportador. Caso as estimativas prudentes adotadas pela agência sejam contestadas por este agente, a aceitação de qualquer valor superior deve estar estritamente condicionada à abertura total e compulsória dos registros contábeis e financeiros originais da construção. A falta de registros perfeitos por parte do operador não pode servir de escudo para a manutenção de bases de ativos sobrevalorizadas em prejuízo da modicidade tarifária</t>
  </si>
  <si>
    <t>A taxa de retorno (WACC) é a variável de maior sensibilidade na mecânica do RCM. Por definir o custo de oportunidade que precede a amortização, qualquer majoração indevida nesta taxa expande artificialmente o componente de remuneração sobre o capital, o que reduz, por resíduo, a velocidade de recuperação do investimento original e mantém o valor dos ativos (BRA) em níveis injustificadamente elevados para o novo ciclo regulado.
Para assegurar a integridade do teste de recuperação e evitar o fenômeno da dupla remuneração, é imperativo que a ANP adote parâmetros de mercado realistas. Nesse sentido, deve-se evitar uma estrutura de capital excessivamente conservadora que não guarde aderência com a realidade financeira do setor de transporte, sob risco de premiar o transportador com rentabilidades acima do custo de oportunidade real.
Para evitar distorções, a ANP deve utilizar parâmetros de mercado eficientes, afastando estruturas de capital excessivamente conservadoras que não reflitam o custo real da dívida no setor. Da mesma forma, o prêmio de risco deve basear-se em janelas temporais recentes (como a última década), e não em médias históricas centenárias que ignorem a atual conjuntura econômica
Para garantir a eficiência, é necessário abandonar a estrutura de capital conservadora de 60/40 (Capital Próprio/Dívida) em favor de uma proporção otimizada que aproveite o menor custo e os benefícios fiscais de terceiros.
Adicionalmente, o cálculo do prêmio de risco deve utilizar uma janela decenal, que reflete melhor a conjuntura atual do mercado e evita distorções de eventos econômicos muito distantes. Por fim, a nominalização da taxa deve adotar o IPCA em substituição ao IGP-M, uma vez que a maior estabilidade e o alinhamento do IPCA à economia doméstica impedem que a volatilidade cambial infle indevidamente o saldo devedor, preservando a modicidade tarifária</t>
  </si>
  <si>
    <t>A aplicação da "depreciação negativa" no cálculo nominal do RCM, assegura o equilíbrio econômico-financeiro ao permitir que retornos diferidos em períodos de receitas insuficientes (como no ramp-up de demanda) sejam capitalizados e recuperados futuramente.
Esta mecânica é fundamental para tratar o investimento como um fluxo contínuo, garantindo que o transportador recupere integralmente o capital investido.
Contudo, para preservar a modicidade tarifária e a integridade deste ajuste, é imperativo substituir o IGP-M pelo IPCA na nominalização das taxas. O uso de um indexador estável e aderente à economia doméstica evita que a volatilidade e choques cambiais típicos do IGP-M inflem artificialmente o saldo devedor da base de ativos (BRA), assegurando que a transição de regime remunere apenas o capital genuinamente pendente de recuperação</t>
  </si>
  <si>
    <t>Apoiamos a estrutura de Building Blocks, reconhecendo a Base Regulatória de Ativos (BRA) como o núcleo determinante da modicidade tarifária.
Para o sucesso do modelo ex-ante, a base inicial deve ser fidedigna e livre de ineficiências ou sobre investimentos históricos. Exige-se a calibração do WACC com parâmetros realistas: adoção do IPCA como indexador, estrutura de capital otimizada (rejeitando a proporção conservadora de 60/40) e janela decenal de risco. Assim, garante-se que a tarifa remunere apenas o capital genuinamente pendente, assegurando a consistência intertemporal do sistema.</t>
  </si>
  <si>
    <t>O rearranjo retrospectivo identifica a amortização real como resíduo dos fluxos históricos, capturando a recuperação acelerada de capital nos contratos legados e evitando a dupla remuneração. Este procedimento não configura retroatividade, servindo exclusivamente para definir a BRA inicial fidedigna para o ciclo 2026-2030. É uma medida indispensável para assegurar a consistência intertemporal e a modicidade tarifária na transição de regime.</t>
  </si>
  <si>
    <t>A aplicação do RCM é o único instrumento capaz de assegurar o equilíbrio na transição de ativos de uma lógica negocial para o regime de tarifas reguladas. É essencial que a valoração da Base Regulatória de Ativos (BRA) identifique com precisão o capital ainda elegível à remuneração, evitando que o consumidor arque com investimentos já quitados pelo sistema</t>
  </si>
  <si>
    <t>Consideramos que a trajetória histórica das malhas Sudeste e Nordeste, marcada pela integração vertical e ausência de segregação contábil de custos, justifica a reconstrução econômica proposta. A utilização do RCM é indispensável para superar a assimetria informacional e garantir que registros contábeis sobrevalorizados não inflem indevidamente as tarifas futuras.</t>
  </si>
  <si>
    <t>Ressaltamos que os contratos legados operaram em ambiente de monopólio, com tarifas negociadas que frequentemente resultaram em recuperação acelerada de capital não capturada pela contabilidade tradicional. O RCM deve neutralizar esses ganhos extraordinários, assegurando que apenas o saldo devedor real seja remunerado no novo ciclo.</t>
  </si>
  <si>
    <t>Enfatizamos que a transição para o regime ex-ante em 2026 representa o poder-dever do regulador de estabelecer uma base de ativos fidedigna e eficiente. A não aplicação da metodologia retrospectiva neste momento cristalizaria ineficiências históricas, gerando custos indevidos à sociedade e distorcendo os sinais de preço para o desenvolvimento do mercado de gás.</t>
  </si>
  <si>
    <t>Recomendamos a substituição do Custo de Reposição pelo Custo Histórico Real como ponto de partida para a valoração dos ativos legados. O uso do CRN introduz complexidade e subjetividade desnecessárias, tendendo a superestimar a base de ativos em prejuízo da modicidade tarifária.</t>
  </si>
  <si>
    <t>Sobre Fontes de Dados e Seleção da Amostra, questiono a utilização de benchmarks internacionais (base EIA) do período 2004-2006, pois os preços do aço estavam atipicamente elevados, o que infla o valor dos gasodutos. Caso o critério de reposição seja mantido, a janela temporal dos projetos de referência deve ser obrigatoriamente ajustada ao período efetivo de construção de cada duto.</t>
  </si>
  <si>
    <t>Sobre Cálculo e Determinação do CRN. A metodologia de cálculo deve considerar a taxa de câmbio da época da construção para evitar distorções inflacionárias. Além disso, os custos unitários (metro-polegada) devem refletir as economias de escala das malhas sistêmicas, evitando que projetos de curta extensão e alta complexidade (como o GASIG) sirvam de parâmetro para gasodutos de transporte de longa distância, o que geraria uma sobrevalorização espúria da Base Regulatória de Ativos (BRA).</t>
  </si>
  <si>
    <t>Recomendamos a substituição do modelo Ross-Heidecke pela depreciação linear. O método proposto pela ANP introduz subjetividade excessiva diante da ausência de laudos técnicos e inspeções físicas individualizadas que comprovem o estado real de conservação dos ativos legados.
Recomendamos a rejeição da fórmula de Ross-Heidecke, mesmo com a premissa c=0. A adoção de qualquer coeficiente de conservação sem laudos de inspeção física individualizados é subjetiva. Em seu lugar, deve-se aplicar a depreciação linear, que é o método mais transparente e adequado diante da ausência de dados físicos que comprovem o estado real dos ativos</t>
  </si>
  <si>
    <t>Sugerimos que a valoração da base de abertura para o RCM parta do custo histórico, conforme proposto na Consulta Pública nº 03/2026, em substituição ao Valor de Reposição Depreciado. A metodologia de reposição adotada nestes itens é muito sensível a variações de preços e pode inflar a base histórica ao utilizar benchmarks de períodos com custos de insumos atipicamente elevados</t>
  </si>
  <si>
    <t>Apoiamos a conclusão técnica de que, apesar das fragilidades metodológicas que tendem a superestimar o VRD inicial, a aplicação do RCM comprova que as receitas históricas foram suficientes para amortizar integralmente o investimento. Portanto, a Base Regulatória de Ativos (BRA) da Malha Sudeste deve ser fixada em zero para o ciclo 2026–2030, impedindo a dupla remuneração de capital já quitado pela sociedade.</t>
  </si>
  <si>
    <t>Deve-se utilizar as tarifas previstas nos contratos legados como base fidedigna para o fluxo de entrada do RCM, uma vez que constituem parâmetros auditáveis e refletem o direito financeiro auferido pelo transportador</t>
  </si>
  <si>
    <t>Ressaltamos que a indexação pelo IGP-M, embora contratual, proporcionou reajustes que mantiveram a rentabilidade nominal em patamares elevados durante ciclos de volatilidade, acelerando a amortização financeira do principal investido</t>
  </si>
  <si>
    <t>Consideramos que a estrutura de contratação de 100% da capacidade (ship-or-pay) eliminou o risco de demanda das transportadoras, garantindo fluxos de caixa constantes que superaram os custos eficientes de operação e a remuneração do capital</t>
  </si>
  <si>
    <t>Defendemos que a Receita Contratual é a variável correta para o modelo, pois representa o valor econômico efetivamente capturado pelo ativo, independentemente de ajustes financeiros bilaterais ou fluxos de caixa internos entre controlador e transportadora</t>
  </si>
  <si>
    <t>Propomos a substituição do IGP-M pelo IPCA para a nominalização do WACC regulatório. A adoção do IPCA é mais aderente ao ambiente macroeconômico doméstico e às taxas livres de risco (NTN-B), evitando que a volatilidade cambial e de commodities típica do IGP-M infle o custo de capital e, consequentemente, o saldo devedor dos ativos no RCM</t>
  </si>
  <si>
    <t>Questionamos a estrutura de capital de 60/40, defendendo uma proporção otimizada com maior nível de endividamento para capturar o benefício fiscal da dívida e reduzir o custo médio de capital. Recomendamos ainda a aplicação de uma janela decenal para o prêmio de risco, pois séries históricas centenárias (desde 1928) incorporam distorções de eventos econômicos obsoletos que não traduzem o risco atual do mercado</t>
  </si>
  <si>
    <t>Reiteramos que o regime de 100% ship-or-pay das transportadoras elimina o risco de demanda, justificando uma taxa de retorno inferior à aplicada a distribuidoras de gás.</t>
  </si>
  <si>
    <t>O item 8 como um todo, traz instrumentos de equidade e transparência, defendendo que a apuração fiscal deve ser precisa e incluir todos os benefícios tributários reais para assegurar que apenas o saldo devedor fidedigno seja transferido para o novo ciclo regulado.</t>
  </si>
  <si>
    <t>A aplicação do RCM pela ANP já contempla os aportes adicionais realizados após 2006, como os investimentos em ativos de suporte e integridade (ex: PIG instrumentado). Essa abordagem é fundamental para garantir que o transportador seja remunerado pelo capital ainda não recuperado, assegurando o equilíbrio econômico-financeiro sem permitir a "dupla remuneração" de investimentos que já foram integralmente amortizados pelas receitas auferidas sob o contrato legado</t>
  </si>
  <si>
    <t>Corroboramos para o uso de registros financeiros primários e demonstrativos auditados para superar a assimetria informacional. Defendemos que o regulador tem o poder-dever de adotar premissas técnicas fundamentadas para preencher lacunas de dados, e que a verificação de consistência baseada em documentos oficiais e auditorias confere integridade ao cálculo tributário.</t>
  </si>
  <si>
    <t>Apoiamos o poder-dever do regulador em arbitrar custos operacionais diante das lacunas de dados decorrentes da integração vertical histórica com a Petrobras. A insuficiência informacional do regulado não pode impedir a função regulatória nem resultar em base de ativos sobrevalorizada.</t>
  </si>
  <si>
    <t>Apoiamos a utilização dos registros da Petrobras como fonte primária e oficial para o OPEX deste período. Tais dados são auditáveis e foram aceitos no processo de desinvestimento, sendo parâmetros legítimos para a reconstrução econômica exigida pelo RCM.</t>
  </si>
  <si>
    <t>A reconstrução fidedigna do fluxo de recuperação de capital deve ser feita por meio de estimativas prudentes. A aplicação de médias para os anos iniciais (2006-2007) e a compatibilização de escopo (incluindo G&amp;A e Direito de Passagem) constituem uma abordagem conservadora que preserva a "ponte de integridade" entre o passado e o novo regime regulado.</t>
  </si>
  <si>
    <t>Mesmo com estimativas de OPEX que favorecem o transportador (ao considerar custos robustos que retardariam a amortização), o RCM demonstra que a receita auferida foi suficiente para quitar o investimento. Portanto, a Base Regulatória de Ativos (BRA) deve ser fixada em zero para evitar a dupla remuneração de capital já devolvido pela sociedade.</t>
  </si>
  <si>
    <t>Manifestamos oposição à utilização do IGP-M para a nominalização da taxa de remuneração (conversão do WACC real em nominal). Embora o IGP-M seja o indexador contratual para o reajuste das tarifas, ele se mostra inadequado para a lógica do RCM, que deve traduzir o custo de oportunidade real do investimento. Recomendamos a substituição do IGP-M pelo IPCA, pois este:
• Reflete com maior precisão o ambiente macroeconômico doméstico.
• É consistente com a taxa livre de risco do país, balizada pelas NTN-B.
• Está alinhado à prática regulatória internacional de utilizar o CPI (inflação ao consumidor) local como deflator</t>
  </si>
  <si>
    <t>Ressaltamos que a aplicação do IGP-M na fórmula de Fisher para nominalizar o WACC gera reajustes excessivos e voláteis, muitas vezes desconectados da realidade econômica do consumidor final. Essa premissa tende a superestimar a remuneração do capital e, por consequência, inflar o saldo residual da Base Regulatória de Ativos (BRA), retardando a amortização do principal no modelo RCM.</t>
  </si>
  <si>
    <t>Questionamos a premissa da ANP de que o IGP-M representaria um cenário "mais conservador". Na prática, esse conservadorismo favorece injustificadamente os transportadores ao capturar picos de volatilidade cambial e de commodities (como ocorrido no triênio 2020-2022), elevando artificialmente o custo de capital e reduzindo a parcela da receita líquida destinada à recuperação do investimento original. O uso do IPCA garantiria uma trajetória de amortização mais equilibrada e justa
Embora a série histórica da taxa de câmbio seja um dado fidedigno, reforço que a adoção do IPCA é a forma técnica de blindar o cálculo da remuneração contra a instabilidade cambial intrínseca ao IGP-M. Essa mudança evita que variações bruscas no dólar sejam transferidas para o custo de capital nominal, impedindo que eventos macroeconômicos externos gerem um passivo regulatório artificial para os usuários no novo ciclo tarifário</t>
  </si>
  <si>
    <t>Apoiamos a aplicação do RCM como um instrumento de "depreciação econômica real", capaz de identificar o saldo devedor fidedigno a partir dos fluxos de caixa observados. Essa abordagem é tecnicamente superior à contabilidade tradicional por permitir que a tarifa futura remunere exclusivamente a parcela de capital que ainda não foi devolvida pelas receitas históricas auferidas no regime anterior</t>
  </si>
  <si>
    <t>Defendemos que a valoração de abertura parta do custo histórico real em substituição ao custo de reposição, eliminando subjetividades e a potencial sobrevalorização decorrente de benchmarks de períodos com preços de insumos atipicamente elevados. Caso a metodologia de reposição seja mantida, é imperativo ajustar a janela temporal dos projetos de referência para que reflitam a época real de construção de cada gasoduto</t>
  </si>
  <si>
    <t>O saldo final de R$ -83,5 milhões calculado pela ANP para a Malha Sudeste prova tecnicamente a inexistência de capital pendente de recuperação. Fixar a Base Regulatória de Ativos (BRA) inicial em zero para o ciclo 2026-2030 é a única decisão capaz de evitar ganhos extraordinários (windfall gains) e impedir a transferência indevida de renda dos usuários para as transportadoras por ativos já quitados pela sociedade</t>
  </si>
  <si>
    <t>Valor de Reposição Depreciado (VRD) dos ativos da Malha Nordeste 5.1. Modelo de Depreciação Ross-Heidecke 5.2. Fórmula Geral e Aplicação com c = 0</t>
  </si>
  <si>
    <t>5.1 Segue, anexa, Nota Técnica com o detalhamento dos fundamentos do Método de Ross-Heidecke com o intuito de justificar que o seu uso para estimar a depreciação de gasodutos é inadequado.</t>
  </si>
  <si>
    <t>2.4.Resultados Anuais: Parâmetros e WACC Real (2006–2013)</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</si>
  <si>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se refletiu em valores extremante elevados - 23,24% e 17.73%, respectivamente-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Cont. da justificativo no item 90.3 (restrição de caracteres).</t>
  </si>
  <si>
    <t>Continuação da justificativa para o item 89.2
Mais do que uma questão meramente metodológica, a utilização desse indexador inflacionário alteraria premissas fundamentais utilizadas na precificação de ativos, distorcendo a mensuração de investimentos de longo prazo. Assim, a adoção do IGP-M tornaria os resultados mais incertos, tendendo a trazer volatilidade e complexidade ao ambiente regulatório, gerando desalinhamentos com o restante do arcabouço econômico-financeiro.
Portanto, a revisão tarifária deve não apenas observar fundamentos técnicos, mas também preservar a estabilidade e a coerência regulatória, evitando a utilização de premissas que fragilizem a confiança e a previsibilidade necessárias à atuação dos agentes.</t>
  </si>
  <si>
    <t>A Nota Técnica apresenta uma avaliação da malha antiga (pré-2005) com base na metodologia do Custo de Reposição Depreciado (CRD), utilizando como referência documento de avaliação patrimonial elaborado pela própria Petrobras à época.
Chama a atenção a significativa divergência entre os valores obtidos pela Petrobras e aqueles sugeridos pela ANP, embora ambos tenham sido calculados com base na mesma metodologia (CRD) e para os mesmos ativos.
Nesse contexto, recomendamos que a Agência reveja as premissas adotadas para a valoração da malha existente (pré-2005), especialmente em relação a dois aspectos:
1. A janela temporal de referência utilizada para a quantificação do Custo de Reposição Novo (CRN), considerando que a própria Agência reconhece que o ano de 2006 foi marcado por uma escalada atípica dos custos do aço tubular; e
2. O critério de depreciação adotado, que, conforme já discutido nos comentários da Petrobras sobre o tema na Seção 5.1 – Modelo de Depreciação Ross-Heidecke, não representa a abordagem mais adequada para aplicação em ativos de transporte dutoviário de gás natural.</t>
  </si>
  <si>
    <t>Custo de Reposição Novo (CRN) da Malha Nordeste2</t>
  </si>
  <si>
    <t xml:space="preserve">A ANP avalia a Base Regulatória de Ativos (BRA) da TAG utilizando a metodologia do custo de Reposição Novo (CRN), que após a depreciação pelo número de meses de operação resulta no Valor de Reposição Depreciado (VRD). A este respeito, concordamos com a metodologia aplicada (considera os ativos legados até 2006, para dar início ao método RCM), e com o valor resultante, dado que o cálculo dos valores foi devidamente demonstrado nas etapas anteriores do processo de revisão tarifária. </t>
  </si>
  <si>
    <t>A receita líquida foi estimada pela ANP com base nas tarifas vigentes (resultantes do contrato legado), descontado dos seguintes impostos: ICMS, PIS/COFINS, e CPMF. Concordamos com a metodologia aplicada pela ANP, que utiliza os dados públicos disponíveis, com memória de cálculo verificável pelos dados divulgados no site oficial da transportadora.</t>
  </si>
  <si>
    <t>Taxa de Retorno do Capital2</t>
  </si>
  <si>
    <t xml:space="preserve">Concordamos com a metodologia adotada pela Agência, que se baseia (sempre que possível) em referências oficiais e/ou já utilizadas em outros processos que tramitaram pela ANP, visando a rastreabilidade dos dados e a equalização dos parâmetros entre os agentes.
Consideramos também que o IGP-M é o índice adequado para a correção dos custos de ativos para transporte de gás natural, que não se tratam de itens de consumo para famílias com renda entre 1 e 40 salários mínimos (para os quais seria mais adequado o uso do IPCA), possuindo grande contribuição de custos de equipamentos, materiais, serviços, e construção civil e eletromecânica (mais afeitos ao IGP-M). </t>
  </si>
  <si>
    <t>Apuração do IRPJ e da CSLL2</t>
  </si>
  <si>
    <t>O cálculo do Imposto sobre a Renda das Pessoas Jurídicas (IRPJ) e da Contribuição Social sobre o Lucro Líquido (CSLL) foi realizado utilizando como base a receita líquida previamente estimada, os custos de operação considerados, e a depreciação dos ativos ao longo do tempo. Concordamos com a metodologia utilizada pela Agência, dado que, conforme disposto na própria Nota Técnica, não foram apresentadas pela TAG as demonstrações dos tributos efetivamente pagos, segregados para a malha Nordeste, não sendo possível utilizar (ou sequer comparar) os valores estimados com os realizados. Consideramos que, sempre que a Transportadora não puder comprovar os valores efetivamente gastos em cada classe de custos, precisarão ser adotadas estimativas pela Agência Reguladora, realizadas considerando todas as informações disponíveis no momento da revisão tarifária.</t>
  </si>
  <si>
    <t>Custos Operacionais2</t>
  </si>
  <si>
    <t>Os custos operacionais (OPEX) foram estimados pela ANP com base em 2 períodos distintos:
• 2008 a 2017, considerando os repasses da Petrobras à Transpetro, ajustados pela extensão da malha Nordeste quando necessário, e em relação às necessidades de pagamento por despesas gerais e administrativas (G&amp;A), e valores de direito de passagem;
• 2018 a 2025, considerando os dados das demonstrações financeiras da TAG, rateadas pela extensão da malha Nordeste em relação aos ativos totais da empresa.
Concordamos com a metodologia utilizada pela Agência, dado que não foram apresentadas pela TAG as demonstrações dos custos efetivamente realizados a título de OPEX, devendo então ser realizada a segregação dos custos para a malha Nordeste.</t>
  </si>
  <si>
    <t xml:space="preserve">Concordamos que o IGP-M é o índice adequado para a correção dos custos de ativos para transporte de gás natural, que não se tratam de itens de consumo para famílias com renda entre 1 e 40 salários mínimos (para os quais seria mais adequado o uso do IPCA), possuindo grande contribuição de custos de equipamentos, materiais, serviços, e construção civil e eletromecânica (mais afeitos ao IGP-M). </t>
  </si>
  <si>
    <t>Conclusão2</t>
  </si>
  <si>
    <t>Com base em todos os valores demonstrados, a ANP procedeu ao desconto anual de todos os valores já recuperados pela TAG, resultando em uma BRA residual de R$ 595 milhões, a ser recuperada no próximo ciclo tarifário. Conforme já mencionado anteriormente, concordamos com as diretrizes indicadas pela ANP, dado que estas têm como princípio a promoção da eficiência nos sistemas de transporte de gás natural, ao descontar da BRA os valores já recuperados pela transportadora, incentivando assim que as empresas realizem investimentos caso desejem manter o patamar tarifário atual, ou reduzam as tarifas para refletir a redução da base regulatória de ativos. Sendo assim, concordamos com o resultado da análise da BRA residual.</t>
  </si>
  <si>
    <t>Por fim, a presente contribuição reafirma a necessidade de que a ANP mantenha sua postura rigorosa quanto à exigência de justificativas técnicas completas e documentação comprobatória para todos os custos pleiteados pela transportadora. A insuficiência de informações, conforme demonstrado ao longo deste documento, não deve ser um obstáculo para a conclusão da revisão tarifária, mas sim um fundamento para que a Agência, se assim entender, exerça sua prerrogativa regulatória de arbitrar valores com base em métricas de mercado, boas práticas internacionais e análises comparativas.</t>
  </si>
  <si>
    <t>2.1. O problema da dupla recuperação de capital</t>
  </si>
  <si>
    <t>2.3. A Mecânica da Fórmula RCM</t>
  </si>
  <si>
    <t>O resultado prático do modelo visa apurar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A NT 14/2026/SIM reproduz corretamente a lógica do método RCM não cabendo em nossas contribuições entrar no detalhe do modelo considerado.
A NTS e a TAG segundo contribuições conhecidas, tiveram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Por fim, ressaltamos que a ANP deve aplicar a retroatividade do resultado à 01/01/2026, quando se iniciou o novo ciclo quinquenal.
A NT 14/2026/SIM reproduz corretamente a lógica do método RCM não cabendo em nossas contribuições entrar no detalhe do modelo considerado.
A NTS apresentou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t>
  </si>
  <si>
    <t>2.4. O RCM na experiência regulatória australiana</t>
  </si>
  <si>
    <t>3.3 Implicações regulatórias para ativos provenientes de contratos legados</t>
  </si>
  <si>
    <t>A Lei nº 14.134/2021, buscou preservar as receitas dos Contratos Legados durante sua vigência, tal proteção não se projeta, em hipótese alguma, para além da extinção desses instrumentos. Trata-se de regra de transição voltada à preservação das relações jurídicas então existentes, em observância ao ato jurídico perfeito (art. 5º, XXXVI, da CF/88), não havendo fundamento legal para conferir ultratividade ao regime econômico dos Contratos Legados ou para assegurar a manutenção da posição econômica anteriormente desfrutada pelas transportadoras após o encerramento desses contratos.
A preservação das receitas dos Contratos Legados operou apenas até o respectivo termo final (art. 44, § 1º, da Lei nº 14.134/2021), o que não significa que as transportadoras detenham direito adquirido à manutenção de todo o regime jurídico subjacente àqueles instrumentos.
Findo os contratos legados o regulador esta juridicamente respaldado para revisar, no novo ciclo tarifário e de forma prospectiva, os critérios de valoração e remuneração dos ativos, com vistas a assegurar que apenas o capital efetivamente ainda não recuperado seja incorporado à base regulatória.
Não há retroatividade no novo parâmetro.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Os Contratos Legados foram resultantes de acordos de natureza privada, celebrados entre entes particulares, cujos termos não podem subsistir à sua extinção nem obrigar terceiros que deles não foram parte, muito menos os usuários do serviço regulado. Demais disso, nem os Contratos Legados nem os Termos de Compromisso que os antecederam previram qualquer método de valoração de ativos após a sua extinção.
A aplicação do RCM, nesse cenário, não importa retroatividade — já que a faculdade de adotar métodos alternativos preexistia (Resolução ANP nº 15/2014 e Decreto nº 7.832/2010) —, mas mero exercício regular da competência regulatória sobre atividade sujeita a regulação dinâmica e contínua.
Nesse sentido, a consideração de dados históricos para fins de modelagem tarifária futura não se confunde com retroatividade, na medida em que o regulador deve identificar, com base na trajetória econômica dos ativos, qual parcela do capital ainda permanece pendente de recuperação, que no caso das transportadoras, inexiste parcela pendente de recuperação. Trata-se, portanto, de projeção regulatória fundada em fatos pretéritos, e não de requalificação jurídica desses fatos.
No caso em análise, a aplicação do RCM não reabre ou modifica o regime jurídico dos Contratos Legados, já exauridos, mas apenas evita que seus efeitos econômicos, em especial a recuperação já ocorrida do capital investido, sejam indevidamente projetados para o novo regime tarifário instituído pela Lei nº 14.134/2021.
A função do RCM, precisamente, é evitar essa distorção, assegurando que a base de ativos reflita apenas o capital efetivamente ainda não recuperado, sem que isso implique revisão do passado, mas tão somente a correta delimitação dos efeitos futuros da regulação.
A invocação da segurança jurídica, alegada pelas transportadores,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Vale relembrar que os gasodutos de transporte atuais foram construídos por um agente dominante verticalmente integrado, envolto a uma total opacidade.
Esses gasodutos vêm sendo retribuídos via tarifas sob um regime distinto daquele que agora passa pela sua 1ª revisão regulatória. Importante destacar que, mais da metade dos dutos de transporte da NTS, tem idade de operação, entre 30 e 50 anos.</t>
  </si>
  <si>
    <t>3.3.2. Os Contratos Legados: Período 2006–2025</t>
  </si>
  <si>
    <t>2. O Método do Capital Recuperado (RCM) no Contexto da Regulação Econômica </t>
  </si>
  <si>
    <t>A NT 14/2026/SIM reproduz corretamente a lógica do método RCM não cabendo em nossas contribuições entrar no detalhe do modelo considerado.
A NTS apresentou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t>
  </si>
  <si>
    <t>10. 2. O Método do Capital Recuperado (RCM) no Contexto da Regulação Econômica
O Método do Capital Recuperado — RCM — não constitui inovação normativa no transporte de gás natural. A Resolução ANP nº 991/2026 admite, ao lado do CHCI e do Custo de Reposição Novo — CRN —, metodologias alternativas reconhecidas pelo mercado para valoração da Base Regulatória de Ativos — BRA, conforme art. 6º, § 2º, III. O § 9º do mesmo artigo prevê expressamente o RCM para ativos submetidos a tarifas livremente negociadas entre as partes, hipótese dos Contratos Legados.
A Resolução ANP nº 991/2026 não estabelece hierarquia rígida entre CHCI, CRN e RCM. Permite que a ANP escolha o critério mais aderente ao caso. O § 9º confirma que o RCM pode mensurar o valor dos ativos a partir do capital investido, descontado o retorno do capital já obtido pelo transportador.
Não procede a alegação de que o RCM não seria metodologia “amplamente reconhecida”. Esse conceito não se confunde com frequência estatística de aplicação, mas se refere a modelos economicamente consistentes e aderentes às finalidades da regulação. Em transições sem histórico regulatório completo, soluções próprias podem ser necessárias, desde que fundamentadas, transparentes e compatíveis com prudência, eficiência e modicidade tarifária.
No caso dos Contratos Legados, o RCM é particularmente adequado. Os ativos foram explorados por longo período sob contratos privados, com tarifas negociadas, sem controle tarifário ex ante e com assimetrias informacionais relevantes. Exigir exclusivamente métodos patrimoniais tradicionais poderia ignorar a recuperação econômica já ocorrida e levar à sobrevaloração da BRA.
A competência da ANP para definir a metodologia decorre da Lei nº 14.134/2021, especialmente do art. 3º, XXXVI, e deve observar o art. 26, § 3º, do Decreto nº 10.712/2021, segundo o qual a metodologia deve refletir depreciação dos ativos, amortização dos investimentos e remuneração do capital. O RCM atende a esses comandos porque identifica apenas a parcela do capital investido que ainda não foi recuperada.
Sob a ótica regulatória, o RCM expressa com maior precisão a finalidade da BRA: remunerar o investimento ainda não recuperado, sem transferir aos usuários o custo de ativos já amortizados. Diferentemente de metodologias baseadas apenas em registros contábeis, CHCI ou CRN, o RCM reconstrói a trajetória financeira dos ativos, identifica o capital pendente de recuperação e impede que valores já pagos retornem à base tarifária.
Essa característica é decisiva na transição dos Contratos Legados para o regime de acesso regulado da Lei nº 14.134/2021. Durante décadas, tais ativos operaram em ambiente de integração vertical, com registros contábeis e societários nem sempre suficientes para individualizar os investimentos prudentes vinculados ao serviço regulado. Há, ainda, risco de rejuvenescimento contábil por capitalização de despesas de manutenção, capaz de inflar artificialmente a base.
Metodologias fundadas apenas em valor contábil, CHCI ou CRN não bastam para verificar se o capital originalmente investido já foi recuperado pelas receitas históricas. O risco é incluir na BRA investimentos cuja recuperação econômica já ocorreu, permitindo remuneração em duplicidade. A adoção do RCM preserva a modicidade tarifária, evita enriquecimento sem causa das transportadoras, nos termos do art. 884 do Código Civil, e assegura neutralidade intertemporal entre gerações de usuários.
Não se trata de revisar receitas passadas, mas de definir, para o futuro, qual capital ainda pode ser reconhecido na tarifa. A aplicação do RCM à Malha Nordeste da TAG justifica-se porque seus ativos foram remunerados por tarifas negociadas, sem revisão tarifária nos Contratos Legados. A experiência australiana com non-scheme pipelines reforça a adequação do método e a correção da ANP ao adotá-lo para evitar dupla remuneração.</t>
  </si>
  <si>
    <t>A fórmula está conceitualmente adequada, pois trata o retorno do capital como resíduo da receita após OPEX, tributos e remuneração sobre a BRA. Considerando que a NT 15 já apresenta memória de cálculo e tabelas, a contribuição deve concentrar-se na interpretação regulatória desses resultados: a reconciliação anual entre receita, OPEX, IRPJ/CSLL, WACC nominal, retorno sobre capital e retorno do capital deve ser usada para verificar se a BRA inicial de 2026 representa efetivamente capital ainda não recuperado. A eventual ocorrência de retorno de capital negativo deve ser aceita apenas quando demonstrada por dados auditáveis e não por premissas conservadoras assimétricas.</t>
  </si>
  <si>
    <t>A aplicação do Método do Capital Recuperado — Recovered Capital Method (RCM) — aos ativos legados da NTS e da TAG é justificada pela forte semelhança entre a situação brasileira de transição dos contratos legados e os casos australianos de gasodutos que operaram historicamente fora de um regime tarifário regulado ex ante.
Na experiência australiana, o RCM foi desenvolvido para estimar o valor residual de gasodutos que não possuíam uma base regulatória histórica formalmente acompanhada pelo regulador. Nesses casos, o objetivo não é apenas calcular quanto custaria reconstruir o ativo, mas verificar quanto do capital originalmente investido já foi recuperado pelas receitas auferidas ao longo da vida operacional. A pergunta central do método é: qual parcela do capital permanece efetivamente não recuperada e, portanto, pode ser legitimamente reconhecida na base regulatória futura?
Essa mesma questão se aplica à NTS e à TAG. As malhas Sudeste e Nordeste foram construídas e operadas em ambiente verticalizado, sob forte centralidade da Petrobras, antes da consolidação do atual regime de acesso aberto e regulação tarifária. Entre 2006 e 2025, os ativos foram remunerados por contratos legados, com tarifas negociadas e preservadas até seu termo final, sem que houvesse cálculo tarifário ex ante pela ANP com base em BRA, WACC, depreciação, OPEX eficiente e tributos. Assim, ao fim dos contratos, inexiste trajetória regulatória formal que indique quanto capital foi recuperado ano a ano.
As principais semelhanças entre os casos australianos e NTS/TAG são: ausência de BRA histórica rolada por mecanismo de roll-forward; receitas contratuais negociadas, e não tarifas reguladas por building blocks; risco de dupla recuperação de capital; assimetria informacional e dificuldade de reconstituição de custos; presença de ativos monopolistas essenciais e de baixa contestabilidade; transição institucional para regime de acesso regulado; necessidade de preservar segurança jurídica e modicidade tarifária; uso de WACC regulatório/notional, e não custo financeiro real da empresa; uso do custo de construção, CRN, VRD ou CHCI apenas como âncoras ou referências auxiliares; e exigência de transparência, auditoria e testes de sensibilidade.
O RCM não revisa nem invalida receitas legitimamente recebidas no passado. Sua função é prospectiva: definir quanto capital ainda resta reconhecer na tarifa futura. Assim, respeita-se o contrato legado, mas evita-se que usuários futuros paguem novamente por ativos já remunerados e amortizados.
No caso da NTS, o método é especialmente relevante porque a Malha Sudeste apresenta ativos antigos, receitas históricas expressivas e indicação de recuperação integral do capital regulatório no período legado. A aplicação do RCM impede que ativos economicamente amortizados retornem à BRA futura, evitando dupla recuperação e elevação indevida das tarifas.
No caso da TAG, o RCM também se justifica, ainda que o resultado seja distinto. A Malha Nordeste combina ativos antigos, alguns totalmente depreciados, com investimentos relevantes realizados durante o período contratual, especialmente associados à expansão Catu-Pilar. O método permite separar o capital já recuperado daquele ainda não recuperado, evitando tanto a dupla remuneração de ativos amortizados quanto a subavaliação de investimentos remanescentes.
Conclui-se que o RCM deve ser mantido como metodologia central para definir a BRA inicial das malhas legadas da NTS e da TAG. Métodos como CRN, VRD ou CHCI podem ser usados como referências, limites de consistência ou insumos da modelagem, mas não substituem o teste retrospectivo de recuperação econômica do capital.</t>
  </si>
  <si>
    <t>2.4.1. Aspectos Práticos e Diretrizes da ERA</t>
  </si>
  <si>
    <t>Sugere-se ajustar a referência institucional para AER/ERA, conforme o caso, e destacar que a boa prática australiana não se limita ao conceito de RCM, mas à disciplina de uso dos dados disponíveis: segregação de receitas e despesas, WACC não manipulável, justificativa de estimativas e rastreabilidade das premissas. Considerando que a NT 15 apresenta memória de cálculo e tabelas, as limitações históricas declaradas pela TAG não afastam o RCM; elas justificam a utilização dos melhores dados disponíveis, com prudência regulatória e eventual true-up se informações superiores forem comprovadas.</t>
  </si>
  <si>
    <t>Custos de Construção como Âncora: Princípio Geral e Adaptações ao Contexto Brasileiro</t>
  </si>
  <si>
    <t>Para fins da CP 11/2026, concorda-se com o uso do custo de construção como âncora conceitual, mas apenas como insumo para apurar a BRA inicial da Malha Nordeste por RCM. A falta de registros históricos confiáveis exige uso dos melhores dados disponíveis, com estimativas transparentes, auditáveis, comparáveis e sujeitas a teto de eficiência. Havendo custo histórico auditado, este deve prevalecer; na falta dele, o CRN por benchmark EIA deve funcionar como proxy inicial e limite de prudência, nunca como valor de remuneração automática na RMP 2026-2030.
Essa cautela é indispensável porque o superfaturamento na construção de gasodutos é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O problema é agravado porque gasodutos são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Nesses casos, não basta aceitar o custo contábil ou de reposição informado pela transportadora; é necessário verificar se o valor é prudente, eficiente, comprovado e compatível com referências independentes.
O combate deve partir da prudência regulatória: só devem compor a BRA investimentos necessários, eficientes, realizados, colocados em operação e úteis ao serviço. Cabe à transportadora demonstrar origem, composição e razoabilidade dos custos, mediante contratos, notas fiscais, medições, critérios de rateio, entrada em operação e identificação de ativos substituídos ou incorporados.
O regulador deve aplicar benchmarking técnico-econômico.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O RCM é instrumento adicional de controle.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memória de cálculo e as tabelas apresentadas pela ANP constituem elemento positivo de transparência e permitem que a discussão se concentre na prudência dos valores reconhecidos, na eficiência dos custos e na prevenção de dupla recuperação. Em síntese, a tarifa deve remunerar apenas capital prudente, necessário, eficiente e ainda não recuperado, nunca custos inflados, duplicados ou decorrentes de decisões ineficientes.</t>
  </si>
  <si>
    <t>2.4.3. Taxa de Retorno (WACC)2</t>
  </si>
  <si>
    <t>Contribuição: O WACC é uma variável crítica do RCM. Apoia-se a utilização de parâmetros regulatórios previamente definidos pela ANP, pois reduz manipulação retrospectiva. Contudo, recomenda-se: (i) apresentar sensibilidade com WACC real constante de longo prazo; (ii) testar a estrutura de capital notional contra benchmarks internacionais; (iii) evitar que picos de IGP-M elevem artificialmente o WACC nominal e preservem BRA residual excessiva; e (iv) explicitar que o WACC usado no RCM não deve premiar riscos que já estavam protegidos contratualmente por ship-or-pay e reajuste pelo IGP-M.</t>
  </si>
  <si>
    <t>2.4.4. Tratamento da Inflação e Depreciação Negativa</t>
  </si>
  <si>
    <t>Contribuição: A abordagem nominal é aceitável, mas deve ser cercada por controles. 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t>
  </si>
  <si>
    <t>3. O RCM e a Estrutura Regulatória dos Building Blocks</t>
  </si>
  <si>
    <t>Contribuição: A relação entre RCM e building blocks está bem estruturada. O RCM é a aplicação ex post da mesma lógica usada para calcular a RMP ex ante. Recomenda-se que a ANP deixe claro que a BRA inicial de 2026 deve ser o saldo econômico apurado pelo RCM, e não uma nova avaliação física dos ativos. A partir de 2026, sim, a BRA deve passar a ser rolada prospectivamente por roll-forward regulatório, com capex prudente, baixas e depreciação regulatória.</t>
  </si>
  <si>
    <t>3.1. Estrutura tradicional dos Building Blocks (regulação ex-ante)</t>
  </si>
  <si>
    <t>Contribuição: Concorda-se com a apresentação. Sugere-se acrescentar que, em regimes maduros, a BRA é auditada desde sua formação e atualizada por roll-forward, o que impede dupla remuneração. Como tal histórico não existe para a Malha Nordeste, a transição para 2026 não pode começar com uma BRA calculada apenas por CRN/VRD; deve começar pelo capital ainda não recuperado após o contrato legado.</t>
  </si>
  <si>
    <t>3.2. O rearranjo retrospectivo promovido pelo RCM (análise ex-post)</t>
  </si>
  <si>
    <t>Contribuição: A seção é fundamental e deve ser mantida. O rearranjo retrospectivo demonstra que a receita histórica já continha parcelas de OPEX, retorno sobre capital, tributos e retorno do capital. Sugere-se reforçar que o RCM não cria penalidade ex post contra a TAG, mas apenas impede que a tarifa futura repita a remuneração de capital já recebido. A ANP deve explicitar que a fórmula preserva a neutralidade intertemporal e a modicidade tarifária.</t>
  </si>
  <si>
    <t>A aplicação do RCM aos ativos dos Contratos Legados deve partir de uma premissa jurídica central: encerrado o contrato da Malha Nordeste da TAG em 2025, seus efeitos econômicos não se projetam para além de sua vigência.
Ainda que se entenda, apenas por argumentação, que o art. 44 da Lei nº 14.134/2021 preservou as receitas dos Contratos Legados durante sua execução, essa proteção se limitou ao respectivo termo final, nos termos do art. 44, § 1º. Trata-se de regra de transição voltada a resguardar relações jurídicas então existentes e o ato jurídico perfeito, conforme art. 5º, XXXVI, da Constituição Federal, e não de autorização para perpetuar o regime econômico antes usufruído pelas transportadoras.
Assim, a preservação das receitas contratuais até o fim dos Contratos Legados não impede que a ANP, no novo ciclo tarifário, revise prospectivamente os critérios de valoração e remuneração dos ativos. O objetivo é assegurar que apenas o capital ainda não recuperado integre a Base Regulatória de Ativos — BRA. Entendimento diverso esvaziaria a Lei do Gás e transformaria a transição em prorrogação indireta do regime anterior, em afronta à modicidade tarifária, à vedação ao enriquecimento sem causa e à neutralidade intertemporal.
Também não se trata de retroatividade. Evitar dupla remuneração não significa reescrever o passado, invalidar receitas legitimamente recebidas ou alterar os efeitos jurídicos dos contratos encerrados. Significa impedir que ativos já remunerados sob o regime contratual sejam novamente pagos pelos usuários no regime tarifário regulado. O passado é dado econômico para decisão futura, não objeto de revisão jurídica.
Além disso, os Contratos Legados eram ajustes privados, celebrados entre partes determinadas, e não podem produzir obrigações permanentes contra terceiros que deles não participaram, especialmente usuários futuros do serviço regulado. Tampouco os Contratos Legados ou os Termos de Compromisso estabeleceram metodologia de valoração dos ativos após sua extinção.
As autorizações de transporte submetem-se à regulação setorial superveniente. Não há direito adquirido a regime jurídico imutável, conforme entendimento do STF na ADI 5.062. Desse modo, autorizações anteriores à atual Lei do Gás passaram a se conformar ao regime vigente, inclusive quanto aos critérios de revisão tarifária e definição da BRA.
Nesse contexto, a aplicação do RCM não constitui retroatividade normativa. A possibilidade de metodologias alternativas já existia na Resolução ANP nº 15/2014 e no Decreto nº 7.382/2010, sendo exercida agora pela ANP no âmbito de sua competência regulatória. O RCM utiliza informações pretéritas como insumo técnico para definir, prospectivamente, a BRA inicial do novo ciclo.
A vedação constitucional à retroatividade impede que norma nova altere situações jurídicas perfeitas ou efeitos consumados. Não impede, porém, que o regulador considere a realidade econômica passada para fixar parâmetros futuros. No caso, a metodologia busca aferir se há capital ainda pendente de recuperação e evitar que a recuperação econômica já ocorrida seja projetada nas tarifas futuras.
Sob a ótica econômica, a tese de retroatividade das transportadoras levaria a resultado incompatível com a modicidade tarifária e a eficiência regulatória, pois permitiria a continuidade da remuneração de ativos já amortizados. A segurança jurídica não pode servir como blindagem de ganhos econômicos de estruturas contratuais pretéritas nem como instrumento de transferência indevida de renda aos usuários.
Por fim, grande parte dos gasodutos foi construída em ambiente verticalizado, sob agente dominante e com baixa transparência na separação entre commodity, transporte e remuneração. Muitos ativos da Malha Nordeste têm idade elevada. Por isso, a primeira revisão regulatória plena após os Contratos Legados deve evitar a reprodução automática do regime anterior e concentrar-se no capital prudente, eficiente e efetivamente ainda não recuperado.</t>
  </si>
  <si>
    <t>3.3.1. Visão Histórica dos Ativos: Malhas Sudeste e Nordeste</t>
  </si>
  <si>
    <t>Contribuição: A contextualização histórica é essencial. Os ativos da Malha Nordeste foram concebidos em ambiente verticalizado, com lógica de planejamento Petrobras, e não por licitação competitiva ou autorização regulatória com BRA auditada. Recomenda-se que a ANP destaque que essa origem torna inadequado presumir eficiência integral dos custos históricos ou de reposição. Onde houver incerteza, o valor reconhecido deve ser prudente e compatível com infraestrutura já madura.</t>
  </si>
  <si>
    <t xml:space="preserve">
Contribuição: A seção deve ser mantida. Os contratos legados tiveram 20 anos de vigência, tarifas negociadas e proteção legal até o termo final, mas isso não significa que a nova tarifa regulada deva carregar valor integral dos ativos. A ANP deve enfatizar que respeitar o contrato legado não é perpetuar sua remuneração após 2025. A partir de 2026, a tarifa deve refletir apenas o saldo econômico remanescente.</t>
  </si>
  <si>
    <t>3.3.3. O Momento Regulatório: a Transição para o Regime Ex-Ante</t>
  </si>
  <si>
    <t xml:space="preserve">
Contribuição: Concorda-se. A transição para o regime ex ante exige definir a BRA inicial uma única vez, de modo consistente e verificável. Recomenda-se que a ANP condicione qualquer reconhecimento de saldo residual a evidências documentais e mantenha mecanismos de ajuste posterior, pois a própria NT relata limitações informacionais relevantes. A decisão deve reduzir assimetrias entre transportador e usuários e criar precedente robusto para futuras revisões.</t>
  </si>
  <si>
    <t>.
Contribuição: O CRN é útil como proxy técnica, mas não deve substituir o RCM. A contribuição apoia seu uso como insumo inicial para ativos anteriores a 31/12/2005, desde que acompanhado de comparação com custos históricos, custos unitários nacionais quando disponíveis e benchmarks internacionais. Recomenda-se tratar o CRN como teto de prudência e não como direito tarifário autônomo.</t>
  </si>
  <si>
    <t>1. Fonte de Dados Primários</t>
  </si>
  <si>
    <t>Contribuição: A base EIA é fonte pública e rastreável, adequada como referência de benchmark. O uso da EIA deve permanecer transparente e replicável.</t>
  </si>
  <si>
    <t>2. Tratamento de dados e seleção da amostra</t>
  </si>
  <si>
    <t>Contribuição: Os critérios de exclusão de outliers e seleção de projetos concluídos são razoáveis e a NT 15 apresenta base e tabelas suficientes para permitir a análise. A avaliação regulatória deve considerar a distribuição da amostra, mediana, quartis, desvio-padrão e sensibilidade sem cada grupo de projetos. A média ponderada deve ser lida em conjunto com mediana ponderada ou intervalo de confiança, evitando que poucos projetos de grande extensão determinem valor excessivo ou insuficiente.</t>
  </si>
  <si>
    <t>3. Conversões de Unidades e Variáveis Derivadas</t>
  </si>
  <si>
    <t xml:space="preserve">
Contribuição: As conversões são tecnicamente adequadas. Considerando que a NT 15 apresenta a memória de cálculo, as unidades e fatores utilizados — milhas para metros, US$/m, US$/m.pol, extensão consolidada e diâmetro ponderado para ativos com múltiplos diâmetros — devem ser preservados como referência de rastreabilidade e de auditoria, especialmente em ativos como o GASFOR.</t>
  </si>
  <si>
    <t>Cálculo do Custo Unitário por Categoria — Média Ponderada</t>
  </si>
  <si>
    <t xml:space="preserve">
Contribuição: A média ponderada por metro-polegada é metodologicamente defensável. A leitura regulatória deve considerar sensibilidade por mediana e por regressão log-log de custo contra extensão e diâmetro, pois gasodutos possuem economias de escala não lineares. Também deve ser avaliado, a partir dos dados apresentados, se as categorias I e II, que concentram a Malha Nordeste, não carregam custos atípicos de projetos norte-americanos incompatíveis com o contexto brasileiro.</t>
  </si>
  <si>
    <t>5. Determinação do Custo de Reposição Novo dos gasodutos da Malha Nordeste2</t>
  </si>
  <si>
    <t>A valoração por CRN pode ser aceita como etapa técnica intermediária, mas não como valor remunerável automático. O CRN de US$ 815,35 milhões, apurado a partir de benchmark EIA, representa uma estimativa de custo de reconstrução teórica de gasodutos equivalentes, não uma medida do capital ainda não recuperado pela TAG. A Malha Nordeste é composta por ativos com longa vida operacional, muitos deles construídos e operados antes dos contratos legados, remunerados antes e durante o período dos contratos legados. Assim, o CRN deve funcionar apenas como limite de prudência, submetido à depreciação física, à verificação do estado real de conservação e, sobretudo, ao RCM. A tarifa futura deve remunerar apenas capital prudente, eficiente e ainda não recuperado, nunca o custo hipotético de reconstrução de ativos já antigos e economicamente amortizados.</t>
  </si>
  <si>
    <t>Para fins de definição da BRA inicial da Malha Nordeste, recomenda-se que a ANP adote a depreciação linear como critério preferencial de prudência regulatória, por ser método transparente, replicável, de fácil auditoria e amplamente utilizado em regimes tarifários baseados em building blocks. A depreciação linear distribui o consumo econômico do ativo de forma uniforme ao longo da vida útil regulatória, reduz discricionariedade, evita assimetrias informacionais e facilita a comparação entre ativos, ciclos tarifários e transportadoras.
A opção pela depreciação linear é especialmente adequada em ativos legados, nos quais não houve acompanhamento regulatório contínuo da formação da base de ativos, das baixas, das substituições e da recuperação do capital. Em contextos de informação histórica incompleta, a boa prática regulatória recomenda métodos simples, verificáveis e conservadores, em vez de curvas que dependam de premissas subjetivas sobre estado físico de conservação.
5.1 Modelo Ross-Heidecke A metodologia Ross-Heidecke pode ser admitida apenas como teste auxiliar ou cenário alternativo, nunca como mecanismo automático de maximização do VRD. Seu uso somente seria tecnicamente defensável se o fator de conservação fosse definido por ativo, trecho ou componente, com base em evidências de engenharia, relatórios de integridade, pig instrumentado, proteção catódica, histórico de corrosão, reparos, substituições, restrições operacionais e laudos independentes. Na ausência dessa prova individualizada, deve prevalecer a depreciação linear ou, subsidiariamente, Ross-Heidecke com estados de conservação realistas.
A padronização de c = 0 deve ser rejeitada. Na escala de Heidecke, c = 0 corresponde ao estado ‘novo’ ou à melhor condição possível de conservação. Aplicar essa condição a gasodutos maduros, com anos ou décadas de operação, equivale a presumir ausência de deterioração econômica relevante sem prova técnica. O estado operacional seguro não se confunde com estado econômico novo: um gasoduto pode estar íntegro, apto e seguro por força de manutenção e gestão de integridade, sem que isso justifique valor residual maximizado.
A adoção automática de c = 0 reduz artificialmente a depreciação física, eleva o Valor de Reposição Depreciado — VRD — e pode inflar a BRA inicial. Além disso, é incoerente reconhecer simultaneamente conservação ótima e dispêndios relevantes de OPEX, Sustaining CAPEX, pig instrumentado, service exchange, overhaul, proteção catódica e reparos. Se a malha exige gastos recorrentes para manter sua integridade, não é tecnicamente consistente tratá-la, para fins de valoração, como se estivesse em condição equivalente à de ativo recém-construído.
Assim, recomenda-se que a ANP: (i) apresente cenário-base com depreciação linear; (ii) use Ross-Heidecke apenas em sensibilidade; (iii) substitua c = 0 por estados de conservação compatíveis com a idade e as evidências técnicas de cada ativo; (iv) adote, na ausência de comprovação robusta, estados intermediários como ‘regular’ ou ‘entre regular e reparos simples’; e (v) subordine qualquer VRD ao teste de recuperação econômica pelo RCM.
Adicionalmente, a simulação com Ross-Heidecke no Estado 3 — “Regular” (c = 0,100) confirma a materialidade da premissa de conservação. Ao substituir a hipótese c = 0 — Estado “Novo” — por condição compatível com ativos maduros, o resultado da TAG passa a saldo residual negativo de R$ -1.271.422, conforme unidade monetária da planilha de simulação. A reversão do resultado por alteração de uma única variável técnica indica que a BRA positiva da NT 15 é sensível ao pressuposto de conservação ótima, e não prova robusta de capital ainda não recuperado.</t>
  </si>
  <si>
    <t>3. Exemplo de Cálculo Detalhado: Reduc–Volta Redonda (GASVOL)</t>
  </si>
  <si>
    <t>Contribuição: O exemplo de cálculo da NT 15 deve ser mantido com referência expressa ao gasoduto Guamaré-Cabo — NORDESTÃO, ativo efetivamente integrante da Malha Nordeste e relevante para a valoração da TAG.
O exemplo é útil porque explicita a mecânica de formação do VRD a partir do CRN, da idade operacional, da vida útil regulatória de 30 anos e da fórmula Ross-Heidecke. Para o NORDESTÃO, a NT 15 considera ano de entrada em operação de 1986, extensão de 424,43 km, diâmetro de 12”, custo unitário de 44,81 US$/m.pol, CRN de US$ 228,22 milhões, idade de 20 anos em 31/12/2005, fator de depreciação de 55,6% e VRD de US$ 101,43 milhões.
A contribuição, contudo, é que o exemplo não seja tratado apenas como demonstração aritmética da fórmula com c = 0. Ele deve também evidenciar a sensibilidade do resultado ao estado de conservação adotado. A própria NT 15 demonstra que, para o NORDESTÃO, a alteração de c = 0 para Estado 2 reduz o VRD de US$ 101,43 milhões para US$ 96,26 milhões, e a alteração para Estado 3 — Regular — reduz o VRD para US$ 91,29 milhões. Isso confirma que a premissa de conservação ótima produz o maior valor residual possível.
Assim, recomenda-se que o item 5.3 seja complementado com comparação entre: depreciação linear; Ross-Heidecke com c = 0; Ross-Heidecke com Estados 2, 3 e 4; e Ross-Heidecke com estado efetivamente comprovado por laudo técnico. Essa comparação é essencial porque a classificação c = 0 corresponde ao estado “novo”, hipótese de difícil sustentação para ativo com 20 anos de operação na data-base.
O exemplo do NORDESTÃO também reforça a necessidade de subordinar o VRD ao RCM. O fato de o ativo possuir valor físico residual em 31/12/2005 não significa, por si só, capital não recuperado em 2026. O valor final reconhecível na BRA deve decorrer do teste econômico de recuperação pelas receitas do Contrato Legado, após OPEX, tributos, WACC, CAPEX, baixas e retorno do capital.
Em síntese, o item 5.3 deve ser usado para demonstrar que a premissa c = 0 não é neutra: ela maximiza o VRD e influencia diretamente o resultado da BRA. Na ausência de prova técnica individualizada de conservação equivalente a ativo novo, deve prevalecer depreciação linear ou Ross-Heidecke com estado realista, especialmente Estados 3 ou 4.</t>
  </si>
  <si>
    <t>4. Resultados por Ativo — CRN e VRD</t>
  </si>
  <si>
    <t>Contribuição: Os resultados por ativo apresentados na NT 15 devem ser interpretados com cautela. O VRD total de US$ 450,14 milhões, embora inferior ao CRN de US$ 815,35 milhões, ainda pode estar superestimado se a depreciação física tiver sido reduzida pela adoção ampla de c = 0. A depreciação acumulada média de 44,8% pode não refletir adequadamente a idade econômica de ativos com mais de 20 anos, especialmente quando há gastos relevantes de manutenção, inspeção e integridade. Assim, o VRD deve ser tratado como valor máximo preliminar e não como referência direta de BRA. A análise regulatória deve considerar, por ativo, a idade operacional, o coeficiente de conservação adotado, a justificativa técnica, o OPEX associado, os reinvestimentos realizados e o impacto de cenários alternativos de conservação.</t>
  </si>
  <si>
    <t>5. Análise dos Resultados e Consistências Verificadas</t>
  </si>
  <si>
    <t>Contribuição: A análise de consistência deve ser ampliada. Não basta verificar se a fórmula Ross-Heidecke foi corretamente aplicada sob o ponto de vista matemático; é necessário verificar se as premissas de conservação adotadas são compatíveis com a realidade física, operacional e regulatória da Malha Nordeste.
O próprio método Ross-Heidecke tem natureza combinada: cruza a idade do ativo, pelo fator Ross, com o estado real de conservação, pelo fator Heidecke. Assim, a adoção do coeficiente c = 0 para todos os ativos não pode ser tratada como simplificação neutra. O coeficiente c = 0 corresponde ao Estado 1 — “Novo” —, aplicável a gasoduto recém-construído ou em fase final de comissionamento, com revestimento anticorrosivo externo íntegro e sem histórico de operação comercial relevante. Essa condição é muito mais restritiva do que a mera aptidão operacional do duto.
A Tabela 8 da NT 15 demonstra que, em 31/12/2005, a Malha Nordeste já continha ativos com idades operacionais muito distintas. Os ativos com 30 anos ou mais — Candeias-Aratu 12”, GASEB e SAN-CAM 14” — tiveram corretamente seu VRD zerado. Contudo, os demais ativos, embora não totalmente depreciados, também não deveriam ser presumidos automaticamente como “novos”. O CAN-CAM 12” possuía 25 anos de operação; o NORDESTÃO, 20 anos; e o SAN-CAM 18”, 14 anos. Nesses casos, a adoção de c = 0 preserva valor residual superior ao que resultaria de categorias de conservação mais prudentes.
Segundo as melhores práticas, o enquadramento de gasodutos na escala de Heidecke deve decorrer de dados técnicos e instrumentais, e não de mera presunção. Para o Estado 2 — “entre novo e regular” — exige-se operação inicial, poucos anos de uso, proteção catódica dentro da faixa especificada e relatórios de PIG sem anomalias relevantes. Para o Estado 3 — “regular” — exige-se operação dentro da normalidade esperada, desgaste uniforme, ausência de ovalizações críticas, mossas com trincas ou perda de espessura que exija redução de pressão ou reparo imediato. Para o Estado 4 — “entre regular e reparos simples” — já se admitem falhas localizadas de revestimento, descolamento, bolhas, disbonding e ajustes pontuais em retificadores da proteção catódica. Para o Estado 5 — “reparos simples” — há corrosão localizada por pites, perda moderada de espessura ou necessidade de camisas metálicas ou compósitos de reforço.
Dessa forma, a análise de consistência da NT 15 deve incluir teste específico entre: idade do ativo em 31/12/2005, estado de conservação efetivamente comprovado, coeficiente c adotado, relatórios de PIG instrumentado, proteção catódica, perda de espessura, corrosão, ovalizações, mossas, reparos, OPEX por km, OPEX por polegada-km e Sustaining CAPEX por categoria. A existência simultânea de ativos classificados como “novos” e dispêndios relevantes de manutenção, integridade, pig instrumentado, service exchange, overhaul e classe de locação indica possível inconsistência entre a avaliação física e os custos reconhecidos.
Por prudência regulatória e em favor da modicidade tarifária, ativos maduros devem partir de enquadramento em Estado 3 — Regular — ou Estado 4 — entre regular e reparos simples — salvo demonstração técnica robusta que justifique classificação superior. A ausência de prova individualizada não deve beneficiar a transportadora mediante adoção automática do melhor estado possível de conservação.</t>
  </si>
  <si>
    <t>5.1. Três Ativos Totalmente Depreciados e Dominância do GASFOR no VRD</t>
  </si>
  <si>
    <t>Contribuição: A exclusão de valor residual para os ativos totalmente depreciados é correta e deve ser mantida. A Tabela 8 indica que Candeias-Aratu 12”, GASEB e SAN-CAM 14” já possuíam, respectivamente, 36, 32 e 31 anos de operação em 31/12/2005, superando a vida útil regulatória de 30 anos. Para esses ativos, a condição de contorno adotada pela NT 15 levou a D = 100% e VRD = zero, tratamento coerente com a lógica de que ativos com t ≥ n estão integralmente depreciados.
Entretanto, a dominância dos ativos mais recentes no VRD deve ser analisada com cautela. O GASFOR, com 6 anos de operação em 31/12/2005, apresenta VRD de US$ 182,16 milhões, equivalente a cerca de 40,5% do VRD total da Malha Nordeste. O GASALP, com 5 anos de operação, apresenta VRD de US$ 99,28 milhões. Juntos, esses ativos concentram parcela expressiva do valor residual físico da malha.
Essa concentração não é necessariamente indevida, mas exige dois testes. O primeiro é físico: verificar se o estado de conservação atribuído a esses ativos é compatível com os critérios técnicos da escala Heidecke aplicada a gasodutos. Para ativos com 5 ou 6 anos de operação, o Estado 2 ou 3 pode ser mais aderente do que o Estado 1, salvo prova de condição equivalente a ativo recém-comissionado, com proteção catódica dentro da faixa especificada e PIG sem anomalias relevantes. O segundo teste é econômico: verificar se, durante o contrato legado 2006-2025, as receitas de transporte em regime ship-or-pay já recuperaram total ou parcialmente o capital associado a esses ativos.
O fato de um ativo possuir valor físico residual em 31/12/2005 não significa automaticamente que possua capital não recuperado em 2026. O VRD é apenas ponto de partida físico-econômico; a BRA de abertura deve decorrer do RCM. Assim, a ANP deve decompor, para os ativos dominantes no VRD, a receita contratual recebida, o retorno sobre o capital, o retorno do capital, o OPEX associado, os tributos, os CAPEX posteriores e eventuais baixas. O reconhecimento de valor residual positivo somente deve ocorrer se, após esse teste, permanecer comprovado capital prudente, eficiente e ainda não recuperado.
A ressalva é importante porque a metodologia Ross-Heidecke pode preservar valor elevado para ativos antigos bem mantidos, mas isso não dispensa a prova de conservação nem o teste de recuperação econômica. A boa manutenção pode justificar valor físico maior; não justifica, por si só, remuneração tarifária futura se o capital já tiver sido recuperado pelas receitas históricas.</t>
  </si>
  <si>
    <t>5.2.Padrão de Depreciação e Coerência com a Curva Ross-Heidecke</t>
  </si>
  <si>
    <t>Contribuição: A defesa da depreciação linear decorre de sua aderência às melhores práticas de regulação econômica. Em modelos nacionais e internacionais de tarifas por building blocks, a depreciação deve ser previsível, auditável, não discriminatória e capaz de refletir o consumo econômico do ativo sem depender de juízos subjetivos favoráveis ao regulado. Por isso, a depreciação linear é critério preferencial em contextos de transição, especialmente quando a base histórica não foi acompanhada por roll-forward regulatório desde sua origem.
A curva Ross-Heidecke, ao combinar idade e conservação física, pode ter utilidade em avaliações patrimoniais ou em testes de sensibilidade. Contudo, seu uso regulatório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Se a ANP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 comparação obrigatória deve incluir: depreciação linear; Ross-Heidecke com c = 0; Ross-Heidecke com estados 2, 3 e 4; e Ross-Heidecke com coeficiente observado em inspeção técnica.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não é cenário extremo ou punitivo. Representa ativo operacional, seguro e apto ao serviço, mas com desgaste ordinário e necessidade permanente de gestão de integridade. É, portanto, hipótese mais aderente a gasodutos maduros do que a presunção de estado “novo”. A operacionalidade não elimina o envelhecimento econômico; apenas demonstra que o operador cumpriu suas obrigações de manutenção, inspeção, proteção catódica e reparo.</t>
  </si>
  <si>
    <t>5.3. Síntese dos Resultados</t>
  </si>
  <si>
    <t>Contribuição: A síntese dos resultados deve deixar claro que o VRD de US$ 450,14 milhões não é, por si só, a BRA inicial de 2026. O VRD representa apenas estimativa física e econômica preliminar na data-base de 31/12/2005, construída a partir do CRN, da vida útil regulatória de 30 anos, da idade operacional e da premissa de conservação c = 0. A BRA de abertura deve resultar da aplicação do RCM, após receitas contratuais de 2006-2025, OPEX, tributos, WACC, CAPEX, baixas e retorno de capital.
A existência de três ativos com VRD zero confirma que a NT 15 reconhece a relevância da idade operacional. Contudo, essa mesma lógica deve ser aplicada de forma prudente aos ativos remanescentes. O fato de GASFOR, GASALP e outros ativos pós-2000 concentrarem grande parte do VRD não autoriza seu reconhecimento automático na BRA futura. Eles também devem ser submetidos ao teste de recuperação econômica, pois foram remunerados por vinte anos sob contrato legado.
A adoção de c = 0 deve ser tratada como hipótese extrema, favorável à transportadora e sujeita a prova. Conforme as melhores práticas de aplicação de Ross-Heidecke a gasodutos, a classificação de conservação deve decorrer do cruzamento entre matriz econômica de classes e dados operacionais de integridade: relatórios de SGSO, PIG instrumentado, critérios ASME B31.8, API 1160, metodologia ASME B31G, proteção catódica, corrosão, perda de espessura e histórico de reparos. Sem esse conjunto probatório, não há base técnica para classificar ativos maduros como “novos”.
Recomenda-se que a síntese da NT 15 seja complementada com: (i) ressalva expressa de que VRD não equivale à BRA inicial; (ii) teste de recuperação econômica pelo RCM para todos os ativos com VRD positivo; (iii) sensibilidade do VRD com Estados 2, 3 e 4 da escala Heidecke; (iv) comparação com depreciação linear; (v) teste de coerência entre c = 0, OPEX e Sustaining CAPEX; (vi) exigência de documentação técnica por ativo ou trecho; e (vii) indicação de que, em caso de incerteza, deve prevalecer premissa prudente em favor da modicidade tarifária.
Em síntese, o VRD deve ser tratado como teto físico preliminar, e não como direito tarifário. A tarifa futura deve remunerar apenas capital prudente, eficiente e ainda não recuperado, jamais valor residual maximizado por premissa de conservação ótima combinada com custos operacionais, manutenção recorrente e reinvestimentos próprios de uma malha madura.
Na síntese dos resultados, a ANP deve registrar expressamente que o saldo positivo somente é válido se resistir a cenários realistas de conservação. A simulação com Estado 3 mostra que a BRA inicial pode ser nula, pois o RCM se torna negativo quando se abandona a conservação ótima. Nessa hipótese, a aplicação do art. 7º, IV, da Resolução ANP nº 991/2026 conduz a BRA de abertura igual a zero, sem prejuízo de reconhecimento prospectivo de novos investimentos prudentes.</t>
  </si>
  <si>
    <t>Contribuição: A receita líquida é o principal insumo do RCM e deve ser tratada de forma abrangente. A contribuição apoia o uso da receita contratual, pois ela reflete o direito econômico do transportador sob ship-or-pay. Recomenda-se manter série auditável e reconciliar receita contratual com pagamentos históricos Petrobras/FAP, demonstrando eventuais diferenças e sua materialidade.</t>
  </si>
  <si>
    <t>1. Tarifa de Transporte e Base Contratual</t>
  </si>
  <si>
    <t>Contribuição: A tarifa contratual da Malha Nordeste deve ser mantida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t>
  </si>
  <si>
    <t>2. Tarifas de 2006 e 2007 e Reajuste a partir de 2008</t>
  </si>
  <si>
    <t>Contribuição: Concorda-se com a utilização das tarifas vigentes em 2006 e 2007 e do reajuste contratual por IGP-M a partir de 2008. Recomenda-se apenas demonstrar a conciliação com os documentos contratuais originais e avaliar o efeito do IGP-M acumulado sobre a recuperação de capital, pois a tarifa passou de R$1,72137/MMBTU para R$7,06924/MMBTU em 2025, multiplicador relevante para o RCM.</t>
  </si>
  <si>
    <t>3. Capacidade Contratada de Transporte</t>
  </si>
  <si>
    <t>Contribuição: A utilização da capacidade contratada é adequada em razão do compromisso ship-or-pay. A ANP deve explicitar que a receita considerada independe do uso físico efetivo quando havia direito contratual de cobrança por capacidade. Isso é consistente com a lógica econômica do RCM: o que importa é a receita que remunerou a infraestrutura, não apenas o volume efetivamente movimentado.</t>
  </si>
  <si>
    <t>4. Fórmula de Cálculo da Receita Líquida</t>
  </si>
  <si>
    <t>Contribuição: A fórmula é clara e replicável. A memória de cálculo apresentada na NT 15 deve ser utilizada para verificar a consistência entre o fator energético adotado, as premissas de PCS e os documentos contratuais. A análise deve concentrar-se no efeito regulatório dessas premissas sobre a receita líquida disponível para recuperação de capital, e não em eventual ausência de rastreabilidade da ANP.</t>
  </si>
  <si>
    <t>5. Deduções Tributárias sobre a Receita</t>
  </si>
  <si>
    <t>Contribuição: As deduções de ICMS, PIS/COFINS e CPMF devem refletir a estrutura contratual e fiscal aplicável. Recomenda-se avaliar a manutenção da CPMF após sua extinção, ainda que de baixo impacto, e apresentar sensibilidade sem CPMF para os anos posteriores a 2007. O RCM deve evitar tanto subestimar quanto superestimar a receita líquida disponível para recuperação de capital.</t>
  </si>
  <si>
    <t>6. Receita Contratual e Pagamento Histórico da Petrobras (FAP)</t>
  </si>
  <si>
    <t>Contribuição: A escolha da receita contratual é adequada por refletir o direito econômico do transportador. A conciliação entre receita contratual, pagamentos históricos Petrobras/FAP, créditos de ship-or-pay, ajustes e diferenças deve ser usada como teste de consistência do RCM, de modo a confirmar que a receita considerada representa o direito econômico efetivamente atribuído ao transporte.</t>
  </si>
  <si>
    <t>7. Resultados Anuais: Receita Bruta e Receita Líquida (2006–2025)</t>
  </si>
  <si>
    <t>Contribuição: A receita líquida acumulada de R$ 22,775 bilhões demonstra que a Malha Nordeste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reconstituam a BRA apenas por valor físico.</t>
  </si>
  <si>
    <t>Contribuição: A taxa de retorno deve refletir risco regulatório e contratual efetivo. A contribuição apoia o uso de WACC regulatório preexistente, mas recomenda sensibilidade para evitar que a combinação de WACC nominal e IGP-M preserve capital artificialmente. O contrato legado, com capacidade contratada e reajuste, tinha risco de demanda inferior ao de investimento merchant, o que deve ser considerado na interpretação do WACC.</t>
  </si>
  <si>
    <t>1. Modelo e Formulação Geral</t>
  </si>
  <si>
    <t>Contribuição: O CAPM adaptado é metodologia reconhecida, mas deve ser interpretado como taxa regulatória notional e não necessariamente como custo efetivo da TAG. Boas práticas internacionais utilizam estrutura de capital eficiente, beta setorial e parâmetros de mercado auditáveis. Considerando que a NT 15 já apresenta memória e tabelas, a discussão deve concentrar-se na coerência regulatória dos parâmetros adotados e no impacto do WACC sobre a BRA inicial da Malha Nordeste.</t>
  </si>
  <si>
    <t>2. Período 2006–2013: Cálculo Anual pela NT nº 027/2006-SCM</t>
  </si>
  <si>
    <t>2.1.Estrutura de Capital</t>
  </si>
  <si>
    <t>Contribuição: A estrutura de capital deve representar empresa eficiente, não a estrutura real oportunística da transportadora. Recomenda-se comparar 40/60, 50/50 e 30/70 com benchmarks internacionais e explicitar o impacto de cada escolha sobre a BRA final. A estrutura notional deve evitar transferir aos usuários riscos financeiros decorrentes de decisões societárias ou de aquisição.</t>
  </si>
  <si>
    <t>2.2.Beta e Risco Sistemático</t>
  </si>
  <si>
    <t>Contribuição: O beta deve ser estimado por peer group de transportadoras comparáveis, com critérios de liquidez, atividade regulada, alavancagem e exclusão de empresas com atividades não comparáveis. A amostra, os betas desalavancados, a realavancagem, os impostos e os testes de sensibilidade devem ser utilizados para avaliar a aderência do parâmetro à prática de reguladores como AER, Ofgem e CNMC.</t>
  </si>
  <si>
    <t>2.3.Taxa Livre de Risco e Risco Brasil — Parâmetros Anualizados</t>
  </si>
  <si>
    <t>3. Período 2014–2018: WACC Regulatório de 7,15% — RANP nº 15/2014</t>
  </si>
  <si>
    <t>Contribuição: Concorda-se com o uso do WACC regulatório de 7,15% para 2014-2018, por ser parâmetro setorial da ANP. Recomenda-se apenas explicitar que sua aplicação no RCM não deve reabrir discussão de remuneração já embutida nas tarifas contratuais, mas apenas mensurar o custo de oportunidade razoável do capital ainda não recuperado.</t>
  </si>
  <si>
    <t>4. Período 2019–2025: Revisão Quinquenal — WACC de 7,25%</t>
  </si>
  <si>
    <t>Contribuição: O WACC de 7,25% é aceitável como referência regulatória recente, mas deve ser testado contra benchmarks internacionais e contra a queda de risco do setor. Como os anos finais têm forte peso no saldo residual, recomenda-se sensibilidade com WACC menor e maior, e explicitação do efeito sobre a BRA final de R$ 594,987 milhões.</t>
  </si>
  <si>
    <t>4.1.Atualização dos Parâmetros pela NT 013/2019-SIM</t>
  </si>
  <si>
    <t>Contribuição: A atualização da NT 013/2019-SIM deve ser aceita como referência, desde que a ANP reavalie se os parâmetros de capital próprio, dívida, beta e risco país são compatíveis com a situação da TAG e com o risco do contrato legado. Recomenda-se incluir anexo com comparação internacional de WACC real para gasodutos regulados e justificativa da estrutura de capital notional.</t>
  </si>
  <si>
    <t>4.2.Resultado da Revisão — WACC de 7,25% e Comparação entre Períodos</t>
  </si>
  <si>
    <t>5. Síntese — WACC Regulatório por Período</t>
  </si>
  <si>
    <t>Contribuição: A apuração de IRPJ/CSLL é necessária para o RCM, mas deve refletir tributos efetivamente atribuíveis à atividade de transporte e evitar estimativas que maximizem o saldo de BRA. Recomenda-se reconciliar a base fiscal com demonstrações financeiras, separar efeitos de outras malhas da TAG e indicar que eventuais benefícios fiscais ou prejuízos devem reduzir a necessidade de receita reconhecida.</t>
  </si>
  <si>
    <t>1. Enquadramento Fiscal e Alíquotas</t>
  </si>
  <si>
    <t xml:space="preserve">
Contribuição: O uso da alíquota combinada de 34% é padrão para lucro real.
.</t>
  </si>
  <si>
    <t>2. Gasodutos Valorados pelo CRN — Base Fiscal e Vida Útil Residual</t>
  </si>
  <si>
    <t>Contribuição: 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t>
  </si>
  <si>
    <t>2.1. Conversão do CRN para Reais e Base Fiscal</t>
  </si>
  <si>
    <t>2.2. Vida Útil Residual e Encerramento Escalonado</t>
  </si>
  <si>
    <t>3. Ativos Incorporados por CAPEX Incremental a partir de 2006</t>
  </si>
  <si>
    <t>3.1. Metodologia Geral — Lógica das Adições ao Imobilizado</t>
  </si>
  <si>
    <t>3.2. Gasodutos do Core CAPEX — Catu-Pilar e EDGs</t>
  </si>
  <si>
    <t>Contribuição: O sistema Catu-Pilar e EDGs representam parcela expressiva do CAPEX pós-2006 e devem ser tratados como investimentos estruturais, desde que comprovados custo, entrada em operação e prudência. Recomenda-se comparar o custo unitário desses ativos com benchmarks de gasodutos equivalentes e verificar se as receitas contratuais de 2006-2025 já remuneraram parte relevante desses investimentos antes de reconhecer saldo residual em 2026.</t>
  </si>
  <si>
    <t>3.3. Categorias de Bens e Instalações do Imobilizado — Classificação ANP</t>
  </si>
  <si>
    <t>4. Apuração Anual do IRPJ e da CSLL (2006–2025)</t>
  </si>
  <si>
    <t>Contribuição: A apuração anual deve ser apresentada com reconciliação plena. Recomenda-se incluir cenário sem apropriação fiscal hipotética por malha e cenário com alíquota efetiva observada na TAG, para avaliar materialidade. Como IRPJ/CSLL reduz o retorno de capital no RCM, superestimar tributos pode aumentar artificialmente a BRA final.</t>
  </si>
  <si>
    <t>5. Verificação de Consistência com os Tributos Declarados pela TAG (2016– 2024)</t>
  </si>
  <si>
    <t>Contribuição: 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TAG comprovar valores melhores.</t>
  </si>
  <si>
    <t xml:space="preserve">
Contribuição: O OPEX é variável central e deve ser submetido a benchmarking internacional e nacional. A contribuição recomenda que a série 2006-2025 seja aceita apenas como melhor estimativa preliminar, sujeita a auditoria. A ANP deve comparar R$/km, R$/pol.km e OPEX/receita com referências de gasodutos maduros, além de remover itens de pass-through, depreciação, custos de aquisição societária e custos não recorrentes.</t>
  </si>
  <si>
    <t>Contribuição: As lacunas informacionais não devem impedir o RCM. Ao contrário, justificam o uso de melhores dados disponíveis, estimativas transparentes e ônus de comprovação para a transportadora caso pretenda valor maior. Essa abordagem é alinhada à prática australiana, que admite estimativas quando dados históricos não existem, mas exige justificativa e disclosure. Recomenda-se formalizar mecanismo de true-up auditável.
7</t>
  </si>
  <si>
    <t>Contribuição: A estrutura do Consórcio e o papel da Transpetro explicam a ausência de dados segregados, mas também reforçam a necessidade de prudência. Como Petrobras era carregadora e controladora, as transações entre partes relacionadas não fornecem prova automática de eficiência. Recomenda-se que os pagamentos à Transpetro sejam tratados como ponto de partida, ajustados por benchmark e por testes de eficiência.</t>
  </si>
  <si>
    <t>1.2. Reestruturação Societária e Transferência para a TAG Independente (2019)</t>
  </si>
  <si>
    <t>Contribuição: A independência societária da TAG em 2019 altera a estrutura de custos, G&amp;A e operação. Recomenda-se evitar simples extrapolação de custos pós-2019 para todo o período histórico sem ajustes. Também se deve excluir custos associados à aquisição, integração societária, reestruturação e atividades de outras malhas, que não devem ser suportados pelos usuários da Malha Nordeste.</t>
  </si>
  <si>
    <t>1.3. As Solicitações de Dados e as Limitações Informacionais Declaradas pela TAG</t>
  </si>
  <si>
    <t>Contribuição: A declaração de impossibilidade de reconstrução dos dados pela TAG deve ser registrada, mas não pode beneficiar a transportadora com presunção de valores maiores. Recomenda-se que a ANP mantenha o RCM com base nas melhores informações disponíveis, aplique premissas prudentes e condicione qualquer aumento de BRA à apresentação de dados auditados e segregados por malha, ativo e contrato.</t>
  </si>
  <si>
    <t>2. Período 2008–2017: Dados Históricos da Petrobras</t>
  </si>
  <si>
    <t>Contribuição: Os dados Petrobras/Transpetro são relevantes, mas devem ser tratados com cautela por refletirem transações internas do grupo Petrobras. Recomenda-se aplicar benchmarking de O&amp;M por km e por diâmetro, além de verificar se os pagamentos incluem custos não diretamente atribuíveis à Malha Nordeste. A série deve ser conciliada com documentos contábeis e contratos de operação.</t>
  </si>
  <si>
    <t>3. Período 2018–2025: Dados das Demonstrações Financeiras da TAG</t>
  </si>
  <si>
    <t>Contribuição: As DFs auditadas são fonte melhor, mas consolidadas para múltiplas malhas. Recomenda-se exigir abertura gerencial por malha e por contrato. Na ausência, o rateio por km é simples e transparente, mas deve ser testado contra critérios alternativos: extensão ponderada por diâmetro, capacidade, número de estações, pontos de entrega e complexidade operacional. O critério que melhor represente causalidade de custos deve prevalecer.</t>
  </si>
  <si>
    <t>Contribuição: O rateio por extensão de 45,72% é aceitável como proxy inicial, mas insuficiente como critério definitivo. Melhores práticas exigem cost allocation baseado em direcionadores de custo. Recomenda-se que a ANP solicite à TAG uma matriz de alocação com drivers físicos e operacionais, e, enquanto isso não ocorrer, mantenha o rateio por km como critério prudente sujeito a revisão.</t>
  </si>
  <si>
    <t>Contribuição: A abertura por subcategoria é positiva. Recomenda-se excluir pass-throughs, depreciação, custos de revenda, custos extraordinários, seguros não operacionais e itens associados a outras malhas. Também se deve comparar crescimento de G&amp;A e O&amp;M pós-2021 com a mudança de operador Transpetro/ESOM, para evitar transferência de custos de transição societária aos usuários.</t>
  </si>
  <si>
    <t>Contribuição: O ajuste por multiplicador busca compatibilizar escopo, mas deve ser tratado como estimativa de segunda ordem. A análise regulatória deve considerar sensibilidade sem multiplicador, com multiplicador menor e com benchmarking externo. A aplicação uniforme de G&amp;A e direito de passagem a todo o período pode superestimar OPEX histórico e, por consequência, aumentar a BRA residual.</t>
  </si>
  <si>
    <t>Contribuição: A compatibilização é necessária, mas deve preservar causalidade. Itens de G&amp;A e direito de passagem devem ser incluídos apenas se comprovadamente necessários e atribuíveis à Malha Nordeste. Recomenda-se separar ajustes de natureza recorrente de ajustes não recorrentes e impedir que custos corporativos pós-independência sejam retroprojetados automaticamente para o período Petrobras/Transpetro.</t>
  </si>
  <si>
    <t>Contribuição: O período 2018-2025 inclui mudanças relevantes, inclusive transição de operador, aumento de custos e pass-throughs. Recomenda-se testar janelas alternativas, como 2018-2021 e 2022-2025 separadamente, antes de aplicar multiplicador único de 1,1838 ao passado. Um multiplicador único pode mascarar ruptura estrutural e superestimar custos legados.</t>
  </si>
  <si>
    <t>Contribuição: A estimativa por custo unitário de 2008 é simples e auditável, mas deve ser lida com sensibilidade com deflação para 2006-2007 e com custos por km ponderados por diâmetro. Usar custo nominal de 2008 sem deflação é conservador para OPEX e pode elevar a BRA residual; por isso, seu impacto sobre o resultado final deve ser considerado na decisão.</t>
  </si>
  <si>
    <t>Contribuição: A série consolidada deve ser tratada como base preliminar de decisão regulatória, construída com os melhores dados disponíveis. Se a TAG não apresentar comprovação adicional, a série deve ser ajustada por benchmark de eficiência, em favor da modicidade tarifária.</t>
  </si>
  <si>
    <t>Aplicação das premissas nominais2</t>
  </si>
  <si>
    <t>Contribuição: A aplicação nominal facilita compatibilização com receitas históricas, mas aumenta a sensibilidade a inflação e câmbio. A decisão deve considerar, além do cenário nominal, cenário em moeda constante com WACC real, permitindo verificar se o resultado de BRA final é robusto e não decorre de volatilidade nominal.</t>
  </si>
  <si>
    <t>Contribuição: 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t>
  </si>
  <si>
    <t>Contribuição: Concorda-se que o IGP-M era indexador contratual e, portanto, deve ser refletido nas receitas históricas. Porém, justamente por ter protegido a receita da TAG, esse indexador também reduziu o risco suportado pelo transportador. Assim, o WACC aplicado deve ser compatível com menor risco de demanda e de inflação, sob pena de supercompensação.</t>
  </si>
  <si>
    <t>Contribuição: A NT deve quantificar de forma destacada o efeito dos anos de maior IGP-M sobre a BRA final. Recomenda-se decompor o saldo residual entre efeito operacional, efeito CAPEX e efeito indexador. Essa transparência é necessária para avaliar se o saldo de R$ 594,987 milhões decorre de capital efetivamente não recuperado ou de choques nominais temporários.</t>
  </si>
  <si>
    <t>Contribuição: A decisão final deve evidenciar, a partir das tabelas da NT 15, o efeito anual do WACC real, da inflação utilizada, do WACC nominal, da BRA inicial, do retorno sobre capital e do impacto no retorno do capital. Boas práticas regulatórias exigem que a remuneração do capital seja previsível, replicável e não manipulável por escolhas ex post.</t>
  </si>
  <si>
    <t>Contribuição: A caracterização do IGP-M como cenário mais conservador deve ser qualificada: conservador para quem?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t>
  </si>
  <si>
    <t>Contribuição: A taxa de câmbio deve ser usada apenas quando necessária para converter bases originalmente em US$. Recomenda-se separar efeitos cambiais dos efeitos inflacionários e evitar dupla indexação. As conversões documentadas na NT 15 devem ser utilizadas para demonstrar a consistência da moeda regulatória ao longo do cálculo.</t>
  </si>
  <si>
    <t>11. Valor Residual da Base Regulatória de Ativos 2</t>
  </si>
  <si>
    <t>Contribuição: A seção 11 é o núcleo decisório da NT 15 e deve ser reavaliada à luz da inconsistência entre o VRD calculado com c = 0 e os níveis de OPEX e Sustaining CAPEX reconhecidos na trajetória da BRA. O saldo residual positivo de aproximadamente R$ 594,987 milhões não deve ser tratado como resultado definitivo, mas como valor preliminar sujeito a testes de robustez. A ANP deve recalcular a BRA em cenários que alterem o coeficiente de conservação, reclassifiquem gastos recorrentes de integridade como OPEX, glossem CAPEX não comprovadamente incremental e comparem OPEX/Sustaining CAPEX com benchmarks internacionais de gasodutos maduros. Apenas o saldo que permanecer positivo após esses testes deve ser considerado capital efetivamente não recuperado.
Essa sensibilidade deve integrar a seção 11 porque afeta diretamente o valor residual. O resultado negativo no Estado 3 demonstra que a questão não é meramente patrimonial, mas decisória: premissas físicas favoráveis podem alterar a conclusão sobre existência de capital não recuperado. Por isso, a ANP deve decompor o saldo final entre efeito c = 0, efeito CAPEX e efeito OPEX, indicando quanto da BRA positiva depende da classificação dos ativos como “novos”.</t>
  </si>
  <si>
    <t>1. Fórmula e Mecânica da BRA</t>
  </si>
  <si>
    <t>A fórmula de evolução da BRA é adequada, mas sua aplicação depende da qualidade das premissas. A recursão anual deve incorporar não apenas adições e retorno de capital, mas também baixas regulatórias obrigatórias quando houver substituição, overhaul ou capitalização de componente já existente. A ausência de baixas ao longo do período deve ser questionada, especialmente diante de Sustaining CAPEX, service exchange/overhaul, substituições e gastos de integridade. Não baixar o ativo substituído, ao mesmo tempo em que se capitaliza novo gasto, gera dupla remuneração dentro da própria base. As memórias e tabelas da NT 15 devem ser usadas para verificar, por ativo ou categoria, a relação entre adição, substituição, baixa, justificativa técnica e impacto na BRA.</t>
  </si>
  <si>
    <t>2. BRA de Abertura (2006) e Aportes do Período 2006-2017 ao Valor de Aquisição</t>
  </si>
  <si>
    <t>Contribuição: A BRA de abertura deve refletir o VRD apenas como ponto de partida, e não como valor regulatório autônomo. Se o VRD foi calculado com c = 0, deve ser apresentado cenário alternativo com coeficiente de conservação compatível com a idade real dos gasodutos. Para os aportes de 2006-2017, a ANP deve exigir comprovação de prudência, eficiência, entrada em operação e recuperação econômica pelas receitas contratuais posteriores. Investimentos como Catu-Pilar e EDGs devem ser testados contra benchmarks de custo unitário e contra a receita recebida sob ship-or-pay.</t>
  </si>
  <si>
    <t>2.1. Bloco CRN — Ativos com Autorização de Operação até 31/12/2005</t>
  </si>
  <si>
    <t>Contribuição: O bloco CRN reúne ativos antigos, muitos deles construídos há mais de 20 anos. A aplicação de c = 0 a esse bloco deve ser rejeitada como premissa automática. Ativos antigos podem estar operacionais e seguros, mas isso não significa que estejam economicamente “novos” para fins de BRA. A operacionalidade física decorre justamente de manutenção, inspeções, reparos e reinvestimentos já reconhecidos como OPEX ou CAPEX. Reconhecer simultaneamente estado “novo” e custos elevados de preservação da integridade gera sobrevaloração. O bloco CRN deve ser depreciado por critério prudente, testado por sensibilidade e submetido ao RCM.</t>
  </si>
  <si>
    <t>2.2. Bloco Valor de Aquisição — Ativos com Entrada em Serviço a partir de 2006</t>
  </si>
  <si>
    <t>Contribuição: O bloco de valor de aquisição deve ser reconhecido apenas na medida em que represente capital eficiente e ainda não recuperado. A ANP deve verificar se os ativos pós-2006 foram remunerados pelas receitas do contrato legado, especialmente considerando capacidade contratada e reajuste tarifário. Também deve ser exigida baixa de ativos substituídos e segregação entre expansão real, reforço operacional, manutenção capitalizável e OPEX. O simples registro contábil como imobilizado não deve bastar para inclusão na BRA.</t>
  </si>
  <si>
    <t>3. Adições ao Imobilizado a partir de 2017 (Sustaining CAPEX)</t>
  </si>
  <si>
    <t>Contribuição: O Sustaining CAPEX deve ser reavaliado de forma rigorosa. Em gasodutos maduros, muitos dispêndios classificados como sustentação correspondem a manutenção recorrente, integridade operacional, inspeção, reparo ou preservação da capacidade existente, devendo ser tratados como OPEX. A capitalização desses gastos somente é admissível quando houver aumento comprovado de vida útil, capacidade, confiabilidade incremental material ou substituição de componente identificável, com baixa do componente anterior. A coexistência de Sustaining CAPEX relevante com c = 0 é contraditória: se os ativos são considerados “novos”, não se justifica reconhecer elevados gastos de recomposição e preservação como se fossem investimentos adicionais remuneráveis.</t>
  </si>
  <si>
    <t>3.1. Distribuição por Categoria</t>
  </si>
  <si>
    <t>Contribuição: A distribuição por categoria deve ser submetida a teste de natureza econômica. Itens como Pig Instrumentado, Linepack, Service Exchange/Overhaul, Classe de Locação e determinados gastos de TI não devem ser automaticamente classificados como CAPEX. Pig instrumentado é, em regra, inspeção recorrente de integridade e deve ser OPEX, salvo comprovação de inspeção principal capitalizável com baixa do componente anterior. Service exchange e overhaul devem ser capitalizados apenas se substituírem componente identificável ou ampliarem vida útil/capacidade. Linepack deve se limitar ao volume inicial necessário à operação, não a variações operacionais. A ANP deve comparar essas categorias com benchmarks internacionais de OPEX e manutenção para gasodutos maduros.</t>
  </si>
  <si>
    <t>3.2. Padrão Temporal das Adições</t>
  </si>
  <si>
    <t>Contribuição: A concentração de adições nos anos finais do contrato legado exige cautela adicional. CAPEX tardio realizado próximo ao início do novo ciclo pode elevar artificialmente a BRA residual, sobretudo se não tiver sido recuperado pelo contrato legado ou se corresponder a manutenção recorrente reclassificada como investimento. Recomenda-se exigir demonstração individual de necessidade, entrada em operação, benefício aos usuários, prudência de custo e inexistência de dupla contagem. Projetos tardios sem benefício efetivo comprovado no ciclo 2026-2030 devem ser objeto de true-up ou glosa.</t>
  </si>
  <si>
    <t>4. Evolução Anual da BRA (2006–2025)</t>
  </si>
  <si>
    <t>Contribuição: A evolução anual da BRA deve ser lida a partir da decomposição dos fatores que sustentam o saldo final: VRD inicial, coeficiente c = 0, Core CAPEX, Sustaining CAPEX, OPEX, tributos, WACC, receitas e ausência de baixas. A análise regulatória deve considerar cenários com c &gt; 0, depreciação linear, OPEX eficiente, reclassificação de pig instrumentado e inspeções como OPEX, exclusão de CAPEX sem baixa correspondente e benchmarks internacionais. A BRA residual só deve ser reconhecida se permanecer robusta após esses testes.</t>
  </si>
  <si>
    <t>5. Análise da Trajetória da BRA</t>
  </si>
  <si>
    <t>Contribuição: A trajetória da BRA deve ser interpretada economicamente. O saldo residual positivo pode decorrer não apenas de capital não recuperado, mas também de premissas favoráveis à transportadora, como c = 0, OPEX elevado, CAPEX tardio, ausência de baixas e WACC nominal sensível ao IGP-M. A ANP deve demonstrar que o saldo positivo não resulta da combinação de premissas assimétricas. A comparação com benchmarks internacionais de OPEX e Sustaining CAPEX é essencial para verificar se a trajetória reflete uma transportadora eficiente ou custos acima de referência transferidos à tarifa futura.</t>
  </si>
  <si>
    <t>5.1. Fase de Ativação e Crescimento Acelerado (2006–2009): Implantação do Catu-Pilar</t>
  </si>
  <si>
    <t>Contribuição: O crescimento associado ao Catu-Pilar deve ser validado quanto a custo eficiente, entrada em operação, necessidade e recuperação pelas receitas contratuais. Caso a expansão tenha sido remunerada pelo contrato legado, o saldo residual deve ser reduzido. O fato de se tratar de ativo mais recente não dispensa o teste de recuperação pelo RCM nem autoriza aplicação automática de premissas que elevem a BRA.</t>
  </si>
  <si>
    <t>5.2. Fase de Pico e Pressão das Adições (2010–2016): BRA acima de R$ 3,5 bilhões</t>
  </si>
  <si>
    <t>Contribuição: A fase de pico da BRA deve ser analisada com indicadores de cobertura de receita sobre OPEX, tributos e retorno sobre capital. Se a BRA permaneceu elevada por efeito de OPEX estimado, CAPEX incorporado sem baixa ou WACC nominal elevado, a ANP deve isolar esses efeitos e considerar sensibilidades. A comparação internacional deve verificar se os níveis de custo operacional e de reinvestimento são compatíveis com gasodutos maduros e eficientes.</t>
  </si>
  <si>
    <t>5.3. Fase de Amortização Gradual (2017–2021): Início da Recuperação Líquida</t>
  </si>
  <si>
    <t>Contribuição: A amortização após 2017 deve ser avaliada descontando efeitos de custos de transição societária, mudança de operador, G&amp;A corporativo e eventuais custos não recorrentes. Esses itens não devem reduzir artificialmente o retorno de capital no RCM. Também se recomenda separar o efeito de OPEX recorrente eficiente do efeito de custos extraordinários ou de reestruturação.</t>
  </si>
  <si>
    <t>5.4. Fase de Amortização Acelerada (2022–2025): Convergência para Saldo Residual Positivo</t>
  </si>
  <si>
    <t>Contribuição: A convergência para saldo residual positivo deve ser submetida a teste de robustez. A ANP deve verificar se o saldo permanece positivo quando se adotam: coeficiente de conservação diferente de c = 0; OPEX compatível com benchmarks internacionais; reclassificação de pig instrumentado, inspeções e integridade recorrente como OPEX; glosa de CAPEX sem benefício incremental; baixa de ativos substituídos; e exclusão de custos não recorrentes. Se o saldo desaparecer ou se reduzir substancialmente nesses cenários, não deve ser reconhecido como capital não recuperado.
Se a convergência para saldo positivo desaparecer sob Estado 3, o saldo residual não deve ser reconhecido como capital não recuperado. A prudência regulatória recomenda que incerteza técnica sobre conservação não seja transformada em aumento tarifário. A consequência adequada é limitar a BRA inicial a zero, com true-up apenas se a TAG comprovar, por documentação técnica individualizada, estado superior ao regular.</t>
  </si>
  <si>
    <t>6. Decomposição do Retorno sobre o Capital e o RCM Acumulado</t>
  </si>
  <si>
    <t>Contribuição: A decomposição deve explicitar quanto da receita histórica cobriu OPEX, tributos, retorno sobre capital e retorno do capital. Deve também mostrar a contribuição específica de cada premissa crítica para a BRA final: c = 0, OPEX, Sustaining CAPEX, WACC nominal, IGP-M e ausência de baixas. A BRA somente deve ser reconhecida se a decomposição demonstrar, de forma auditável e robusta, que há capital efetivamente não recuperado. Caso contrário, o reconhecimento de saldo residual positivo representará transferência aos usuários de custos operacionais, manutenção recorrente ou sobrevaloração física de ativos antigos</t>
  </si>
  <si>
    <t>No âmbito da CP 11/2026, a definição da BRA inicial da Malha Nordeste para o ciclo 2026–2030 deve reconhecer apenas o capital prudente, eficiente, útil ao serviço e efetivamente ainda não recuperado pelas receitas dos Contratos Legados. A NT 15 acerta ao adotar o RCM como instrumento central de transição, mas o saldo residual positivo apurado deve ser tratado como preliminar e condicionado à robustez das premissas.
O RCM deve permanecer como critério decisório da BRA inicial. CRN, VRD, CHCI, laudos patrimoniais e registros contábeis podem servir como insumos ou limites de consistência, mas não substituem o teste econômico de recuperação do capital. A tarifa futura não deve remunerar valor físico, contábil ou de reposição quando a respectiva parcela de capital já tiver sido recuperada.
A depreciação linear deve ser adotada como referência preferencial para ativos legados, por representar método simples, transparente, auditável e compatível com a prudência regulatória. Em alternativa, a metodologia Ross-Heidecke somente deve ser aceita com estados de conservação realistas, tecnicamente comprovados por ativo, trecho ou componente. A padronização de c = 0 deve ser rejeitada, pois corresponde à condição ‘novo’ e presume conservação ótima para gasodutos maduros sem prova individualizada.
O estado operacional seguro de um gasoduto não equivale a estado econômico novo. A gestão de integridade, o pig instrumentado, a proteção catódica, os reparos e as inspeções demonstram obrigação permanente de operação segura, não rejuvenescimento automático do ativo. A adoção automática de c = 0 reduz a depreciação física, eleva o VRD e pode inflar artificialmente a BRA, sobretudo quando combinada com OPEX elevado, Sustaining CAPEX, overhaul, service exchange e demais gastos típicos de malha madura.
Antes de incorporar qualquer saldo à RMP, a ANP deve apresentar sensibilidades que testem depreciação linear e Ross-Heidecke com estados de conservação realistas — especialmente Estados 3 (“Regular”) e 4 (“entre regular e reparos simples”) —, além de WACC, indexadores, OPEX, tributos, CAPEX, baixas, linepack e pig instrumentado. O valor positivo após esses testes deve ser reconhecido como capital não recuperado.
Recomenda-se aprovação parcial da NT 15, com manutenção do RCM, revisão da premissa c = 0 e adoção de critério prudente de depreciação: linear como referência preferencial; ou, subsidiariamente, Ross-Heidecke com conservação comprovada e compatível com ativos maduros. Devem ser reclassificados como OPEX os gastos recorrentes de integridade, salvo prova de capitalização válida, com baixas e possibilidade de true-up. A decisão final deve afirmar que a BRA inicial não é o CRN, o VRD ou o valor contábil, mas o saldo após o RCM.
Em conclusão, a simulação com Estado 3 deve ser teste mínimo de robustez. Como a alteração de c = 0 para c = 0,100 leva a valor residual negativo, a BRA positiva da NT 15 não pode ser tratada como resultado estável. Sem prova por ativo de condição superior, deve prevalecer depreciação linear ou Ross-Heidecke nos Estados 3 ou 4, com BRA limitada a zero caso o RCM permaneça negativo.</t>
  </si>
  <si>
    <t>Comentários acerca do Anexo I - RCM Malha Nordeste - TAG (5994064)</t>
  </si>
  <si>
    <t>O Anexo I e a memória de cálculo da NT 15 devem ser utilizados como evidência auxiliar para reconstruir a recuperação econômica do capital, sempre subordinados ao RCM e à vedação de dupla contagem entre receita histórica e BRA futura. Considerando que a ANP já apresentou memória de cálculo e tabelas, as contribuições devem concentrar-se na leitura regulatória dos cenários e premissas: WACC alternativo, IPCA versus IGP-M, OPEX eficiente, exclusão ou reclassificação de pig instrumentado, linepack apenas inicial, CAPEX tardio sujeito a prudência e tributos por alíquota efetiva. A decisão regulatória deve indicar qual cenário será adotado e por quê.</t>
  </si>
  <si>
    <t>Contribuição: Sugere-se que a ANP consolide diretriz geral para ativos legados: (i) RCM como método central na transição; (ii) ônus probatório do transportador para valores superiores aos resultantes dos melhores dados disponíveis; (iii) CRN/VRD apenas como insumos ou limites de consistência; (iv) base inicial igual ao capital não recuperado; (v) roll-forward prospectivo a partir de 2026; (vi) uso das memórias e tabelas já apresentadas como base de análise regulatória; e (vii) tratamento uniforme entre TAG, NTS e futuras revisões.</t>
  </si>
  <si>
    <t>Contribuição: O Anexo II é relevante porque reconstrói a lógica original das receitas e tarifas do Contrato Malhas Nordeste. Recomenda-se que ele seja usado para demonstrar se a tarifa histórica já incorporava remuneração de capital com base de reposição. Essa análise é central para o RCM e para evitar que valores embutidos na tarifa legada sejam novamente reconhecidos na BRA de 2026.</t>
  </si>
  <si>
    <t>2.1. Custo unitário efetivo do Anexo 02: verificação do US$/pol m implícito</t>
  </si>
  <si>
    <t>Contribuição: A composição da linha de custos de reposição e o tratamento de depreciação devem ser utilizados para verificar se a tarifa legada remunerava CRN bruto, CRN depreciado ou outro valor. Considerando a memória de cálculo e as tabelas apresentadas pela ANP, a análise deve se concentrar no efeito regulatório dessa informação: se a tarifa histórica já remunerava capital associado ao custo de reposição, tal recuperação deve ser abatida no RCM para evitar dupla contagem na BRA futura.</t>
  </si>
  <si>
    <t>Contribuição: 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t>
  </si>
  <si>
    <t>O Método do Capital Recuperado não foi considerado na 1ª CP em razão da ausencia de informações das transportadoras o que veio a ocorrer posteriormente, razão pela qual a ANP abriu nova consulta, a CP 11/2026. Portanto, o método RCM não constitui inovação normativa no transporte de gás natural.
A Resolução ANP nº 991/2026 admite, ao lado do CHCI e do Custo de Reposição Novo — CRN —, metodologias alternativas reconhecidas pelo mercado para valoração da Base Regulatória de Ativos — BRA, conforme art. 6º, § 2º, III. O § 9º do mesmo artigo prevê expressamente o RCM para ativos submetidos a tarifas livremente negociadas entre as partes, hipótese dos Contratos Legados.
A Resolução ANP nº 991/2026 permite que a ANP escolha o critério mais aderente ao caso concreto. O § 9º confirma que o RCM pode mensurar o valor dos ativos a partir do capital efetivamente investido, descontado o retorno do capital já obtido pelo transportador. Essa possibilidade não é inédita, pois a Resolução ANP nº 15/2014 já admitia metodologias alternativas de valoração da base regulatória.
Não procede a alegação de que o RCM não seria metodologia “amplamente reconhecida”. Em transições sem histórico regulatório completo, o RCM é o método mais adequado no caso dos contratos legados
No caso dos Contratos Legados, os ativos foram explorados por longo período sob contratos privados, com tarifas negociadas, sem controle tarifário ex ante e com assimetrias informacionais relevantes. Exigir exclusivamente métodos patrimoniais tradicionais poderia ignorar a recuperação econômica já ocorrida e levar à sobrevaloração da BRA.
A ANP tem a competencia para definir a metodologia prevista na Lei nº 14.134/2021, especialmente do art. 3º, XXXVI, e deve observar o art. 26, § 3º, do Decreto nº 10.712/2021, segundo o qual a metodologia deve refletir depreciação dos ativos, amortização dos investimentos e remuneração do capital. O RCM atende a esses comandos porque identifica apenas a parcela do capital investido que ainda não foi recuperada.
O RCM expressa com maior precisão a finalidade da BRA: remunerar o investimento ainda não recuperado, sem transferir aos usuários o custo de ativos já amortizados. Diferentemente de metodologias baseadas apenas em registros contábeis, CHCI ou CRN, o RCM reconstrói a trajetória financeira dos ativos, identifica o capital pendente de recuperação e impede que valores já pagos retornem à base tarifária. Essa condição é decisiva na transição dos Contratos Legados para o regime de acesso regulado da Lei nº 14.134/2021.
Durante décadas, os ativos dos legados operaram em ambiente de integração vertical, com registros contábeis e societários nem sempre suficientes para individualizar os investimentos prudentes vinculados ao serviço regulado. Há, ainda, risco de rejuvenescimento contábil por capitalização de despesas de manutenção, capaz de inflar artificialmente a base.
Metodologias fundadas apenas em valor contábil, CHCI ou CRN não são suficientes para verificar se o capital originalmente investido já foi recuperado pelas receitas históricas. O risco é incluir na BRA investimentos cuja recuperação econômica já ocorreu, permitindo remuneração em duplicidade. A adoção do RCM preserva a modicidade tarifária, evita enriquecimento sem causa das transportadoras, nos termos do art. 884 do Código Civil, e assegura neutralidade intertemporal entre gerações de usuários.
Se trata de definir, para o futuro, qual capital ainda pode ser reconhecido na tarifa. A aplicação do RCM à Malha Nordeste da TAG justifica-se porque seus ativos foram remunerados por tarifas negociadas, sem revisão tarifária nos Contratos Legados. A experiência australiana com non-scheme pipelines reforça a adequação do método e a correção da ANP ao adotá-lo para evitar dupla remuneração. Não se trata de revisar receitas passadas.</t>
  </si>
  <si>
    <t>O art. 7º, inciso IV, da Resolução ANP nº 991/2026 determina que ativos cuja recuperação total já tenha ocorrido por meio de tarifa de transporte não devem compor o valor de abertura da BRA, ressalvada apenas a parcela de investimentos realizados que ainda necessite de recuperação econômica. A consequência é direta: ativo já recuperado por tarifa não pode retornar à base regulatória para gerar nova remuneração. A vedação à dupla recuperação de capital possui fundamento econômico e jurídico expresso
A adoção do RCM evita essa dupla remuneração que configuraria enriquecimento sem causa, vedado pelo art. 884 do Código Civil. Haveria enriquecimento das transportadoras, remuneradas novamente pelos mesmos ativos; empobrecimento dos usuários, sujeitos a tarifas superiores às devidas; e ausência de causa jurídica, pois a Lei do Gás e seus regulamentos exigem que a valoração considere o retorno já auferido pelo transportador, nos termos do art. 3º, inciso XXXVI, da Lei nº 14.134/2021, do art. 26, § 3º, do Decreto nº 10.712/2021, e do art. 2º, inciso XII, da Resolução ANP nº 991/2026.
O RCM traz um sinal econômico correto de que a remuneração tarifária esta vinculada ao capital prudente, eficiente e ainda não recuperado. Manter na BRA valores já amortizados elevaria artificialmente as tarifas, transferindo aos usuários custos que não correspondem a investimentos novos nem a capital pendente. Tal resultado violaria a modicidade tarifária e a alocação eficiente de recursos.
O método RCM confere racionalidade econômica ao limitar a remuneração futura ao capital ainda não recuperado, preserva o equilíbrio entre remuneração adequada do investidor e proteção do usuário. Longe de fragilizar a segurança jurídica, reforça a previsibilidade regulatória, pois impede a perpetuação de receitas desvinculadas de investimento efetivo e assegura justiça intertemporal entre usuários históricos e futuros.
O RCM permite verificar quanto do capital foi recuperado e evita a cobrança continuada de ativos amortizados. A dificuldade surge quando ativos ingressam em regulação ex ante após décadas de operação sob arranjos privados, tarifas negociadas, integração vertical e ausência de controle tarifário baseado em custos eficientes. Nesses casos, inexiste BRA histórica consolidada capaz de indicar, de forma objetiva, o capital ainda pendente.
Essa é precisamente a situação dos Contratos Legados. Antes do atual marco regulatório, os gasodutos de transporte foram construídos e operados em ambiente verticalizado, associado à Petrobras, sem separação clara entre commodity, transporte e remuneração específica da infraestrutura. Suas tarifas não decorreram de metodologia regulatória ordinária baseada em BRA, WACC, OPEX eficiente e depreciação. Por isso, a transição para o novo regime exige método capaz de reconstruir a trajetória econômica desses ativos.
Não utilizar o RCM poderia levar à dupla recuperação de capital, elevando artificialmente a BRA e as tarifas, permitindo remuneração excessiva de ativos já amortizados e transferindo renda dos usuários ao proprietário da infraestrutura. A área técnica da ANP identificou esse risco a partir dos fluxos de caixa dos Contratos Legados, o que reforça a necessidade de considerar as receitas já recebidas na definição da BRA inicial. I impedindo que, encerrados os Contratos Legados, usuários futuros voltem a remunerar ativos cujo investimento já tenha sido substancial ou integralmente recuperado pelas tarifas passadas. A metodologia não revisa o passado: usa a informação histórica para definir, prospectivamente, qual parcela do capital ainda pode integrar a BRA.</t>
  </si>
  <si>
    <t>O Método RCM deve ser encarado como um instrumento de leitura econômica retrospectiva da trajetória dos ativos. Sua finalidade não é estimar quanto custaria reconstruir hoje determinado gasoduto, mas apurar quanto do capital originalmente empregado ainda permanece sem recuperação econômica após anos de operação e cobrança de tarifas. A lógica parte da reconstituição anual dos fluxos associados ao ativo. Em cada período, identifica-se a receita gerada pela infraestrutura e deduzem-se os custos operacionais necessários à prestação do serviço — OPEX —, os tributos incidentes e a remuneração regulatória devida sobre o capital ainda não recuperado, calculada a partir do Custo Médio Ponderado de Capital — WACC. O saldo remanescente representa a parcela da receita que efetivamente retornou capital ao investidor.
O RCM é especialmente adequado a ativos provenientes de contratos legados. Nesses casos, a infraestrutura operou por longo período sob tarifas negociadas, sem acompanhamento regulatório ex ante da formação da Base Regulatória de Ativos — BRA, da depreciação, do retorno sobre o capital e da amortização econômica. Por isso, a pergunta relevante não é apenas qual o valor físico do ativo, mas quanto desse valor já foi pago pelos usuários ao longo do tempo.
O método é ainda mais importante quando as tarifas históricas podem ter incorporado remuneração superior àquela compatível com um modelo regulatório baseado em custos eficientes. Nessas situações, o RCM funciona como mecanismo de neutralização de sobre-recuperações pretéritas, evitando que ativos já amortizados economicamente retornem integralmente à BRA e passem a gerar nova remuneração tarifária. O RCM não revisa retroativamente contratos nem questiona receitas legitimamente auferidas no passado. Sua função é prospectiva: utilizar a informação histórica disponível para definir, no início do novo ciclo regulatório, qual parcela do capital ainda merece remuneração futura. Assim, preserva-se a segurança jurídica dos contratos encerrados e, simultaneamente, evita-se que usuários futuros suportem encargos relativos a investimentos já recuperados.
A transição dos Contratos Legados para o regime de acesso regulado, a adoção do RCM pela ANP é adequada porque concilia dois objetivos centrais da regulação econômica: assegurar remuneração ao capital prudente, eficiente e ainda não recuperado; e proteger a modicidade tarifária, impedindo dupla recuperação.</t>
  </si>
  <si>
    <t>A fórmula é adequada, na medida que trata o retorno do capital como resíduo da receita após OPEX, tributos e remuneração sobre a BRA.
Considerando que a NT 15 já apresenta memória de cálculo e tabelas, a contribuição deve concentrar-se na interpretação regulatória desses resultados: a reconciliação anual entre receita, OPEX, IRPJ/CSLL, WACC nominal, retorno sobre capital e retorno do capital deve ser usada para verificar se a BRA inicial de 2026 representa efetivamente capital ainda não recuperado.
Eventual ocorrência de retorno de capital negativo deve ser aceita apenas quando demonstrada por dados auditáveis e não por premissas conservadoras assimétricas.</t>
  </si>
  <si>
    <t>O RCM deve ser mantido como metodologia central para definir a BRA inicial da Malha Nordeste da TAG. Métodos como CRN, VRD ou CHCI podem ser usados como referências, limites de consistência ou insumos da modelagem, mas não substituem o teste retrospectivo de recuperação econômica do capital.
A aplicação do RCM aos ativos legados da TAG é justificada pela grande semelhança entre a situação brasileira de transição dos contratos legados e os casos australianos de gasodutos que operaram historicamente fora de um regime tarifário regulado ex ante.
No caso australiano, o RCM foi desenvolvido para estimar o valor residual de gasodutos que não possuíam uma base regulatória histórica formalmente acompanhada pelo regulador. Nesses casos, o objetivo não é apenas calcular quanto custaria reconstruir o ativo, mas verificar quanto do capital originalmente investido já foi recuperado pelas receitas auferidas ao longo da vida operacional.
A pergunta central do método é: qual parcela do capital permanece efetivamente não recuperada e, portanto, pode ser legitimamente reconhecida na base regulatória futura?
A malha Nordeste foi construída e operada em ambiente verticalizado, sob forte centralidade da Petrobras, antes da consolidação do atual regime de acesso aberto e regulação tarifária. Esses ativos foram remunerados por contratos legados, com tarifas negociadas e preservadas até seu termo final, sem que houvesse cálculo tarifário ex ante pela ANP com base em BRA, WACC, depreciação, OPEX eficiente e tributos. Assim, ao fim dos contratos, inexiste trajetória regulatória formal que indique quanto capital foi recuperado ano a ano.
São grandes as semelhanças dos contratos legados com os casos australianos tais como: ausência de BRA histórica rolada por mecanismo de roll-forward; receitas contratuais negociadas, e não tarifas reguladas por building blocks; risco de dupla recuperação de capital; assimetria informacional e dificuldade de reconstituição de custos; presença de ativos monopolistas essenciais e de baixa contestabilidade; transição institucional para regime de acesso regulado; necessidade de preservar segurança jurídica e modicidade tarifária; uso de WACC regulatório/notional, e não custo financeiro real da empresa; uso do custo de construção, CRN, VRD ou CHCI apenas como âncoras ou referências auxiliares; e exigência de transparência, auditoria e testes de sensibilidade.
O RCM não retroage e nem revisa receitas recebidas no passado. Sua função é prospectiva: definir quanto capital ainda resta reconhecer na tarifa futura. Assim, respeita-se o contrato legado, mas evita-se que usuários futuros paguem novamente por ativos já remunerados e amortizados.
No caso da TAG, a Malha Nordeste combina ativos antigos, alguns totalmente depreciados, com investimentos relevantes realizados durante o período contratual, especialmente associados à expansão Catu-Pilar. O método permite separar o capital já recuperado daquele ainda não recuperado, evitando tanto a dupla remuneração de ativos amortizados quanto a subavaliação de investimentos remanescentes.</t>
  </si>
  <si>
    <t>Considerando que a NT 15 apresenta memória de cálculo e tabelas, as limitações históricas declaradas pela TAG não afastam o RCM; elas justificam a utilização dos melhores dados disponíveis, com prudência regulatória e eventual true-up se informações superiores forem comprovadas.</t>
  </si>
  <si>
    <t>Estamos de acordo com o uso do custo de construção como âncora conceitual, mas apenas como insumo para apurar a BRA inicial da Malha Nordeste por RCM.
A falta de registros históricos confiáveis exige uso dos melhores dados disponíveis, com estimativas transparentes, auditáveis, comparáveis e sujeitas a teto de eficiência. Havendo custo histórico auditado, este deve prevalecer; na falta dele, o CRN por benchmark EIA deve funcionar como proxy inicial e limite de prudência, nunca como valor de remuneração automática na RMP 2026-2030.
Essa cautela é indispensável porque em infraestruturas monopolistas, o risco de ocorrer sobrecustos na construção é relevante. Os gasodutos são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ainda maior. Muitos gasodutos foram construídos em ambiente verticalizado, por empresas integradas, com partes relacionadas, ausência de contabilidade regulatória por ativo e lacunas documentais. Nesses casos, não basta aceitar o custo contábil ou de reposição informado pela transportadora; é necessário verificar se o valor é prudente, eficiente, comprovado e compatível com referências independentes.
O regulador deve aplicar benchmarking técnico-econômico.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O RCM é instrumento adicional de controle.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As tabelas apresentadas pela ANP constituem elemento positivo de transparência e permitem que a discussão se concentre na prudência dos valores reconhecidos, na eficiência dos custos e na prevenção de dupla recuperação. Em síntese, a tarifa deve remunerar apenas capital prudente, necessário, eficiente e ainda não recuperado, nunca custos inflados, duplicados ou decorrentes de decisões empresariais ineficientes.</t>
  </si>
  <si>
    <t>O WACC é variável crítica. Estamos de acordo com a utilização de parâmetros regulatórios previamente definidos pela ANP, pois reduz manipulação retrospectiva. Contudo, recomenda-se: (i) apresentar sensibilidade com WACC real constante de longo prazo; (ii) testar a estrutura de capital notional contra benchmarks internacionais; (iii) evitar que picos de IGP-M elevem artificialmente o WACC nominal e preservem BRA residual excessiva; e (iv) explicitar que o WACC usado no RCM não deve premiar riscos que já estavam protegidos contratualmente por ship-or-pay e reajuste pelo IGP-M.</t>
  </si>
  <si>
    <t>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t>
  </si>
  <si>
    <t>O RCM é a aplicação ex post da mesma lógica usada para calcular a RMP ex ante. Recomenda-se que a ANP deixe claro que a BRA inicial de 2026 deve ser o saldo econômico apurado pelo RCM, e não uma nova avaliação física dos ativos.
A partir de 2026, sim, a BRA deve passar a ser rolada prospectivamente por roll-forward regulatório, com capex prudente, baixas e depreciação regulatória.</t>
  </si>
  <si>
    <t>Sugere-se acrescentar que, em regimes maduros, a BRA é auditada desde sua formação e atualizada por roll-forward, o que impede dupla remuneração.
Como tal histórico não existe para a Malha Nordeste, a transição para 2026 não pode começar com uma BRA calculada apenas por CRN/VRD; deve começar pelo capital ainda não recuperado após o contrato legado.</t>
  </si>
  <si>
    <t>O análise retrospectiva demonstra que a receita histórica já continha parcelas de OPEX, retorno sobre capital, tributos e retorno do capital. Sugere-se reforçar que o RCM não cria penalidade ex post contra a TAG, mas apenas impede que a tarifa futura repita a remuneração de capital já recebido. A ANP deve explicitar que a fórmula preserva neutralidade intertemporal e modicidade tarifária.</t>
  </si>
  <si>
    <t>A aplicação do RCM aos ativos dos Contratos Legados da TAG deve partir de uma premissa jurídica central: encerrado o contrato da Malha Nordeste em dez/2025, seus efeitos econômicos não se projetam para além de sua vigência.
O art. 44 da Lei nº 14.134/2021 preservou as receitas dos Contratos Legados durante sua execução, mas essa proteção se limita ao respectivo termo final, nos termos do art. 44, § 1º. Trata-se de regra de transição voltada a resguardar relações jurídicas então existentes e o ato jurídico perfeito, conforme art. 5º, XXXVI, da Constituição Federal, e não de autorização para perpetuar o regime econômico antes usufruído pelas transportadoras. Isso não impede que a ANP, no novo ciclo tarifário, revise prospectivamente os critérios de valoração e remuneração dos ativos. O objetivo é assegurar que apenas o capital ainda não recuperado integre a Base Regulatória de Ativos — BRA. Entendimento diverso esvaziaria a Lei do Gás e transformaria a transição em prorrogação indireta do regime anterior, em afronta à modicidade tarifária, à vedação ao enriquecimento sem causa e à neutralidade intertemporal.
Evitar a ocorrencia de dupla remuneração não significa reescrever o passado, invalidar receitas legitimamente recebidas ou alterar os efeitos jurídicos dos contratos encerrados. Significa impedir que ativos já remunerados sob o regime contratual sejam novamente pagos pelos usuários no regime tarifário regulado. O passado é dado econômico para decisão futura, não objeto de revisão jurídica. Além disso, os Contratos Legados eram ajustes privados, celebrados entre partes determinadas, e não podem produzir obrigações permanentes contra terceiros que deles não participaram, especialmente usuários futuros do serviço regulado.
A aplicação do RCM não constitui retroatividade normativa. A possibilidade de metodologias alternativas já existia na Resolução ANP nº 15/2014 e no Decreto nº 7.382/2010, sendo exercida agora pela ANP no âmbito de sua competência regulatória. O RCM utiliza informações pretéritas como insumo técnico para definir, prospectivamente, a BRA inicial do novo ciclo.
A segurança jurídica não pode servir como blindagem de ganhos econômicos de estruturas contratuais pretéritas nem como instrumento de transferência indevida de renda aos usuários.
Por fim, grande parte dos gasodutos foi construída em ambiente verticalizado, sob agente dominante e com baixa transparência na separação entre commodity, transporte e remuneração. Muitos ativos da Malha Nordeste têm idade elevada.
Essa 1ª revisão regulatória plena após os Contratos Legados deve evitar a reprodução automática do regime anterior e concentrar-se no capital prudente, eficiente e efetivamente ainda não recuperado.</t>
  </si>
  <si>
    <t>Recomenda-se que a ANP destaque que essa origem torna inadequado presumir eficiência integral dos custos históricos ou de reposição. Onde houver incerteza, o valor reconhecido deve ser prudente e compatível com infraestrutura já madura.
Os ativos da Malha Nordeste foram concebidos em ambiente verticalizado, com lógica de planejamento Petrobras, e não por licitação competitiva ou autorização regulatória com BRA auditada.</t>
  </si>
  <si>
    <t>A ANP deve enfatizar que respeitar o contrato legado não é perpetuar sua remuneração após 2025. A partir de 2026, a tarifa deve refletir apenas o saldo econômico remanescente.
Os contratos legados tiveram 20 anos de vigência, tarifas negociadas e proteção legal até o termo final, mas isso não significa que a nova tarifa regulada deva carregar valor integral dos ativos.</t>
  </si>
  <si>
    <t>Importante que a ANP condicione qualquer reconhecimento de saldo residual a evidências documentais e mantenha mecanismos de ajuste posterior, pois a própria NT relata limitações informacionais relevantes. A decisão deve reduzir assimetrias entre transportador e usuários e criar precedente robusto para futuras revisões.
A transição para o regime ex ante exige definir a BRA inicial uma única vez, de modo consistente e verificável.</t>
  </si>
  <si>
    <t>Recomenda-se tratar o CRN como teto de prudência e não como direito tarifário autônomo. O CRN é útil como proxy técnica, mas faz a função do RCM.
A contribuição apoia seu uso como insumo inicial para ativos anteriores a 31/12/2005, desde que acompanhado de comparação com custos históricos, custos unitários nacionais quando disponíveis e benchmarks internacionais.</t>
  </si>
  <si>
    <t>A base EIA é fonte pública e rastreável, adequada como referência de benchmark.</t>
  </si>
  <si>
    <t>A média ponderada deve ser lida em conjunto com mediana ponderada ou intervalo de confiança, evitando que poucos projetos de grande extensão determinem valor excessivo ou insuficiente.
Os critérios de exclusão de outliers e seleção de projetos concluídos são razoáveis e a NT 15 apresenta base e tabelas suficientes para permitir a análise. A avaliação regulatória deve considerar a distribuição da amostra, mediana, quartis, desvio-padrão e sensibilidade sem cada grupo de projetos.</t>
  </si>
  <si>
    <t>A NT 15 apresenta a memória de cálculo, com unidades e fatores utilizados em US$/m.pol, que devem ser consideradas como referência de rastreabilidade e de auditoria, especialmente em ativos como o GASFOR.</t>
  </si>
  <si>
    <t>A média ponderada por metro-polegada é metodologicamente adequada.</t>
  </si>
  <si>
    <t>A valoração por CRN pode ser aceita como etapa técnica intermediária, mas não como valor remunerável automático. A Malha Nordeste é composta por ativos com longa vida operacional, muitos deles construídos e operados antes dos contratos legados, remunerados antes e durante o período dos contratos legados.
Assim, o CRN deve funcionar apenas como limite de prudência, submetido à depreciação física, à verificação do estado real de conservação e, sobretudo, ao RCM. A tarifa futura deve remunerar apenas capital prudente, eficiente e ainda não recuperado, nunca o custo hipotético de reconstrução de ativos já antigos e economicamente amortizados.</t>
  </si>
  <si>
    <t>A ANP deve adotar a depreciação linear como critério preferencial de prudência regulatória, por ser método transparente, replicável, de fácil auditoria e amplamente utilizado em regimes tarifários baseados em building blocks.
A depreciação linear distribui o consumo econômico do ativo de forma uniforme ao longo da vida útil regulatória, reduz discricionariedade, evita assimetrias informacionais e facilita a comparação entre ativos, ciclos tarifários e transportadoras.
A metodologia Ross-Heidecke somente seria tecnicamente defensável se o fator de conservação fosse definido por ativo, trecho ou componente, com base em evidências de engenharia, relatórios de integridade, pig instrumentado, proteção catódica, histórico de corrosão, reparos, substituições, restrições operacionais e laudos independentes.
A ANP, caso venha a decidir pela adoção do Ross Heidecke não deve optar pela padronização de c = 0. Na escala de Heidecke, c = 0 corresponde ao estado ‘novo’ ou à melhor condição possível de conservação.
Aplicar essa condição a gasodutos maduros, com anos ou décadas de operação, equivale a presumir ausência de deterioração econômica relevante sem prova técnica. O estado operacional seguro não se confunde com estado econômico novo: um gasoduto pode estar íntegro, apto e seguro por força de manutenção e gestão de integridade, sem que isso justifique valor residual maximizado.</t>
  </si>
  <si>
    <t>O exemplo de cálculo deve refletir ativo efetivamente pertencente à Malha Nordeste, evitando referência ao GASVOL, associado à Malha Sudeste.</t>
  </si>
  <si>
    <t>O VRD deve ser tratado como valor máximo preliminar e não como referência direta de BRA. A análise regulatória deve considerar, por ativo, a idade operacional, o coeficiente de conservação adotado, a justificativa técnica, o OPEX associado, os reinvestimentos realizados e o impacto de cenários alternativos de conservação.</t>
  </si>
  <si>
    <t>A análise de consistência da NT 15 deve incluir teste específico entre: idade do ativo em 31/12/2005, estado de conservação efetivamente comprovado, coeficiente c adotado, relatórios de PIG instrumentado, proteção catódica, perda de espessura, corrosão, ovalizações, mossas, reparos, OPEX por km, OPEX por polegada-km e Sustaining CAPEX por categoria. A existência simultânea de ativos classificados como “novos” e dispêndios relevantes de manutenção, integridade, pig instrumentado, service exchange, overhaul e classe de locação indica possível inconsistência entre a avaliação física e os custos reconhecidos. Entendemos que a ANP deve utilizar a depreciação linear em todos os casos.</t>
  </si>
  <si>
    <t>A exclusão de valor residual para os ativos totalmente depreciados é correta e deve ser mantida.
A ANP deve decompor, para os ativos dominantes no VRD, a receita contratual recebida, o retorno sobre o capital, o retorno do capital, o OPEX associado, os tributos, os CAPEX posteriores e eventuais baixas. O reconhecimento de valor residual positivo somente deve ocorrer se, após esse teste, permanecer comprovado capital prudente, eficiente e ainda não recuperado.
A ressalva é importante porque a metodologia Ross-Heidecke, caso a Anp venha a manter, pode preservar valor elevado para ativos antigos bem mantidos, mas isso não dispensa a prova de conservação nem o teste de recuperação econômica.</t>
  </si>
  <si>
    <t>A depreciação linear é mais aderente às melhores práticas de regulação econômica. Em modelos nacionais e internacionais de tarifas por building blocks, a depreciação deve ser previsível, auditável, não discriminatória e capaz de refletir o consumo econômico do ativo sem depender de juízos subjetivos favoráveis ao regulado.
A depreciação linear é critério preferencial em contextos de transição, especialmente quando a base histórica não foi acompanhada por roll-forward regulatório desde sua origem.
A curva Ross-Heidecke, ao combinar idade e conservação física, pode ter utilidade em avaliações patrimoniais ou em testes de sensibilidade. Contudo, seu uso regulatório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Se a ANP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 comparação obrigatória deve incluir: depreciação linear; Ross-Heidecke com c = 0; Ross-Heidecke com estados 2, 3 e 4; e Ross-Heidecke com coeficiente observado em inspeção técnica.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representa ativo operacional, seguro e apto ao serviço, mas com desgaste ordinário e necessidade permanente de gestão de integridade. É, portanto, hipótese mais aderente a gasodutos maduros do que a presunção de estado “novo”. A operacionalidade não elimina o envelhecimento econômico; apenas demonstra que o operador cumpriu suas obrigações de manutenção, inspeção, proteção catódica e reparo.</t>
  </si>
  <si>
    <t>A BRA de abertura deve resultar da aplicação do RCM, após receitas contratuais de 2006-2025, OPEX, tributos, WACC, CAPEX, baixas e retorno de capital.
A existência de três ativos com VRD zero confirma que a NT 15 reconhece a relevância da idade operacional. O fato de GASFOR, GASALP e outros ativos pós-2000 concentrarem grande parte do VRD não autoriza seu reconhecimento automático na BRA futura. Eles também devem ser submetidos ao teste de recuperação econômica, pois foram remunerados por vinte anos sob contrato legado.
A adoção de c = 0 é hipótese extrema, favorável à transportadora. Conforme as melhores práticas de aplicação de Ross-Heidecke a gasodutos, a classificação de conservação deve decorrer do cruzamento entre matriz econômica de classes e dados operacionais de integridade: relatórios de SGSO, PIG instrumentado, critérios ASME B31.8, API 1160, metodologia ASME B31G, proteção catódica, corrosão, perda de espessura e histórico de reparos. Sem esse conjunto probatório, não há base técnica para classificar ativos maduros como “novos”.
O VRD deve ser tratado como teto físico preliminar, e não como direito tarifário. A tarifa futura deve remunerar apenas capital prudente, eficiente e ainda não recuperado, jamais valor residual maximizado por premissa de conservação ótima combinada com custos operacionais, manutenção recorrente e reinvestimentos próprios de uma malha madura.
A ANP deve registrar expressamente que o saldo positivo somente é válido se resistir a cenários realistas de conservação. A simulação com Estado 3 mostra que a BRA inicial pode ser nula, pois o RCM se torna negativo quando se abandona a conservação ótima. Nessa hipótese, a aplicação do art. 7º, IV, da Resolução ANP nº 991/2026 conduz a BRA de abertura igual a zero, sem prejuízo de reconhecimento prospectivo de novos investimentos prudentes.</t>
  </si>
  <si>
    <t>A receita líquida é o principal insumo do RCM e deve ser tratada de forma abrangente. A contribuição apoia o uso da receita contratual, pois ela reflete o direito econômico do transportador sob ship-or-pay.</t>
  </si>
  <si>
    <t>As tarifas foram formadas em ambiente de partes relacionadas e sem aprovação tarifária ex ante, razão pela qual não pode ser usada para presumir que a BRA residual seja igual ao valor físico dos ativos.</t>
  </si>
  <si>
    <t>Recomenda-se apenas demonstrar a conciliação com os documentos contratuais originais e avaliar o efeito do IGP-M acumulado sobre a recuperação de capital.</t>
  </si>
  <si>
    <t>A utilização da capacidade contratada é adequada em razão do compromisso ship-or-pay. A ANP deve explicitar que a receita considerada independe do uso físico efetivo quando havia direito contratual de cobrança por capacidade.</t>
  </si>
  <si>
    <t>A análise deve concentrar-se no efeito regulatório dessas premissas sobre a receita líquida disponível para recuperação de capital, e não em eventual ausência de rastreabilidade da ANP.</t>
  </si>
  <si>
    <t>A receita líquida acumulada de R$ 22,775 bilhões demonstra que a Malha Nordeste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reconstituam a BRA apenas por valor físico.</t>
  </si>
  <si>
    <t>A taxa de retorno deve refletir risco regulatório e contratual efetivo. A contribuição apoia o uso de WACC regulatório preexistente, mas recomenda sensibilidade para evitar que a combinação de WACC nominal e IGP-M preserve capital artificialmente.
O contrato legado, com capacidade contratada e reajuste, tinha risco de demanda inferior ao de investimento merchant, o que deve ser considerado na interpretação do WACC.</t>
  </si>
  <si>
    <t>O CAPM adaptado é metodologia reconhecida, mas deve ser interpretado como taxa regulatória notional e não necessariamente como custo efetivo da TAG. Boas práticas internacionais utilizam estrutura de capital eficiente, beta setorial e parâmetros de mercado auditáveis.
Considerando que a NT 15 já apresenta memória e tabelas, a discussão deve concentrar-se na coerência regulatória dos parâmetros adotados e no impacto do WACC sobre a BRA inicial da Malha Nordeste.</t>
  </si>
  <si>
    <t>O cálculo anual para 2006-2013 reflete a metodologia então vigente.</t>
  </si>
  <si>
    <t>A estrutura de capital deve representar empresa eficiente, não a estrutura real oportunística da transportadora.
Recomenda-se comparar 40/60, 50/50 e 30/70 com benchmarks internacionais e explicitar o impacto de cada escolha sobre a BRA final. A estrutura notional deve evitar transferir aos usuários riscos financeiros decorrentes de decisões societárias ou de aquisição.</t>
  </si>
  <si>
    <t>O beta deve ser estimado por grupo de transportadoras comparáveis, com critérios de liquidez, atividade regulada, alavancagem e exclusão de empresas com atividades não comparáveis.
A amostra, os betas desalavancados, a realavancagem, os impostos e os testes de sensibilidade devem ser utilizados para avaliar a aderência do parâmetro à prática de reguladores como AER, Ofgem e CNMC.</t>
  </si>
  <si>
    <t>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t>
  </si>
  <si>
    <t>Recomenda-se incluir cenário de WACC real constante e cenário com WACC regulatório de ciclo para avaliar se a BRA residual de 2025 é robusta ou excessivamente dependente de premissas financeiras.</t>
  </si>
  <si>
    <t>Está correta a aplicação de 7,15% para o período</t>
  </si>
  <si>
    <t>Está correta a aplicação de 7,25% para o período</t>
  </si>
  <si>
    <t>A atualização da NT 013/2019-SIM deve ser aceita como referência, desde que a ANP reavalie se os parâmetros de capital próprio, dívida, beta e risco país são compatíveis com a situação da TAG e com o risco do contrato legado. Recomenda-se incluir anexo com comparação internacional de WACC real para gasodutos regulados e justificativa da estrutura de capital notional.</t>
  </si>
  <si>
    <t>A estabilização do WACC em torno de 7% é coerente com regulação de infraestrutura, mas a comparação entre períodos mostra mudanças relevantes na estrutura de capital e spread de crédito. A partir das tabelas já apresentadas, deve-se evidenciar o impacto de cada período no retorno sobre capital acumulado e no saldo final da BRA.</t>
  </si>
  <si>
    <t>A síntese deve ser mantida, mas complementada por sensibilidade. O WACC é a variável mais sensível do RCM; se for superestimado, reduz artificialmente o retorno de capital e aumenta a BRA final. Sugere-se que a decisão final traga uma matriz WACC x indexador x OPEX, permitindo verificar a robustez do saldo residual.</t>
  </si>
  <si>
    <t>Recomenda-se reconciliar a base fiscal com demonstrações financeiras, separar efeitos de outras malhas da TAG e indicar que eventuais benefícios fiscais ou prejuízos devem reduzir a necessidade de receita reconhecida.</t>
  </si>
  <si>
    <t>Contribuição: O uso da alíquota combinada de 34% é padrão para lucro real.</t>
  </si>
  <si>
    <t>A vida útil residual deve ser coerente com a idade operacional dos ativos e com a lógica de capital recuperado. Recomenda-se que a ANP evite converter CRN integral em base fiscal quando houver evidência de custo histórico ou de recuperação econômica já ocorrida.</t>
  </si>
  <si>
    <t>Recomenda-se,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t>
  </si>
  <si>
    <t xml:space="preserve">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
 </t>
  </si>
  <si>
    <t>Recomenda-se classificar cada adição como expansão, reforço, substituição, manutenção capitalizável ou despesa operacional, com evidência documental. A ausência de baixa do componente substituído deve impedir capitalização plena, sob pena de dupla remuneração dentro da própria base</t>
  </si>
  <si>
    <t>Recomenda-se exigir data de entrada em operação, justificativa técnica, benefício ao serviço, baixa de ativos substituídos e separação entre manutenção recorrente e investimento que aumenta capacidade, vida útil ou confiabilidade de forma material.</t>
  </si>
  <si>
    <t>O reconhecimento do pig instrumentado como CAPEX, em lugar de OPEX, pode gerar duplo benefício regulatório indevido à transportadora quando combinado com metodologia de depreciação física que adota coeficiente de conservação c = 0.
Recomenda-se que o pig instrumentado seja classificado, como regra, como OPEX de integridade operacional. Sua inclusão como CAPEX deve ser admitida apenas em situações excepcionais, comprovadas, e jamais deve servir simultaneamente para aumentar a BRA por capitalização do gasto e para sustentar premissa de conservação c = 0 que eleve o VRD dos mesmos ativos. A metodologia regulatória deve assegurar neutralidade: ou o gasto é reconhecido como manutenção recorrente, ou, se capitalizado, deve haver baixa correspondente e teste de não dupla recuperação. Linepack, Service Exchange/Overhaul e Classe de Locação também exigem teste específico de natureza econômica e prudência regulatória.</t>
  </si>
  <si>
    <t>A apuração anual deve ser apresentada com reconciliação plena. Recomenda-se incluir cenário sem apropriação fiscal hipotética por malha e cenário com alíquota efetiva observada na TAG, para avaliar materialidade. Como IRPJ/CSLL reduz o retorno de capital no RCM, superestimar tributos pode aumentar artificialmente a BRA final.</t>
  </si>
  <si>
    <t>Recomenda-se que a ANP não trate a estimativa por malha como dado observado. Deve-se exigir reconciliação com DFs auditadas, memória de rateio e, quando impossível, aplicar premissa prudente em favor da modicidade tarifária, com possibilidade de true-up se a TAG comprovar valores melhores.</t>
  </si>
  <si>
    <t>As lacunas informacionais não devem impedir o RCM. Ao contrário, justificam o uso de melhores dados disponíveis, estimativas transparentes e ônus de comprovação para a transportadora caso pretenda valor maior.
Essa abordagem é alinhada à prática australiana, que admite estimativas quando dados históricos não existem, mas exige justificativa e disclosure. Recomenda-se formalizar mecanismo de true-up auditável.</t>
  </si>
  <si>
    <t>Recomenda-se que os pagamentos à Transpetro sejam tratados como ponto de partida, ajustados por benchmark e por testes de eficiência.
A estrutura do Consórcio e o papel da Transpetro explicam a ausência de dados segregados, mas também reforçam a necessidade de prudência.
A Petrobras era carregadora e controladora, as transações entre partes relacionadas não fornecem prova automática de eficiência.</t>
  </si>
  <si>
    <t>Recomenda-se evitar simples extrapolação de custos pós-2019 para todo o período histórico sem ajustes.
Se deveria excluir custos associados à aquisição, integração societária, reestruturação e atividades de outras malhas, que não devem ser suportados pelos usuários da Malha Nordeste.</t>
  </si>
  <si>
    <t>Recomenda-se que a ANP mantenha o RCM com base nas melhores informações disponíveis, aplique premissas prudentes e condicione qualquer aumento de BRA à apresentação de dados auditados e segregados por malha, ativo e contrato.
A declaração de impossibilidade de reconstrução dos dados pela TAG deve ser registrada, mas não pode beneficiar a transportadora com presunção de valores maiores.</t>
  </si>
  <si>
    <t>Na ausência, o rateio por km é simples e transparente, mas deve ser testado contra critérios alternativos: extensão ponderada por diâmetro, capacidade, número de estações, pontos de entrega e complexidade operacional.
O critério que melhor represente causalidade de custos deve prevalecer.</t>
  </si>
  <si>
    <t>Recomenda-se que a ANP solicite à TAG uma matriz de alocação com drivers físicos e operacionais, e, enquanto isso não ocorrer, mantenha o rateio por km como critério prudente sujeito a revisão.</t>
  </si>
  <si>
    <t>Recomenda-se excluir pass-throughs, depreciação, custos de revenda, custos extraordinários, seguros não operacionais e itens associados a outras malhas. Também se deve comparar crescimento de G&amp;A e O&amp;M pós-2021 com a mudança e operador Transpetro/ESOM, para evitar transferência de custos de transição societária aos usuários.</t>
  </si>
  <si>
    <t>A análise regulatória deve considerar sensibilidade sem multiplicador, com multiplicador menor e com benchmarking externo.
A aplicação uniforme de G&amp;A e direito de passagem a todo o período pode superestimar OPEX histórico e, por consequência, aumentar a BRA residual.</t>
  </si>
  <si>
    <t>Recomenda-se separar ajustes de natureza recorrente de ajustes não recorrentes e impedir que custos corporativos pós-independência sejam retroprojetados automaticamente para o período Petrobras/Transpetro.</t>
  </si>
  <si>
    <t>Recomenda-se testar janelas alternativas, como 2018-2021 e 2022-2025 separadamente, antes de aplicar multiplicador único de 1,1838 ao passado. Um multiplicador único pode mascarar ruptura estrutural e superestimar custos legados.</t>
  </si>
  <si>
    <t>Usar custo nominal de 2008 sem deflação é conservador para OPEX e pode elevar a BRA residual; por isso, seu impacto sobre o resultado final deve ser considerado na decisão.</t>
  </si>
  <si>
    <t>Se a TAG não apresentar comprovação adicional, a série deve ser ajustada por benchmark de eficiência, em favor da modicidade tarifária.</t>
  </si>
  <si>
    <t>A decisão deve considerar, além do cenário nominal, cenário em moeda constante com WACC real, permitindo verificar se o resultado de BRA final é robusto e não decorre de volatilidade nominal.</t>
  </si>
  <si>
    <t>O IGP-M sofreu choques relevantes e pode elevar artificialmente WACC nominal e receitas.
Recomenda-se distinguir: IGP-M para reajustar tarifas contratuais efetivamente cobradas; IPCA ou moeda constante para testes regulatórios de robustez.</t>
  </si>
  <si>
    <t>Concorda-se que o IGP-M era indexador contratual e, portanto, deve ser refletido nas receitas históricas. O WACC aplicado deve ser compatível com menor risco de demanda e de inflação, sob pena de supercompensação.</t>
  </si>
  <si>
    <t>A conversão do WACC real em nominal via IGP-M é metodologicamente sensível. A análise deve considerar cenário com IPCA e cenário em moeda constante. 
A escolha deve ser justificada por aderência contratual e por neutralidade econômica, não apenas conservadorismo.</t>
  </si>
  <si>
    <t>Recomenda-se decompor o saldo residual entre efeito operacional, efeito CAPEX e efeito indexador.</t>
  </si>
  <si>
    <t>Boas práticas regulatórias exigem que a remuneração do capital seja previsível, replicável e não manipulável por escolhas ex post.</t>
  </si>
  <si>
    <t>Recomenda-se substituir a expressão por análise de neutralidade, apresentando cenários alternativos e escolhendo aquele que melhor evita dupla recuperação.</t>
  </si>
  <si>
    <t>Recomenda-se separar efeitos cambiais dos efeitos inflacionários e evitar dupla indexação. As conversões documentadas na NT 15 devem ser utilizadas para demonstrar a consistência da moeda regulatória ao longo do cálculo.</t>
  </si>
  <si>
    <t>O saldo residual positivo de aproximadamente R$ 594,987 milhões não deve ser tratado como resultado definitivo, mas como valor preliminar sujeito a testes de robustez.
A ANP deve recalcular a BRA em cenários que alterem o coeficiente de conservação, reclassifiquem gastos recorrentes de integridade como OPEX, glossem CAPEX não comprovadamente incremental e comparem OPEX/Sustaining CAPEX com benchmarks internacionais de gasodutos maduros. Apenas o saldo que permanecer positivo após esses testes deve ser considerado capital efetivamente não recuperado, aplicando a depreciação linear para todo o período.</t>
  </si>
  <si>
    <t>As memórias e tabelas da NT 15 devem ser usadas para verificar, por ativo ou categoria, a relação entre adição, substituição, baixa, justificativa técnica e impacto na BRA.</t>
  </si>
  <si>
    <t>A BRA de abertura deve refletir o VRD apenas como ponto de partida, e não como valor regulatório autônomo.
Para os aportes de 2006-2017, a ANP deve exigir comprovação de prudência, eficiência, entrada em operação e recuperação econômica pelas receitas contratuais posteriores. Investimentos como Catu-Pilar e EDGs devem ser testados contra benchmarks de custo unitário e contra a receita recebida sob ship-or-pay.</t>
  </si>
  <si>
    <t>O bloco CRN reúne ativos antigos, muitos deles construídos há mais de 20 anos.
Reconhecer simultaneamente estado “novo” e custos elevados de preservação da integridade gera sobrevaloração. O bloco CRN deve ser depreciado por critério prudente, testado por sensibilidade e submetido ao RCM.</t>
  </si>
  <si>
    <t>A ANP deve verificar se os ativos pós-2006 foram remunerados pelas receitas do contrato legado, especialmente considerando capacidade contratada e reajuste tarifário. Também deve ser exigida baixa de ativos substituídos e segregação entre expansão real, reforço operacional, manutenção capitalizável e OPEX.</t>
  </si>
  <si>
    <t>O Sustaining CAPEX deve ser reavaliado de forma rigorosa. Em gasodutos maduros, muitos dispêndios classificados como sustentação correspondem a manutenção recorrente, integridade operacional, inspeção, reparo ou preservação da capacidade existente, devendo ser tratados como OPEX.
A capitalização desses gastos somente é admissível quando houver aumento comprovado de vida útil, capacidade, confiabilidade incremental material ou substituição de componente identificável, com baixa do componente anterior.</t>
  </si>
  <si>
    <t>A distribuição por categoria deve ser submetida a teste de natureza econômica. Itens como Pig Instrumentado, Linepack, Service Exchange/Overhaul, Classe de Locação e determinados gastos de TI não devem ser automaticamente classificados como CAPEX.
Pig instrumentado é, em regra, inspeção recorrente de integridade e deve ser OPEX, salvo comprovação de inspeção principal capitalizável com baixa do componente anterior. A ANP deve comparar essas categorias com benchmarks internacionais de OPEX e manutenção para gasodutos maduros.</t>
  </si>
  <si>
    <t>Recomenda-se exigir demonstração individual de necessidade, entrada em operação, benefício aos usuários, prudência de custo e inexistência de dupla contagem. Projetos tardios sem benefício efetivo comprovado no ciclo 2026-2030 devem ser objeto de true-up ou glosa.</t>
  </si>
  <si>
    <t>A evolução anual da BRA deve ser lida a partir da decomposição dos fatores que sustentam o saldo final: VRD inicial, coeficiente c = 0, Core CAPEX, Sustaining CAPEX, OPEX, tributos, WACC, receitas e ausência de baixas.
A BRA residual só deve ser reconhecida se permanecer robusta após esses testes.</t>
  </si>
  <si>
    <t>A comparação com benchmarks internacionais de OPEX e Sustaining CAPEX é essencial para verificar se a trajetória reflete uma transportadora eficiente ou custos acima de referência transferidos à tarifa futura.</t>
  </si>
  <si>
    <t>O fato de se tratar de ativo mais recente não dispensa o teste de recuperação pelo RCM nem autoriza aplicação automática de premissas que elevem a BRA.</t>
  </si>
  <si>
    <t>A fase de pico da BRA deve ser analisada com indicadores de cobertura de receita sobre OPEX, tributos e retorno sobre capital.
A comparação internacional deve verificar se os níveis de custo operacional e de reinvestimento são compatíveis com gasodutos maduros e eficientes.</t>
  </si>
  <si>
    <t>A amortização após 2017 deve ser avaliada descontando efeitos de custos de transição societária, mudança de operador, G&amp;A corporativo e eventuais custos não recorrentes. Recomenda-se separar o efeito de OPEX recorrente eficiente do efeito de custos extraordinários ou de reestruturação.</t>
  </si>
  <si>
    <t>A convergência para saldo residual positivo deve ser submetida a teste de robustez. A ANP deve verificar se o saldo permanece positivo quando se adotam: depreciação linear; OPEX compatível com benchmarks internacionais; reclassificação de pig instrumentado, inspeções e integridade recorrente como OPEX; glosa de CAPEX sem benefício incremental; baixa de ativos substituídos; e exclusão de custos não recorrentes. 
A prudência regulatória recomenda que incerteza técnica sobre conservação não seja transformada em aumento tarifário. A consequência adequada é limitar a BRA inicial a zero, com true-up apenas se a TAG comprovar, por documentação técnica individualizada, estado superior ao regular.</t>
  </si>
  <si>
    <t>A decomposição deve explicitar quanto da receita histórica cobriu OPEX, tributos, retorno sobre capital e retorno do capital. Caso contrário, o reconhecimento de saldo residual positivo representará transferência aos usuários de custos operacionais, manutenção recorrente ou sobrevaloração física de ativos antigos</t>
  </si>
  <si>
    <t>No âmbito da CP 11/2026, a definição da BRA inicial da Malha Nordeste para o ciclo 2026–2030 deve reconhecer apenas o capital prudente, eficiente, útil ao serviço e efetivamente ainda não recuperado pelas receitas do Contrato Legado Malha Nordeste.
O contrato legado da Malha Nordeste representa uma parcela importante da receita regulada.
Com base nos dados divulgados pela ANP e nas informações públicas disponíveis, os fluxos financeiros ao final dos contratos indicam que os investimentos realizados já teriam sido totalmente recuperados, resultando em um valor econômico residual próximo de zero. Esse cenário aponta para uma possível BRA inicial nula no ciclo tarifário de 2026 a 2030.
As análises realizadas com o Método do Capital Recuperado (RCM), inclusive considerando hipóteses mais conservadoras, chegaram a resultados semelhantes, indicando que o capital investido teria sido recuperado integralmente. Essa conclusão também está alinhada com a avaliação apresentada pela própria ANP.
Em contrapartida, metodologias baseadas em valores de reposição dos ativos podem resultar em uma Base Regulatória de Ativos mais elevada, pois não consideram adequadamente as receitas já obtidas ao longo da operação. Isso pode gerar a inclusão de ativos já amortizados na base tarifária e aumentar os custos para os consumidores.
Nesse cenário, o RCM se apresenta como a metodologia mais adequada, pois considera o histórico real de receitas e permite identificar qual parcela do investimento ainda não foi recuperada. Dessa forma, evita que valores já remunerados anteriormente sejam novamente incorporados às tarifas futuras.
A aplicação do RCM está alinhada à Resolução ANP nº 991/2026 e ao princípio de evitar a dupla recuperação de capital. O objetivo é diferenciar os investimentos que ainda precisam ser remunerados daqueles que já foram pagos ao longo dos contratos legados.
Assim, a adoção do RCM pela ANP se mostra tecnicamente justificável e compatível com o marco regulatório vigente.
A fixação da BRA inicial em valor zero preserva o equilíbrio econômico-financeiro, evita custos indevidos aos usuários e garante que a remuneração futura seja direcionada apenas aos investimentos que ainda não foram recuperados.
A depreciação linear deve ser adotada como referência preferencial para ativos legados, por representar método simples, transparente, auditável e compatível com a prudência regulatória.
Caso a ANP venha a adotar, a metodologia Ross-Heidecke a mesma somente deve ser aceita com estados de conservação realistas, tecnicamente comprovados por ativo, trecho ou componente. A padronização de c = 0 deve ser rejeitada, pois corresponde à condição ‘novo’ e presume conservação ótima para gasodutos maduros sem prova individualizada.
O estado operacional seguro de um gasoduto não equivale a estado econômico novo. A gestão de integridade, o pig instrumentado, a proteção catódica, os reparos e as inspeções demonstram obrigação permanente de operação segura, não rejuvenescimento automático do ativo. A adoção automática de c = 0 reduz a depreciação física, eleva o VRD e pode inflar artificialmente a BRA, sobretudo quando combinada com OPEX elevado, Sustaining CAPEX, overhaul, service exchange e demais gastos típicos de malha madura.
Antes de incorporar qualquer saldo à RMP, a ANP deve apresentar sensibilidades que testem depreciação linear e Ross-Heidecke com estados de conservação realistas — especialmente Estados 3 (“Regular”) e 4 (“entre regular e reparos simples”) —, além de WACC, indexadores, OPEX, tributos, CAPEX, baixas, linepack e pig instrumentado. O valor positivo após esses testes deve ser reconhecido como capital não recuperado.</t>
  </si>
  <si>
    <t>O Anexo I e a memória de cálculo da NT 15 devem ser utilizados como evidência auxiliar para reconstruir a recuperação econômica do capital, sempre subordinados ao RCM e à vedação de dupla contagem entre receita histórica e BRA futura.</t>
  </si>
  <si>
    <t>Sugere-se que a ANP consolide diretriz geral para ativos legados considerando o RCM como método central na transição e o ônus probatório do transportador para valores superiores aos resultantes dos melhores dados disponíveis;</t>
  </si>
  <si>
    <t>Recomenda-se que o anexo II seja usado para demonstrar se a tarifa histórica já incorporava remuneração de capital com base de reposição. Essa análise é central para o RCM e para evitar que valores embutidos na tarifa legada sejam novamente reconhecidos na BRA de 2026.</t>
  </si>
  <si>
    <t>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t>
  </si>
  <si>
    <t>Recomenda-se que a ANP evite combinar a métrica mais alta para formar receita histórica com outra métrica alta para formar BRA futura.</t>
  </si>
  <si>
    <t>Recomenda-se que a ANP utilize a melhor evidência disponível para separar molécula, transporte e demais componentes, evitando subestimar receita de transporte e, por consequência, superestimar BRA residual.</t>
  </si>
  <si>
    <t>O RCM deve prevalecer sobre narrativas contábeis que tratem ativos antigos como se ingressassem novos na regulação em 2026.</t>
  </si>
  <si>
    <t>A BRA inicial de 2026 deve refletir somente capital não recuperado. A metodologia deve evitar dupla contagem entre memória tarifária original, receitas efetivamente cobradas e nova base regulatória. Recomenda-se que a ANP use o Anexo II como elemento de validação do RCM e de defesa da modicidade tarifária.
A aplicação da depreciação linear fara com que a BRA inicial da malha Noredeste seja zero pois o resultado demonstrará que o capital já foi sobre remunerado</t>
  </si>
  <si>
    <t>Os saldos residuais apurados pelo RCM comprovam que os investimentos originais foram cobertos pelas tarifas, apresentando os seguintes resultados na transição para o novo regime regulatório ex-ante:
- Malha Nordeste (TAG): Registra saldo residual positivo de R$ 594,98 milhões. Este saldo (cerca de 12,5% do total disponível para recuperação) constitui a única parcela elegível a receber remuneração futura.</t>
  </si>
  <si>
    <t>As autorizações para transporte de gás natural caracterizam-se por uma relação continuada entre regulador e agente econômico, sujeita a adaptações em razão do interesse público. Não há direito adquirido à manutenção de regime jurídico imutável; assim, as autorizações concedidas antes da Lei nº 14.134/2021 passaram a submeter-se às suas disposições e às normas posteriores da ANP. Nesse contexto, a ANP pode revisar critérios tarifários e metodologias de valoração de ativos, inclusive adotar o Recovery Capital Method-RCM.
A aplicação do RCM pela ANP é plenamente legítima e compatível com a Lei do Gás ao atribuir à ANP a competência para definir a Receita Máxima Permitida (RMP) e disciplinar a forma de valoração da Base Regulatória de Ativos-BRA, conferindo-lhe discricionariedade técnica para escolher a metodologia mais adequada. A RANP nº 991/2026 confirma essa competência ao prever diferentes metodologias de valoração dos ativos, com o Custo Histórico Corrigido pela Inflação-CHCI, o Custo de Reposição Novo-CRN e o próprio RCM.
Essa discricionariedade, contudo, não é absoluta. A legislação determina que a remuneração das transportadoras deve refletir apenas os investimentos efetivamente realizados e ainda não recuperados, considerando a depreciação, a amortização e a remuneração do capital. Nesse sentido, tanto a Lei do Gás quanto o Decreto 10.712/2021 e a RANP 991/2026 estabelecem como diretriz evitar a dupla remuneração de ativos já recuperados por meio das tarifas de transporte. Nesse cenário, o RCM mostra-se o método mais adequado. Diferentemente do CHCI e do CRN, que se baseiam no valor histórico ou no custo de reposição dos ativos, o RCM identifica o capital efetivamente investido e desconta o montante já recuperado ao longo da exploração econômica dos ativos, incorporando o retorno do investidor. Conforme os cálculos apresentados no processo, os resultados obtidos pelo CHCI e pelo CRN indicam valores residuais que sugerem capital ainda não remunerado, o que não se compatibiliza com a realidade histórica desses ativos.
A utilização do RCM justifica-se pela migração de um ambiente marcado pela ausência de regulação tarifária adequada, durante a negociação dos contratos legados de transporte, para um regime regulado nos termos da RANP 991/2026. Sua não adoção poderia perpetuar a dupla recuperação de capital em prejuízo dos consumidores e da modicidade tarifária.
O método foi utilizado pela Australian Energy Regulator-AER e para os non-scheme pipelines, gasodutos não sujeitos à regulação tarifária prévia, com o objetivo de corrigir assimetrias de informação e permitir a avaliação da razoabilidade das tarifas praticadas. A situação dos contratos legados de transporte guarda estreita semelhança com aquele contexto.
Destaca-se que RMP permanece como eixo central da regulação econômica, sendo calculada pela metodologia de Fluxo de Caixa Descontado Livre, combinando a remuneração do capital pelo WACC, recuperação do capital via depreciação e amortização regulatórias e custos eficientes de O&amp;M/G&amp;A e normas, como a RANP 15/2014 e o Decreto 7.832/2010, já autorizavam a utilização de metodologias alternativas de valoração de ativos, de modo que a RANP 991/2026 apenas explicitou uma possibilidade que integrava o espaço de discricionariedade regulatória da ANP.
A aplicação do RCM produz efeitos prospectivos, não implicando revisão retroativa de contratos. Seu impacto limita-se à definição tarifária a partir de janeiro de 2026, sendo a retroatividade mencionada apenas decorrência do atraso no processo regulatório.
Assim a adoção do RCM é juridicamente válida, compatível com o marco regulatório do setor e alinhada ao objetivo legal de assegurar que apenas o capital ainda não recuperado seja remunerado pelas tarifas de transporte, evitando enriquecimento sem causa das transportadoras e protegendo a modicidade tarifária. Caso o transportador já tenha recuperado montante superior ao considerado adequado, a BRA inicial será zero.</t>
  </si>
  <si>
    <t>Na experiência regulatória internacional, o RCM foi incorporado às diretrizes financeiras do AER como ferramenta de transparência. O método considera o capital que já foi recuperado pelo operador do serviço ao longo do tempo. A lógica é simples: se o operador já recuperou o capital investido via tarifas passadas, esse fato deve ser visível e auditável. Assim, tornou-se a ferramenta de transição para o regime regulado quando setores migram de monopólios integrados ou mercados livres para modelos tarifários controlados. O método foi utilizado na Austrália (Australian Energy Regulator – AER) precisamente para os non-scheme pipelines (gasodutos não sujeitos à regulação tarifária prévia), com o objetivo de corrigir uma assimetria de informação em gasodutos que operavam sem regulação prévia, o que poderia gerar uma sobre penalização aos usuários, caso não fosse ajustado. Assim, o método deu aos usuários uma referência objetiva para avaliar se as tarifas cobradas pelos gasodutos não regulados eram ou não razoáveis.
Com a migração das antigas malhas da Petrobras, que operavam sob contratos de longo prazo, para o regime de tarifas reguladas, a ANP se obriga a enfrentar a primeira revisão tarifária da TAG e calcular a Base Regulatória de Ativos, respeitando as regras na RANP 991/2026, ou seja, impedindo o duplo pagamento pelos consumidores. O RCM é o único método disposto nessa regulamentação capaz de fazer isso.
O método, apesar de ser considerado pela ANP na CP 03/2026, não foi utilizado preliminarmente por ausência de informações das transportadoras e da Petrobras. No entanto esta lacuna foi preenchida, o que possibilitou a ANP ser mais uma instituição (além das consultorias que apresentaram estimativas na CP 03) a verificar que os ativos estão amplamente remunerados. Para simulações realizadas por consultorias, resultando em base igual a zero.
A experiência australiana confirma a viabilidade prática do método em processos de transição institucional envolvendo ativos legados e demonstra que sua aplicação é plenamente compatível com segurança jurídica, previsibilidade regulatória e incentivo ao investimento, desde que sustentada em critérios transparentes, auditáveis e metodologicamente consistentes.
Com o encerramento dos contratos legados, faz-se necessária a atuação da regulação econômica na definição das novas tarifas. O RCM, dentre as metodologias, é o único método que impede a dupla remuneração dos transportadores. Adotar qualquer outro caminho é escolher, conscientemente, onerar o consumidor em benefício de quem já foi remunerado, o que criaria conflito com o que é expressamente vedado pela RANP 991/2026.</t>
  </si>
  <si>
    <t>Em regimes regulatórios já consolidados, a BRA é auditada a partir da sua formação e atualizada continuamente por roll-forward, o que naturalmente impede a dupla remuneração. Como esse histórico não existe para a Malha Nordeste, a transição para 2026 não pode partir de uma BRA calculada exclusivamente por CRN/CHCI, devendo partir do capital efetivamente ainda não recuperado ao final do período legado.</t>
  </si>
  <si>
    <t>De acordo com a ANP.O RCM não impõe nenhum tipo de penalidade ou aplicação retroativa ao transportador, mas evita a dupla remuneração de capital já recuperado, preservando a neutralidade intertemporal e a modicidade tarifária.</t>
  </si>
  <si>
    <t>Com a migração das antigas malhas operadas pela Petrobras, anteriormente submetidas a contratos de longo prazo, para o regime de tarifas reguladas, a ANP vê-se com a missão de conduzir a primeira revisão tarifária da TAG e a proceder ao cálculo da Base Regulatória de Ativos (BRA), observando estritamente as disposições estabelecidas na Resolução ANP nº 991/2026. Nesse sentido, a Nota Técnica revela-se precisa ao assinalar que o conhecimento aprofundado da trajetória histórica dos ativos constitui elemento fundamental para a correta definição da BRA da transportadora, sobretudo diante das limitações inerentes aos métodos convencionais de valoração. Nesse cenário, o RCM apresenta-se como solução metodologicamente robusta, na medida em que viabiliza uma transição gradual e consistente para um modelo regulatório orientado pela eficiência, assegurando tarifas equitativas aos consumidores e oferecendo estímulos adequados à realização de novos investimentos, ao mesmo tempo em que se evita a ocorrência de dupla remuneração pelos usuários do sistema.
Cabe destacar, no entanto, que a aplicação das premissas deve ser coerente com a regulação vigente e, nesse caso deve-se utilizar a depreciação linear na aplicação do RCM.</t>
  </si>
  <si>
    <t>Com o encerramento dos contratos legados em dezembro de 2025, tornou imperativa a atuação regulatória da ANP, momento em que as Malhas Sudeste e Nordeste foram submetidas ao regime de acesso regulado da Nova Lei do Gás. Em consonância com a Resolução ANP nº 991/2026, a definição da Base Regulatória de Ativos (BRA) configura etapa central da revisão tarifária para o ciclo 2026–2030, e a decisão de submeter a metodologia RCM a processo de consulta pública revelou-se medida fundamental para assegurar transparência e robustez ao procedimento regulatório. A consideração das receitas historicamente arrecadadas mostra-se essencial para obstar a remuneração de ativos já integralmente recuperados, o que torna o RCM o método mais adequado para identificar, de forma objetiva e auditável, o montante de capital ainda pendente de recuperação. Reconhece-se como acertada a metodologia e a condução adotadas pela ANP no âmbito do presente processo.</t>
  </si>
  <si>
    <t>A Resolução ANP nº 991/2026 cita expressamente a depreciação linear como referência regulatória, o que reforça sua adoção, simplicidade e comparabilidade no setor. Em contraste, o método Ross-Heidecke, proposto pela nota técnica é uma metodologia não linear que reduz a depreciação nos anos iniciais e a concentra nos anos finais da vida útil, resultando em uma BRA mais elevada.
Além disso, a aplicação do método foi baseada na premissa de que todos os ativos estão em condição equivalente à de novos (c = 0), desconsiderando os efeitos da deterioração física. Essa hipótese não parece compatível com a realidade. Considerando que o método Ross-Heidecke é sensível ao fator de conservação c, a adoção generalizada da melhor classificação reduz a depreciação calculada e eleva o valor regulatório dos ativos, especialmente os mais antigos.
Diante disso, entende-se que a depreciação linear é a metodologia mais adequada, transparente e aderente às práticas regulatórias. A utilização do método Ross-Heidecke, sem comprovação técnica do estado de conservação dos ativos, pode inflar artificialmente a BRA. Caso a ANP opte por manter sua aplicação, recomenda-se que a definição da graduação c seja precedida por laudos técnicos independentes, capazes de refletir o efetivo estado de conservação de cada instalação e evitar a adoção indiscriminada da premissa c = 0.</t>
  </si>
  <si>
    <t>Deve ser utilizada a depreciação linear e não a curva Ross-Heidecke.
A Resolução ANP nº 991/2026 cita expressamente a depreciação linear como referência regulatória, enquanto o método Ross-Heidecke adotado na NT promove uma depreciação não linear.
Entende-se que a depreciação linear é mais adequada, transparente e aderente às práticas regulatórias do setor de gás. Além disso, o método Ross-Heidecke depende da avaliação do estado de conservação dos ativos por meio do fator c, mas a ANP adotou c = 0 para todos os ativos, assumindo condição equivalente à de novos.</t>
  </si>
  <si>
    <t>A apuração de IRPJ/CSLL é necessária para o RCM, mas deve refletir tributos efetivamente atribuíveis à atividade de transporte. Como, no modelo RCM, a carga tributária influencia diretamente o cálculo da recuperação de capital, a utilização da alíquota padrão pode superestimar os tributos e resultar em uma BRA residual artificialmente maior.
Recomenda-se reconciliar a base fiscal com demonstrações financeiras, separar efeitos de outras malhas e indicar que eventuais benefícios fiscais ou prejuízos devem reduzir a necessidade de receita reconhecida</t>
  </si>
  <si>
    <t>A utilização da alíquota de 34%, ainda que usual, é uma estimativa e não representa o tributo efetivamente recolhido. Recomenda-se, portanto, buscar evidenciar a alíquota efetiva observada, os benefícios fiscais aplicáveis e as diferenças metodológicas entre a apuração societária consolidada e a apuração regulatória realizada por malha.</t>
  </si>
  <si>
    <t>Diante do exposto, conclui-se que a adoção do Método do Capital Recuperado (Recovered Capital Method — RCM) pela ANP revela-se juridicamente legítima, tecnicamente consistente e regulatoriamente indispensável para a definição da Base Regulatória de Ativos (BRA) das transportadoras de gás natural, por ocasião do encerramento dos Contratos Legados.
Com efeito, tais contratos asseguraram às transportadoras receitas expressivas e estáveis ao longo de período, sem que houvesse, no momento da alienação dos ativos, a instauração de processo de revisão tarifária regulada. Nesse contexto, a aplicação isolada de metodologias prospectivas — como o Custo Histórico Corrigido pela Inflação (CHCI) ou o Custo de Reposição Novo (CRN) — mostra-se insuficiente para refletir a efetiva trajetória de recuperação econômica dos investimentos, conduzindo, inevitavelmente, à sobreavaliação da BRA e à consequente oneração indevida dos usuários.
A ABEGÁS manifesta-se pela aprovação parcial da Nota Técnica nº 15, com a manutenção do Método do Capital Recuperado (RCM) como metodologia principal para a definição da Base Regulatória de Ativos (BRA), por ser o instrumento mais aderente ao disposto no artigo 7º, inciso IV, da Resolução ANP nº 991/2026 e o mais adequado para evitar a dupla recuperação de capital já remunerado pelos usuários. Sem prejuízo da aplicação do RCM, recomenda-se o aprimoramento de suas premissas regulatórias, mediante a adoção de critérios compatíveis com a regulação tarifária, especialmente quanto à depreciação linear dos ativos e ao tratamento de IRPJ e CSLL, de forma a assegurar a correta apuração de eventual saldo de capital não recuperado. Adicionalmente, a decisão final da ANP deve conter vedação expressa a qualquer forma de dupla remuneração dos ativos legados, garantindo a modicidade tarifária, a segurança regulatória e a proteção dos consumidores.
Vale lembrar que estudos independentes que utilizvam a depreciação linear, realizados no âmbito da Consulta Pública nº 03/2026, indicam de maneira consistente que os investimentos associados à Malha Nordeste foram integralmente recuperados ao longo da vigência dos contratos legados, com saldo residual negativo em 2025.
Registre-se, ademais, que o RCM encontra respaldo na experiência regulatória australiana (Australian Energy Regulator — AER), tendo sido concebido precisamente para lidar com gasodutos não sujeitos a regulação tarifária prévia (non-scheme pipelines), conferindo referência objetiva para aferir a razoabilidade das tarifas praticadas. A situação dos contratos legados brasileiros guarda estreita similitude com aquele contexto, o que reforça a adequação da metodologia adotada.
Dessa forma, com os devidos ajustes pela ANP, considerando aplicação da depreciação linear, a fixação da BRA inicial em valor zero mostra-se plenamente compatível com o marco legal e regulatório vigente, notadamente com a Lei nº 14.134/2021, o Decreto nº 10.712/2021 e a Resolução ANP nº 991/2026, preservando o equilíbrio econômico-financeiro da concessão sem transferir aos usuários o custo de investimentos já integralmente remunerados no passado.
A solução proposta assegura que a remuneração futura incida exclusivamente sobre investimentos efetivamente pendentes de recuperação, promovendo uma transição regulatória legítima, transparente e alinhada ao interesse público, ao mesmo tempo em que oferece estímulos adequados à realização de novos investimentos e à modernização da infraestrutura de transporte, componentes estas que não carecem de recursos provenientes de nova remuneração de ativos já existentes e depreciados, pois possuem tratamento segmentado no modelo Building Blocks.</t>
  </si>
  <si>
    <t>Diante do exposto, conclui-se que a adoção do Método do Capital Recuperado (Recovered Capital Method — RCM) pela ANP revela-se juridicamente legítima, tecnicamente consistente e regulatoriamente indispensável para a definição da Base Regulatória de Ativos (BRA) das transportadoras de gás natural, por ocasião do encerramento dos Contratos Legados.
Com efeito, tais contratos asseguraram às transportadoras receitas expressivas e estáveis ao longo de período, sem que houvesse, no momento da alienação dos ativos, a instauração de processo de revisão tarifária regulada. Nesse contexto, a aplicação isolada de metodologias prospectivas — como o Custo Histórico Corrigido pela Inflação (CHCI) ou o Custo de Reposição Novo (CRN) — mostra-se insuficiente para refletir a efetiva trajetória de recuperação econômica dos investimentos, conduzindo, inevitavelmente, à sobreavaliação da BRA e à consequente oneração indevida dos usuários.
A ABEGÁS manifesta-se pela aprovação parcial da Nota Técnica nº 15, com a manutenção do Método do Capital Recuperado (RCM) como metodologia principal para a definição da Base Regulatória de Ativos (BRA), por ser o instrumento mais aderente ao disposto no artigo 7º, inciso IV, da Resolução ANP nº 991/2026 e o mais adequado para evitar a dupla recuperação de capital já remunerado pelos usuários. Sem prejuízo da aplicação do RCM, recomenda-se o aprimoramento de suas premissas regulatórias, mediante a adoção de critérios compatíveis com a regulação tarifária, especialmente quanto à depreciação linear dos ativos e ao tratamento de IRPJ e CSLL, de forma a assegurar a correta apuração de eventual saldo de capital não recuperado. Adicionalmente, a decisão final da ANP deve conter vedação expressa a qualquer forma de dupla remuneração dos ativos legados, garantindo a modicidade tarifária, a segurança regulatória e a proteção dos consumidores.
Vale lembrar que estudos independentes que utilizvam a depreciação linear, realizados no âmbito da Consulta Pública nº 03/2026, indicam de maneira consistente que os investimentos associados à Malha Nordeste foram integralmente recuperados ao longo da vigência dos contratos legados, com saldo residual negativo em 2025.
Registre-se, ademais, que o RCM encontra respaldo na experiência regulatória australiana (Australian Energy Regulator — AER), tendo sido concebido precisamente para lidar com gasodutos não sujeitos a regulação tarifária prévia (non-scheme pipelines), conferindo referência objetiva para aferir a razoabilidade das tarifas praticadas. A situação dos contratos legados brasileiros guarda estreita similitude com aquele contexto, o que reforça a adequação da metodologia adotada.
Dessa forma, com os devidos ajustes pela ANP, considerando aplicação da depreciação linear, a fixação da BRA inicial em valor zero mostra-se plenamente compatível com o marco legal e regulatório vigente, notadamente com a Lei nº 14.134/2021, o Decreto nº 10.712/2021 e a Resolução ANP nº 991/2026, preservando o equilíbrio econômico-financeiro da concessão sem transferir aos usuários o custo de investimentos já integralmente remunerados no passado.
A solução proposta assegura que a remuneração futura incida exclusivamente sobre investimentos efetivamente pendentes de recuperação, promovendo uma transição regulatória legítima, transparente e alinhada ao interesse público, ao mesmo tempo em que oferece estímulos adequados à realização de novos investimentos e à modernização da infraestrutura de transporte, componentes estas que não carecem de recursos provenientes de nova remuneração de ativos já existentes e depreciados, pois possuem tratamento segmentado no modelo Building Blocks.</t>
  </si>
  <si>
    <t>O debate central desta Consulta Pública não consiste na escolha entre diferentes metodologias de valoração de ativos, mas sim na adequada observância do disposto no artigo 7º, inciso IV, da Resolução ANP nº 991/2026.
Referido dispositivo estabelece expressamente que os ativos cuja recuperação total já tenha ocorrido por meio da remuneração proporcionada pelas tarifas de transporte não deverão ser considerados no valor de abertura da Base Regulatória de Ativos, cuja definição deve preservar a neutralidade regulatória, evitando tanto a sub-remuneração quanto a sobre-remuneração do capital investido.
Dessa forma, a questão regulatória fundamental consiste em identificar se os ativos vinculados aos contratos legados já tiveram seu capital integralmente recuperado pelos usuários do sistema de transporte ao longo da vigência desses contratos.
A resposta a essa questão exige necessariamente a análise da trajetória econômica efetivamente observada, incluindo as receitas auferidas, a remuneração do capital obtida ao longo do tempo e os mecanismos de recuperação econômica previstos nos respectivos contratos.
Independente da metodologia regulatória adotada para esse fim, entende-se que sua aplicação deve ser orientada pela finalidade prevista na regulamentação vigente, qual seja, assegurar que a Base Regulatória de Ativos reflita exclusivamente o capital ainda pendente de recuperação pelos usuários do sistema, produzindo resultado compatível com o comando estabelecido no artigo 7º, inciso IV, da Resolução ANP nº 991/2026.
A consequência regulatória decorrente da aplicação do artigo 7º, inciso IV, da Resolução ANP nº 991/2026 é direta: ativos que já tenham sido integralmente recuperados por meio das tarifas de transporte não devem retornar à base remunerável do novo ciclo tarifário.
Trata-se de requisito normativo expresso e não de mera opção metodológica da Agência Reguladora.
No contexto específico desta Consulta Pública, a necessidade de identificar a parcela do capital ainda não recuperada decorre em um momento de transição institucional de um ambiente em que as tarifas de transporte eram estabelecidas por meio de negociações bilaterais entre as transportadoras e a Petrobras para um regime de acesso aberto plenamente regulado.
Trata-se, portanto, de situação regulatória singular, que exige a reconstrução da trajetória de recuperação dos investimentos realizados sob os contratos legados para possibilitar a adequada definição da Base Regulatória de Ativos de abertura.
Nesse cenário específico, a aplicação do Recovered Capital Method (RCM) proposta pela ANP, mostra-se consistente com a finalidade regulatória estabelecida pela Resolução ANP nº 991/2026, ao permitir a avaliação da recuperação econômica dos ativos legados durante esse processo de transição. Sua adoção contribui para a definição de uma Base de Remuneração Regulatória mais aderente à realidade econômica do setor e às condições vigentes de mercado.
Permitir que ativos já recuperados economicamente retornem à Base Regulatória de Ativos implicaria transferir aos usuários do sistema o ônus de remunerar novamente investimentos cuja recuperação já ocorreu anteriormente.
Tal situação seria incompatível com os princípios da modicidade tarifária, da eficiência econômica e da própria estabilidade regulatória.
A ANP busca justamente evitar esse resultado, conferindo efetividade ao disposto no artigo 7º, inciso IV, da Resolução ANP nº 991/2026 ao assegurar que apenas o capital efetivamente não recuperado permaneça sujeito à remuneração tarifária futura.</t>
  </si>
  <si>
    <t>A Nota Técnica nº 15/2026 reconhece que a identificação da parcela do capital ainda não recuperada encontra limitações decorrentes da indisponibilidade ou insuficiência de determinadas informações históricas relacionadas aos contratos legados.
Todavia, tal circunstância não pode resultar em benefício econômico indevido aos agentes regulados nem comprometer a efetividade do comando regulatório estabelecido pela Resolução ANP nº 991/2026.
A existência de assimetria informacional impõe à Agência o dever regulatório de utilizar estimativas, proxies, benchmarks e demais instrumentos técnicos capazes de reconstruir, de forma razoável e fundamentada, a trajetória econômica dos investimentos.
A utilização de arbitragens regulatórias tecnicamente justificadas não constitui medida excepcional, mas consequência natural do exercício das competências legalmente atribuídas à ANP para a adequada regulação econômica dos serviços.
Em mercados regulados, a insuficiência de informações por parte dos agentes regulados não pode produzir presunção favorável ao regulado, especialmente quando tal resultado puder implicar aumento tarifário ou remuneração adicional de ativos cuja recuperação econômica já tenha ocorrido.
Nesse sentido, a Norgás entende que a abordagem adotada pela ANP na Nota Técnica nº 15/2026 mostra-se compatível com as melhores práticas regulatórias nacionais e internacionais, conciliando a segurança jurídica, a modicidade tarifária e a adequada remuneração dos investimentos.</t>
  </si>
  <si>
    <t>A Norgás manifesta apoio à proposta apresentada pela ANP por entender que ela confere efetividade ao artigo 7º, inciso IV, da Resolução ANP nº 991/2026, permitindo identificar de forma objetiva e consistente a parcela do capital ainda não recuperada pelos usuários do sistema de transporte.
Adicionalmente, entende-se que a utilização de arbitragens regulatórias e estimativas fundamentadas pela Agência mostra-se legítima e necessária diante das limitações informacionais existentes, não podendo a ausência de informações completas resultar em benefício econômico indevido aos agentes regulados ou comprometer a observância dos princípios regulatórios estabelecidos pela regulamentação vigente.
A Norgás ressalta, entretanto, que a correta aplicação do disposto no artigo 7º, inciso IV, da Resolução ANP nº 991/2026, deve coexistir com o pleno reconhecimento regulatório dos investimentos futuros que venham a ser considerados prudentes, necessários e eficientes pela ANP. A adequada remuneração desses investimentos constitui condição essencial para a expansão da infraestrutura de transporte, para a segurança do abastecimento e para o desenvolvimento sustentável do mercado brasileiro de gás natural.
Nesse sentido, a proposta submetida à presente Consulta Pública contribui para o fortalecimento da segurança regulatória ao conciliar dois objetivos igualmente relevantes: impedir a dupla remuneração de investimentos já recuperados pelos usuários e assegurar a justa remuneração do capital efetivamente empregado na expansão e modernização da infraestrutura de transporte.
Por fim, a Norgás entende que a abordagem proposta pela ANP promove maior coerência econômica e regulatória, contribuindo para a modicidade tarifária, a previsibilidade dos investimentos e a adequada proteção dos usuários e agentes do setor de gás natural.</t>
  </si>
  <si>
    <t>A defesa da vedação à dupla remuneração dos ativos legados não deve ser interpretada como oposição à adequada remuneração dos investimentos realizados pelas transportadoras de gás natural.
Ao contrário, a Norgás reconhece que a expansão, modernização e manutenção da infraestrutura de transporte constituem elementos fundamentais para o desenvolvimento do mercado brasileiro de gás natural, exigindo um ambiente regulatório capaz de proporcionar previsibilidade, estabilidade econômica e remuneração compatível com os riscos assumidos pelos investidores.
Nesse contexto, entende-se que os investimentos considerados prudentes, necessários e eficientes pela ANP devem integrar a Base Regulatória de Ativos e receber remuneração adequada ao longo de sua vida útil regulatória, observados os critérios estabelecidos na regulamentação vigente.
A adequada remuneração dos investimentos prudentes é condição indispensável para a manutenção dos incentivos econômicos necessários à expansão da malha de transporte, ao aumento da confiabilidade operacional dos sistemas e ao atendimento das demandas futuras do mercado de gás natural.
Diante das demandas concretas de expansão da infraestrutura de transporte na Região Nordeste, diversos projetos estruturantes dependem da implementação tempestiva de investimentos pelas transportadoras para ampliar a capacidade de atendimento ao mercado e viabilizar o desenvolvimento econômico regional.
Destacam-se: (i) no Estado do Ceará, a integração do City Gate José de Alencar à rede de distribuição e a ampliação da capacidade de entrega do City Gate Pecém, ambos essenciais para o fortalecimento da oferta de gás natural na região do Complexo Industrial e Portuário do Pecém; (ii) no Estado do Rio Grande do Norte, a ampliação da capacidade de entrega do ponto de Goianinha, atualmente limitada a 70.000 m³/dia, bem como a implantação do Projeto Veredas, já avaliado pela Empresa de Pesquisa Energética (EPE) no âmbito do Plano Nacional Integrado das Infraestruturas de Gás Natural e Biometano (PNIGB), cujos gatilhos para investimento foram acionados em decorrência dos resultados do Leilão de Reserva de Capacidade (LRCAP); e (iii) no Estado de Alagoas, a implantação do ponto de entrega de Marechal Deodoro, associado ao suprimento de Usina Termelétrica, com potencial de atendimento também ao mercado cativo e livre, além da reativação do ponto de entrega de São Miguel dos Campos, cuja implementação poderá ampliar a disponibilidade de gás natural na região.
Além disso, entende-se como relevante a adoção de mecanismos regulatórios voltados à captura e ao compartilhamento dos ganhos de eficiência e produtividade decorrentes da expansão da infraestrutura de transporte. Os investimentos necessários para ampliação da malha de gasodutos são intensivos em capital e produzem efeitos tarifários de longo prazo, razão pela qual sua execução deve estar associada a incentivos que promovam eficiência operacional, otimização de custos e adequada alocação de recursos.
Nesse sentido, a previsão de instrumentos regulatórios que permitam compartilhar com os usuários parte dos ganhos de eficiência obtidos pelas transportadoras durante a implantação e operação dos novos investimentos contribui para a modicidade tarifária e para a sustentabilidade econômica do setor. Ao mesmo tempo, tais mecanismos preservam incentivos adequados à realização de investimentos, favorecendo a expansão da capacidade de transporte, o desenvolvimento do mercado de gás natural e a atração de novos investidores para o setor.
Sob essa perspectiva, a vedação à dupla remuneração e a remuneração adequada dos investimentos prudentes não constituem objetivos conflitantes, mas princípios complementares de um mesmo modelo regulatório. Enquanto a primeira assegura a proteção dos usuários contra cobranças indevidas, a segunda garante que os agentes regulados possuam incentivos adequados para investir, operar e expandir a infraestrutura de forma eficiente.</t>
  </si>
  <si>
    <t>O RCM não constitui inovação arbitrária no setor de transporte de gás natural. A Resolução ANP nº 991/2026 admite expressamente sua aplicação a ativos submetidos a tarifas livremente negociadas entre as partes, hipótese que corresponde ao histórico dos Contratos Legados. A norma não estabelece hierarquia entre CHCI, CRN e RCM; cabe à ANP selecionar, no caso concreto, a metodologia que melhor represente a realidade econômica dos ativos.
Também não procede a alegação de que o RCM não seria metodologia amplamente reconhecida. Reconhecimento técnico não se confunde com frequência de aplicação. Uma metodologia pode ser regulatoriamente reconhecida quando apresenta consistência econômica, estrutura lógica verificável e aderência ao problema regulatório enfrentado. O próprio § 9º do art. 6º da Resolução ANP nº 991/2026 demonstra que a Agência identificou o RCM como resposta específica para ativos explorados sob tarifas negociadas.
A competência da ANP para definir a metodologia decorre da Lei nº 14.134/2021 e do Decreto nº 10.712/2021, que atribuem à Agência a definição da Receita Máxima Permitida e da BRA, considerando depreciação, amortização dos investimentos e remuneração do capital. Trata-se de típica discricionariedade técnica, que deve ser exercida para evitar a reinclusão de ativos já recuperados no novo regime tarifário.
O RCM diferencia-se das metodologias patrimoniais porque desloca o foco do valor físico do ativo para a situação econômica do capital investido. Ao reconstruir os fluxos financeiros históricos, permite apurar o saldo efetivamente ainda não recuperado e impede que valores já remunerados retornem à base tarifária. Essa característica é essencial em ativos oriundos de contratos sem controle tarifário prévio e com registros históricos incompletos ou marcados por integração vertical.</t>
  </si>
  <si>
    <t>A principal preocupação regulatória na definição da BRA consiste em impedir que investimentos já economicamente recuperados durante os Contratos Legados voltem a ser remunerados no novo ciclo tarifário. Essa diretriz decorre do art. 7º, IV, da Resolução ANP nº 991/2026, segundo o qual ativos cuja recuperação total já tenha ocorrido por meio das tarifas de transporte não devem integrar a BRA de abertura, ressalvada apenas a parcela ainda pendente de recuperação econômica.
A inobservância dessa regra resultaria em dupla recuperação de capital, situação em que o mesmo investimento é remunerado mais de uma vez. Sob a ótica jurídica, tal hipótese configuraria enriquecimento sem causa, vedado pelo art. 884 do Código Civil, pois permitiria remuneração adicional às transportadoras sem investimento novo ou saldo econômico remanescente, transferindo aos usuários custos já suportados anteriormente.
Além do vício jurídico, a dupla remuneração eleva artificialmente a Receita Máxima Permitida, amplia as tarifas e compromete a modicidade tarifária. Também distorce os incentivos econômicos, ao desvincular a remuneração do capital da necessidade de investimento eficiente. A previsibilidade regulatória não decorre da perpetuação de receitas passadas, mas da aplicação de critérios objetivos para reconhecer apenas o capital ainda não recuperado.
O RCM é o instrumento adequado para enfrentar esse risco, pois reconstrói a trajetória de recuperação do capital e identifica o saldo remanescente ao final dos Contratos Legados. Como inexistia uma BRA historicamente auditada para a Malha Nordeste, metodologias baseadas apenas em registros contábeis ou custos de reposição poderiam reincluir na tarifa investimentos cujo retorno econômico já foi obtido.</t>
  </si>
  <si>
    <t>O Método do Capital Recuperado adota perspectiva retrospectiva, voltada a identificar quanto do capital originalmente investido ainda permanece pendente de recuperação. Seu objetivo não é estimar o custo atual de reconstrução da infraestrutura nem atualizar simplesmente o custo histórico, mas apurar a realidade econômica do ativo no momento da transição regulatória.
Para isso, o método reconstitui os fluxos financeiros observados ao longo da vida operacional do ativo. Em cada período, considera a receita auferida e dela deduz custos operacionais, tributos e remuneração do capital ainda não recuperado, calculada com base no WACC. O saldo remanescente corresponde à recuperação econômica do investimento no exercício, permitindo acompanhar a evolução do capital residual.
Essa lógica é especialmente relevante para os Contratos Legados, executados sob tarifas livremente negociadas e sem revisão tarifária periódica pela ANP. O RCM não revisa contratos pretéritos nem questiona receitas legitimamente auferidas. Sua função é prospectiva: definir a BRA do novo regime regulado com base no capital que ainda demanda recuperação, evitando que consumidores futuros remunerem ativos já amortizados.</t>
  </si>
  <si>
    <t>A Nota Técnica descreve adequadamente a estrutura matemática do RCM, razão pela qual a presente contribuição se concentra na lógica econômica da metodologia e em seus efeitos regulatórios. Em termos sintéticos, o método compara, ao longo do período analisado, as receitas efetivamente auferidas com os custos operacionais, tributos e remuneração do capital ainda não recuperado.
Quando as receitas líquidas superam a necessidade econômica de remuneração e recuperação do investimento, o capital é amortizado de forma acelerada. Nessa hipótese, o saldo residual apto a integrar a BRA é reduzido ou eliminado, ainda que o ativo mantenha vida física remanescente. Essa distinção entre vida física e vida econômica é central para evitar a dupla remuneração.
No caso da TAG, as estimativas apresentadas indicam que a não adoção do RCM poderia impor custos adicionais relevantes aos usuários no ciclo 2026-2030 e nos ciclos subsequentes. A consequência regulatória não é revisar tarifas passadas ou determinar devolução de valores, mas impedir que ativos já recuperados continuem gerando remuneração futura. A aplicação do método deve produzir efeitos desde 1º de janeiro de 2026, início do ciclo tarifário.</t>
  </si>
  <si>
    <t xml:space="preserve">A utilização do RCM não é solução isolada. Sua lógica encontra respaldo em experiências internacionais voltadas à transição de ativos de infraestrutura para regimes tarifários regulados, especialmente em setores caracterizados por monopólios naturais, assimetria informacional e ausência de acompanhamento histórico da recuperação do capital.
Na experiência australiana, reguladores do setor de energia utilizaram metodologias retrospectivas para definir bases regulatórias iniciais de ativos anteriormente explorados em ambiente de livre negociação. O objetivo foi evitar que investimentos já pagos pelos usuários fossem novamente incorporados à base de remuneração no novo regime tarifário. Para isso, foram exigidas informações financeiras históricas aptas a reconstruir os fluxos econômicos associados aos ativos.
O paralelo com o caso brasileiro é evidente. A Lei nº 14.134/2021 promoveu a transição de ativos historicamente explorados sob contratos privados para o regime de acesso regulado, impondo à ANP o desafio de definir a BRA sem reproduzir, no novo ambiente tarifário, remunerações já obtidas durante os Contratos Legados.
Outras experiências internacionais, como debates conduzidos no Reino Unido e na União Europeia sobre reutilização de redes de gás, hidrogênio, captura de carbono e obsolescência econômica de ativos, compartilham a mesma premissa: a remuneração futura deve incidir apenas sobre o capital ainda não recuperado. Assim, metodologias retrospectivas fortalecem a segurança jurídica e a credibilidade regulatória quando aplicadas com transparência, auditabilidade e fundamentação técnica. </t>
  </si>
  <si>
    <t>A experiência regulatória australiana evidencia que metodologias retrospectivas devem ser acompanhadas de critérios claros de transparência, comparabilidade e consistência das informações utilizadas pelo regulador. O objetivo é reduzir assimetrias informacionais e impedir que ineficiências históricas, distorções contábeis ou remunerações excessivas sejam incorporadas à base tarifária.
Essa lógica é plenamente aplicável aos Contratos Legados brasileiros. Diante da ausência de acompanhamento regulatório contínuo da recuperação do capital, a utilização do RCM permite que a BRA reflita apenas o investimento ainda não recuperado, preservando modicidade tarifária, neutralidade intertemporal e coerência do novo regime regulado.</t>
  </si>
  <si>
    <t>O Custo de Reposição Novo pode ser utilizado como referência técnica de prudência, especialmente quando inexistirem registros históricos completos. Contudo, o CRN não deve ser tratado como direito tarifário automático. Em ativos de infraestrutura monopolista, a incorporação de custos excessivos à base regulatória pode transferir aos usuários, por vários ciclos tarifários, despesas superiores às necessárias à prestação eficiente do serviço.
Essa cautela é ainda mais relevante nos ativos legados, muitos deles construídos em ambiente verticalizado, por empresas integradas e com partes relacionadas. Materiais, engenharia, montagem, contingências, direito de passagem, juros de obra e alocações corporativas devem ser verificados quanto à prudência, necessidade, eficiência e comprovação documental.
A ANP deve utilizar benchmarking técnico-econômico, considerando custos por quilômetro, metro-polegada, diâmetro, extensão, terreno, estações e equipamentos. Quando houver elevada dispersão, medianas, quartis, intervalos de confiança e regressões tendem a oferecer maior robustez do que médias simples.
Ainda que determinado custo seja considerado prudente, sua remuneração futura somente se justifica se o capital correspondente ainda não tiver sido recuperado. O RCM complementa a análise patrimonial justamente ao verificar a recuperação econômica pelas receitas históricas, impedindo que custos já amortizados sejam novamente remunerados.</t>
  </si>
  <si>
    <t>O resultado do RCM é sensível ao WACC, pois taxas mais elevadas aumentam a remuneração atribuída ao capital ainda não recuperado e retardam sua amortização econômica. Por essa razão, o WACC deve ser definido de modo compatível com o risco efetivamente suportado pela transportadora durante os Contratos Legados.
Considera-se adequada a utilização de referências regulatórias pela ANP, desde que acompanhadas de análises de sensibilidade e de justificativa quanto à aderência ao perfil de risco dos contratos, marcados por capacidade contratada, mecanismos ship-or-pay e indexação tarifária.</t>
  </si>
  <si>
    <t>A abordagem nominal pode ser adotada, desde que acompanhada de controles metodológicos que evitem distorções relevantes. A utilização do IGP-M pode introduzir volatilidade expressiva, especialmente em 2020-2021, elevando o WACC nominal e retardando artificialmente a amortização da BRA.
Recomenda-se que a ANP apresente cenários alternativos com IPCA ou índices setoriais, bem como a decomposição do efeito específico do IGP-M sobre o resultado final. A depreciação negativa deve ser admitida apenas quando decorrer de receitas efetivamente insuficientes, demonstradas por dados auditáveis, e não de premissas assimétricas.</t>
  </si>
  <si>
    <t>A relação entre o RCM e a metodologia dos building blocks é conceitualmente consistente. O RCM representa, em perspectiva retrospectiva, a mesma lógica econômica utilizada prospectivamente para definir a Receita Máxima Permitida: custos eficientes, remuneração adequada do capital e recuperação do investimento.
No caso dos Contratos Legados, contudo, não há histórico regulatório de roll-forward da BRA. Por isso, a base de abertura do ciclo 2026-2030 deve corresponder ao saldo econômico apurado pelo RCM, e não a uma nova valoração física dos ativos desvinculada das receitas já auferidas.</t>
  </si>
  <si>
    <t>Em regimes regulatórios maduros, a BRA é constituída desde a origem dos ativos e atualizada por roll-forward, com registro de novos investimentos, baixas, depreciação e recuperação do capital. Esse acompanhamento evita que ativos já amortizados continuem sendo remunerados e assegura previsibilidade tanto para usuários quanto para investidores.
Essa trajetória não existiu para a Malha Nordeste durante os Contratos Legados. Assim, a transição para 2026 não pode partir apenas de uma valoração patrimonial por CRN ou VRD. A base inicial deve refletir o capital economicamente não recuperado após o período contratual, o que justifica a aplicação do RCM.</t>
  </si>
  <si>
    <t>A análise ex post realizada pelo RCM evidencia que as receitas históricas dos Contratos Legados já contemplavam parcelas destinadas a OPEX, tributos, remuneração do capital e retorno do capital investido. O método apenas reconstrói essa trajetória para apurar o saldo efetivamente remanescente.
A ANP deve explicitar que o RCM não cria penalidade contra a TAG nem revisa receitas passadas. Sua finalidade é impedir que a tarifa futura reproduza remuneração de capital já recebida, preservando a neutralidade intertemporal e a modicidade tarifária.</t>
  </si>
  <si>
    <t>A aplicação do RCM aos ativos dos Contratos Legados não configura retroatividade normativa nem afronta à segurança jurídica. O método não altera contratos extintos, não reduz receitas legitimamente auferidas e não impõe obrigação retroativa. Sua finalidade é prospectiva: definir a BRA aplicável ao novo regime tarifário, utilizando dados históricos apenas para identificar o capital ainda não recuperado.
Ainda que se admita que o art. 44 da Lei nº 14.134/2021 tenha preservado as receitas dos Contratos Legados durante sua vigência, essa proteção não se projeta após o encerramento contratual. Trata-se de regra de transição voltada a preservar relações jurídicas existentes, sem conferir direito adquirido à perpetuação do regime econômico anterior.
As autorizações de transporte submetem-se ao regime jurídico vigente e às alterações regulatórias supervenientes. Não há fundamento para transportar ao novo ciclo tarifário a posição econômica obtida sob contratos privados já encerrados, especialmente quando isso implicaria impor aos usuários a remuneração de investimentos já recuperados.
A interpretação contrária converteria a segurança jurídica em mecanismo de blindagem de ganhos econômicos pretéritos, em prejuízo da modicidade tarifária, da eficiência regulatória e da vedação ao enriquecimento sem causa. A BRA inicial deve refletir a realidade econômica apurada pelo RCM, e não a continuidade dos efeitos dos Contratos Legados.</t>
  </si>
  <si>
    <t>A infraestrutura das Malhas Sudeste e Nordeste foi desenvolvida, em grande parte, pela Petrobras entre as décadas de 1970 e 1990, período de monopólio legal e de forte integração vertical. Nesse contexto, os custos de transporte estavam incorporados à cadeia de valor do gás natural e não eram segregados com a transparência exigida em ambiente regulado.
Muitos dutos foram implantados para atender necessidades operacionais da própria Petrobras, como refinarias, campos de produção, grandes consumidores e mercados cativos. Por essa razão, os registros históricos refletem lógica empresarial integrada, e não necessariamente o custo eficiente de uma atividade autônoma de transporte.
Esse histórico reforça a necessidade de metodologia que considere a trajetória econômica dos ativos, e não apenas registros patrimoniais ou custos de reposição. O RCM permite reconstruir a recuperação do capital e oferece base mais adequada para definir a BRA de abertura.</t>
  </si>
  <si>
    <t>Os Contratos Legados foram celebrados no contexto da abertura do mercado de gás natural, juntamente com os Termos de Compromisso firmados entre Petrobras, ANP e transportadoras. A Petrobras permaneceu como principal carregadora, contratando praticamente toda a capacidade disponível em regime ship-or-pay, o que assegurou receitas estáveis às transportadoras independentemente da utilização efetiva da infraestrutura.
Esses instrumentos, contudo, não definiram metodologia de valoração dos ativos após seu encerramento. As obrigações então previstas limitaram-se à disponibilização de informações sobre vida útil, valor contábil, depreciação acumulada e individualização tarifária, justamente para subsidiar a futura atuação regulatória da ANP.
A Lei nº 14.134/2021 reforça que a atividade de transporte é exercida por conta e risco do empreendedor e que a Receita Máxima Permitida não é garantida pela União. Eventual equilíbrio econômico-financeiro dos Contratos Legados restringia-se à relação contratual vigente, não podendo ser projetado para a revisão tarifária do novo regime.
Também não há identidade com o precedente da TBG. Naquela revisão, a ANP registrou ausência de informações suficientes sobre a formação das tarifas, o que justificou o uso do CHCI. Nas revisões das Malhas Sudeste e Nordeste, as memórias de cálculo dos Contratos Legados estão disponíveis no Processo SEI nº 48610.228149/2022-13, permitindo tratamento regulatório distinto.
Diante da ausência de BRA regulatória previamente auditada, da possibilidade de recuperação de capital superior à compatível com ambiente regulado e da longa vigência dos contratos, a aplicação do RCM mostra-se necessária para dar efetividade ao art. 7º, IV, da Resolução ANP nº 991/2026.</t>
  </si>
  <si>
    <t>Com o encerramento dos Contratos Legados ao final de 2025, a capacidade de transporte das Malhas Sudeste e Nordeste passou a se submeter integralmente ao regime de acesso regulado instituído pela Lei nº 14.134/2021. Esse momento exige a definição de parâmetros tarifários compatíveis com a Resolução ANP nº 991/2026.
A definição da BRA é o ponto central da Receita Máxima Permitida do ciclo 2026-2030. Nesse contexto, a decisão da ANP de submeter o RCM à consulta pública é adequada, pois permite examinar informações históricas relevantes sobre receitas, custos e recuperação econômica dos ativos.
Desconsiderar a relação entre receitas contratuais históricas e custos eficientes significaria ignorar justamente o elemento necessário para evitar a dupla remuneração. O RCM permite reconstruir, de forma objetiva e auditável, a parcela do capital ainda não recuperada e, portanto, a BRA de abertura do novo período regulatório.</t>
  </si>
  <si>
    <t>O CRN constitui referência técnica útil para estimar o valor de reposição da infraestrutura, especialmente quando inexistirem registros históricos completos. Contudo, deve ser tratado como insumo metodológico e limite de prudência, não como valor automaticamente remunerável na tarifa.
A definição da BRA inicial não pode se limitar ao custo de reconstrução física da malha. Em ativos explorados por décadas sob Contratos Legados, é indispensável verificar quanto do capital correspondente já foi recuperado pelas receitas históricas. Por isso, o CRN deve ser depreciado e submetido ao RCM antes de eventual reconhecimento tarifário.</t>
  </si>
  <si>
    <t>A base da U.S. Energy Information Administration (EIA) constitui fonte pública, rastreável e adequada como referência de benchmarking para custos de gasodutos. Seu uso pela ANP é tecnicamente defensável, desde que acompanhado de cautelas quanto às diferenças de mercado, geografia, regulação ambiental, custos trabalhistas e condições construtivas entre Estados Unidos e Brasil.
Recomenda-se que a análise seja complementada, sempre que possível, por custos brasileiros efetivos de gasodutos autorizados, dados FERC por categoria de custo, referências internacionais comparáveis e sensibilidades por faixa de diâmetro e extensão. A metodologia deve permanecer transparente e replicável.</t>
  </si>
  <si>
    <t>Os critérios de exclusão de outliers e seleção de projetos concluídos são razoáveis. Como medida adicional de robustez, recomenda-se divulgar a distribuição completa da amostra, incluindo mediana, quartis, desvio-padrão, intervalos de confiança e análise de sensibilidade sem cada grupo de projetos.
A média ponderada deve ser acompanhada de medidas complementares, como mediana ponderada e regressões, para evitar que poucos projetos de grande extensão ou características atípicas determinem valor excessivo ou insuficiente para a Malha Nordeste.</t>
  </si>
  <si>
    <t>As conversões de unidades adotadas são tecnicamente adequadas. Recomenda-se, contudo, que a planilha explicite todos os fatores de conversão utilizados, incluindo milhas para metros, US$/m, US$/m.pol, extensão consolidada e diâmetro ponderado em ativos com múltiplos diâmetros.
Essa rastreabilidade é indispensável para auditoria, replicação por terceiros e prevenção de divergências na valoração de ativos relevantes da Malha Nordeste.</t>
  </si>
  <si>
    <t>A utilização de média ponderada por metro-polegada é metodologicamente aceitável como ponto de partida. Ainda assim, recomenda-se que a ANP apresente sensibilidade por mediana e por modelos de regressão entre custo, extensão e diâmetro, considerando economias de escala não lineares típicas de gasodutos.
Também se recomenda demonstrar que as categorias utilizadas para representar a Malha Nordeste não incorporam custos atípicos de projetos norte-americanos incompatíveis com a realidade brasileira.</t>
  </si>
  <si>
    <t>A valoração individualizada por ativo contribui para a transparência do processo. Entretanto, considerando a idade operacional da Malha Nordeste e a existência de ativos já integralmente depreciados, o CRN bruto não deve ser reconhecido como base remunerável.
O valor estimado deve ser compreendido como etapa intermediária da metodologia. Primeiro, deve ser submetido à depreciação adequada; em seguida, ao RCM, para apurar qual parcela do capital permanece efetivamente não recuperada.</t>
  </si>
  <si>
    <t>O método Ross-Heidecke adota curva não linear de depreciação e pode ser útil em determinadas avaliações patrimoniais. No caso da Malha Nordeste, porém, sua aplicação exige cautela, pois pode preservar valores residuais superiores aos obtidos pela depreciação linear e influenciar significativamente o resultado do RCM.
A adoção uniforme do coeficiente c = 0, equivalente ao melhor estado de conservação, não parece compatível com ativos antigos, muitos deles construídos e operados por décadas antes da transição para o regime regulado. Caso a ANP mantenha esse método, recomenda-se exigir laudos técnicos independentes por ativo e análises de sensibilidade com diferentes coeficientes de conservação.
A aplicação da fórmula Ross-Heidecke com c = 0 elimina a penalidade por deterioração observável e tende a elevar o valor residual dos ativos. Essa premissa deve ser tecnicamente comprovada, sobretudo para gasodutos antigos da Malha Nordeste, cuja idade operacional não autoriza presunção generalizada de estado novo.
Recomenda-se que a ANP preserve, como referência principal, a depreciação linear ou, caso opte por Ross-Heidecke, defina coeficientes individualizados por instalação, com base em laudos independentes. Também se recomenda manter VRD zero para ativos com 30 anos ou mais de operação, salvo comprovação robusta em sentido contrário.</t>
  </si>
  <si>
    <t>Há aparente erro material de referência, pois o item relacionado à Malha Nordeste deveria tratar de ativo pertencente à TAG, e não do GASVOL, associado à Malha Sudeste/NTS. Recomenda-se corrigir a referência para ativo pertinente à Malha Nordeste, a exemplo do NORDESTÃO, a fim de preservar a rastreabilidade entre a Nota Técnica, a planilha e o formulário.
A correção é relevante para evitar confusão entre os processos da NT 14 e da NT 15 e para assegurar que os exemplos numéricos reflitam efetivamente a infraestrutura objeto da presente consulta.</t>
  </si>
  <si>
    <t>Os resultados por ativo evidenciam a maturidade da Malha Nordeste e o grau de depreciação acumulada da infraestrutura. Ainda assim, o VRD deve ser compreendido como ponto de partida para a aplicação do RCM, e não como resultado final da BRA.
Recomenda-se que a ANP explicite que o valor residual físico somente poderá integrar a base regulatória se, após a reconstrução das receitas, custos, tributos, WACC e CAPEX do período 2006-2025, permanecer saldo econômico não recuperado.</t>
  </si>
  <si>
    <t>A análise demonstra concentração do valor residual em ativos mais recentes e valor nulo para ativos que ultrapassaram a vida útil regulatória. Recomenda-se apresentar testes informativos com vidas úteis alternativas, como 35, 40 e 45 anos, sem que isso implique reabrir remuneração de ativos já economicamente recuperados.
Em qualquer cenário, a conclusão regulatória deve permanecer vinculada ao RCM, pois a existência de valor físico residual não significa, por si só, capital ainda pendente de recuperação.</t>
  </si>
  <si>
    <t>Concorda-se com a exclusão de valor residual para ativos que já ultrapassaram a vida útil regulatória. Quanto aos ativos que concentram parcela relevante do VRD, especialmente o GASFOR, recomenda-se cautela: valor físico residual não equivale automaticamente a capital não recuperado.
Antes de qualquer reconhecimento tarifário futuro, a ANP deve verificar a receita contratual atribuível ao ativo, a eventual recuperação antecipada por mecanismos ship-or-pay e a consistência entre o saldo físico e a trajetória econômica apurada pelo RCM.</t>
  </si>
  <si>
    <t>A curva Ross-Heidecke deve ser utilizada apenas se acompanhada de fundamentação técnica específica. A adoção do coeficiente c = 0 para toda a malha tende a reduzir a depreciação e elevar a remuneração residual sem comprovação suficiente das condições efetivas de conservação dos ativos.
Recomenda-se que eventual manutenção do método seja precedida de auditoria independente, laudos por instalação, análise de impacto regulatório e testes de sensibilidade. Também devem ser avaliados os efeitos de gastos ativáveis, como inspeções por pig, para evitar dupla contagem entre capitalização de despesas e melhoria artificial do estado de conservação.</t>
  </si>
  <si>
    <t>A síntese deve deixar claro que o VRD representa apenas estimativa econômica em data-base anterior, e não a BRA inicial de 2026. A BRA do novo ciclo deve decorrer da evolução de 2006 a 2025, considerando receitas, OPEX, tributos, WACC, CAPEX, baixas e recuperação do capital.
Essa distinção é essencial para evitar dupla recuperação e para assegurar que apenas o capital efetivamente ainda não recuperado seja remunerado nas tarifas futuras.</t>
  </si>
  <si>
    <t>A receita líquida constitui insumo central do RCM, pois indica a capacidade histórica de recuperação do capital. A utilização da receita contratual é adequada quando reflete o direito econômico da transportadora sob contratos ship-or-pay.
Recomenda-se, contudo, manter série auditável e reconciliar a receita contratual com pagamentos históricos Petrobras/FAP, identificando eventuais diferenças, créditos, ajustes e sua materialidade para o resultado final.</t>
  </si>
  <si>
    <t>A tarifa contratual da Malha Nordeste deve ser utilizada como referência para a reconstrução das receitas, pois representa a remuneração efetivamente pactuada no Contrato Legado.
Todavia, é importante explicitar que essa tarifa foi formada em ambiente de partes relacionadas e sem aprovação tarifária ex ante pela ANP. Por isso, não pode ser usada para presumir que a BRA residual corresponda ao valor físico dos ativos.</t>
  </si>
  <si>
    <t>A utilização das tarifas vigentes em 2006 e 2007, bem como do reajuste contratual pelo IGP-M a partir de 2008, é compatível com a reconstrução histórica das receitas.
Recomenda-se demonstrar a conciliação com os documentos contratuais originais e explicitar o efeito do IGP-M acumulado sobre a recuperação do capital, dado seu impacto relevante sobre a receita considerada no RCM.</t>
  </si>
  <si>
    <t>A utilização da capacidade contratada é adequada em razão da natureza ship-or-pay dos Contratos Legados. A receita relevante para o RCM não depende apenas do volume fisicamente movimentado, mas do direito contratual de cobrança pela capacidade disponibilizada.
A ANP deve explicitar esse aspecto, reforçando que a metodologia busca medir a receita que efetivamente remunerou a infraestrutura ao longo do período contratual.</t>
  </si>
  <si>
    <t>A fórmula de cálculo da receita líquida é clara e replicável. Recomenda-se, contudo, verificar a consistência entre fator energético, PCS, capacidade, tarifa, número de dias, fatores de conversão e tributos.
A planilha deve manter células auditáveis, fórmulas abertas e memória de cálculo rastreável, evitando fórmulas embutidas ou premissas não documentadas que dificultem a revisão pelos agentes.</t>
  </si>
  <si>
    <t>As deduções de ICMS, PIS/COFINS e demais tributos devem refletir o regime fiscal aplicável ao período dos Contratos Legados. Recomenda-se avaliar a manutenção da CPMF após sua extinção e apresentar sensibilidade sem esse tributo a partir de 2008.
O RCM deve evitar tanto subestimar quanto superestimar a receita líquida disponível para recuperação do capital, assegurando que o resultado final seja neutro e aderente aos dados auditáveis.</t>
  </si>
  <si>
    <t>A utilização da receita contratual é adequada por representar o direito econômico da transportadora. Entretanto, para conferir robustez ao RCM, recomenda-se que a ANP apresente conciliação anual entre receita contratual e pagamentos históricos Petrobras/FAP.
Essa conciliação deve identificar créditos ship-or-pay, ajustes, diferenças temporais e sua materialidade, reduzindo questionamentos sobre receitas não efetivamente recebidas ou eventualmente alocadas de forma inconsistente.</t>
  </si>
  <si>
    <t>A magnitude da receita líquida acumulada demonstra que a Malha Nordeste teve fluxo contratual expressivo ao longo dos Contratos Legados. Esse histórico deve ser integralmente considerado para aferir a recuperação econômica dos ativos.
Recomenda-se que a conclusão da seção destaque que a dimensão das receitas acumuladas reforça a adequação do RCM e afasta metodologias que reconstituam a BRA apenas por valor físico ou patrimonial.</t>
  </si>
  <si>
    <t>A taxa de retorno deve refletir o risco regulatório e contratual efetivamente suportado pela transportadora. A utilização de WACC regulatório preexistente é adequada como referência, desde que acompanhada de sensibilidades que verifiquem seu impacto sobre o saldo residual.
O Contrato Legado, marcado por capacidade contratada, ship-or-pay e indexação, apresentava risco de demanda inferior ao de investimentos merchant. Esse contexto deve ser considerado na interpretação do WACC utilizado no RCM.</t>
  </si>
  <si>
    <t>O CAPM adaptado é metodologia reconhecida para estimar o custo de capital. Recomenda-se, contudo, explicitar que o WACC utilizado é taxa regulatória de referência, e não necessariamente o custo efetivo da TAG.
A ANP deve publicar a memória completa de cálculo, com parâmetros de mercado auditáveis, estrutura de capital eficiente, beta setorial e possibilidade de replicação por terceiros.</t>
  </si>
  <si>
    <t>O cálculo anual para 2006-2013 é aceitável por refletir a metodologia então vigente. Ainda assim, recomenda-se apresentar cenário alternativo com taxa média de ciclo, para avaliar se a atualização anual introduz volatilidade excessiva em contratos de longa duração.
A série utilizada deve ser auditável e replicável, com indicação das fontes públicas para taxa livre de risco, EMBI, inflação, prêmio de mercado e demais parâmetros relevantes.</t>
  </si>
  <si>
    <t>A estrutura de capital deve representar uma empresa eficiente, e não necessariamente a estrutura real ou oportunística da transportadora. Recomenda-se comparar cenários como 40/60, 50/50 e 30/70, à luz de benchmarks internacionais.
A estrutura notional adotada deve evitar a transferência aos usuários de riscos financeiros decorrentes de decisões societárias, aquisições ou escolhas de alavancagem não vinculadas à prestação eficiente do serviço.</t>
  </si>
  <si>
    <t>O beta deve ser estimado com base em grupo de empresas comparáveis, observando critérios de liquidez, atividade regulada, alavancagem e exclusão de companhias com atividades não equivalentes.
Recomenda-se que a ANP divulgue a amostra utilizada, os betas desalavancados, o processo de realavancagem, a carga tributária considerada e testes de sensibilidade, em linha com práticas regulatórias internacionais.</t>
  </si>
  <si>
    <t>A taxa livre de risco e o prêmio de risco Brasil devem ser definidos por critérios estáveis, objetivos e replicáveis. Recomenda-se evitar que picos conjunturais de risco influenciem excessivamente a taxa aplicada a contratos de longo prazo.
Considerando que os Contratos Legados protegiam receitas por ship-or-pay e indexação, médias de longo prazo ou medianas podem oferecer resultado mais consistente do que janelas curtas em períodos de elevada volatilidade.</t>
  </si>
  <si>
    <t>A apresentação anual dos parâmetros contribui para a transparência da metodologia. Recomenda-se complementar a análise com decomposição do impacto de cada variável sobre a BRA e com cenários de WACC real constante e WACC regulatório por ciclo.
Essas sensibilidades permitem avaliar se o saldo residual de 2025 é robusto ou excessivamente dependente de premissas financeiras específicas.</t>
  </si>
  <si>
    <t>Concorda-se com a utilização do WACC regulatório de 7,15% para 2014-2018, por corresponder a parâmetro setorial definido pela ANP.
Recomenda-se apenas esclarecer que sua aplicação no RCM não reabre discussão sobre remuneração já embutida nas tarifas contratuais, servindo exclusivamente para mensurar o custo de oportunidade do capital ainda não recuperado.</t>
  </si>
  <si>
    <t xml:space="preserve">O WACC de 7,25% constitui referência regulatória recente e pode ser utilizado no RCM, desde que acompanhado de análises de sensibilidade.
Recomenda-se confrontá-lo com benchmarks internacionais e com a evolução do risco do setor, evidenciando seu impacto sobre o saldo final da BRA. </t>
  </si>
  <si>
    <t>A atualização de parâmetros pela NT nº 013/2019-SIM pode ser aceita como referência para o período, desde que a ANP verifique sua aderência ao perfil de risco da TAG e dos Contratos Legados.
Sugere-se incluir comparação internacional de WACC real para gasodutos regulados e justificativa expressa da estrutura de capital notional adotada.</t>
  </si>
  <si>
    <t>A estabilização do WACC em torno de 7% é compatível com a regulação de infraestrutura. Ainda assim, a comparação entre períodos revela mudanças relevantes na estrutura de capital, nos spreads de crédito e nos parâmetros de risco.
Recomenda-se apresentar tabela com o impacto de cada período sobre a remuneração acumulada do capital e sobre o saldo final da BRA.</t>
  </si>
  <si>
    <t>A síntese do WACC por período deve ser mantida, mas complementada por análises de sensibilidade. Como o WACC é uma das variáveis mais relevantes do RCM, sua superestimação pode reduzir artificialmente a recuperação do capital e elevar a BRA final.
Sugere-se que a decisão final inclua matriz combinando WACC, indexador e OPEX, permitindo verificar a robustez do saldo residual.</t>
  </si>
  <si>
    <t>A consideração de IRPJ e CSLL é necessária para a correta aplicação do RCM, desde que reflita tributos efetivamente atribuíveis à atividade de transporte.
Recomenda-se reconciliar a base fiscal com demonstrações financeiras, separar efeitos relacionados a outras malhas da TAG e considerar eventuais benefícios fiscais ou prejuízos tributários que reduzam a necessidade de receita reconhecida.</t>
  </si>
  <si>
    <t xml:space="preserve">O uso da alíquota combinada de 34% é padrão para lucro real. </t>
  </si>
  <si>
    <t>A vida útil residual deve guardar coerência com a idade operacional dos ativos e com a lógica do capital recuperado. Ativos anteriores a 2006 não devem gerar base fiscal ou regulatória residual se já ultrapassaram sua vida útil e receberam receitas suficientes para recuperação econômica.
Recomenda-se que a ANP evite converter o CRN integral em base fiscal quando houver evidências de custo histórico ou de recuperação econômica já ocorrida.</t>
  </si>
  <si>
    <t>A conversão pela PTAX de 31/12/2005 é critério objetivo e replicável. Todavia, a base fiscal convertida não deve ser confundida com BRA regulatória remunerável.
Para fins tarifários, o valor convertido deve ser submetido ao VRD e, posteriormente, ao RCM. A adoção do CRN integral como base fiscal deve ser tratada como hipótese de modelagem e testada por sensibilidade.</t>
  </si>
  <si>
    <t>O encerramento escalonado da vida útil dos ativos pode ser mantido, desde que compatível com a idade operacional e com a função econômica da infraestrutura.
Eventual ampliação de vida útil não deve permitir o retorno à BRA de ativos cuja recuperação econômica já tenha ocorrido. O critério regulatório deve preservar a coerência entre vida útil, depreciação e capital ainda não recuperado.</t>
  </si>
  <si>
    <t>A incorporação de CAPEX incremental é admissível quando o investimento for prudente, necessário, eficiente, efetivamente incorporado ao ativo e ainda não recuperado economicamente.
Cada adição deve ser classificada quanto à sua natureza - expansão, reforço, substituição, manutenção capitalizável ou despesa operacional - com comprovação documental, data de entrada em operação e baixa do componente substituído quando aplicável.</t>
  </si>
  <si>
    <t>As adições ao imobilizado devem ser avaliadas sob critérios regulatórios, e não apenas contábeis. Devem ser comprovadas a prudência, a eficiência, a necessidade do investimento e a inexistência de dupla contagem.
Recomenda-se exigir documentação de entrada em operação, justificativa técnica, benefícios ao serviço, distinção entre CAPEX e OPEX e baixa dos ativos substituídos.</t>
  </si>
  <si>
    <t>Os investimentos associados ao Catu-Pilar e às Estações de Distribuição de Gás devem ser avaliados quanto à prudência dos custos, necessidade regulatória, data de entrada em operação e efetiva contribuição para a prestação do serviço.
Antes de eventual reconhecimento na BRA, a ANP deve verificar se tais investimentos já foram remunerados pelas receitas dos Contratos Legados e se permanecem capital economicamente não recuperado.</t>
  </si>
  <si>
    <t>A classificação de bens e instalações deve distinguir investimentos capitalizáveis de despesas operacionais recorrentes. Manutenção, inspeção, integridade operacional, pig instrumentado e substituições de rotina não devem ser capitalizados quando apenas preservam a capacidade existente.
A capitalização indevida transforma OPEX em ativo remunerável, elevando a BRA e transferindo custos recorrentes para tarifas futuras. Quando houver substituição relevante, deve ser obrigatória a baixa do componente anterior, evitando dupla remuneração.</t>
  </si>
  <si>
    <t>A apuração anual de IRPJ e CSLL deve ser acompanhada de reconciliação completa dos valores considerados na modelagem, distinguindo tributos estimados, tributos efetivos e rateios por malha.
Recomenda-se apresentar cenários com alíquota efetiva e com segregação por malha. Caso a documentação não permita verificação suficiente, devem ser adotadas premissas prudentes em favor da modicidade tarifária, sem prejuízo de eventual true-up.</t>
  </si>
  <si>
    <t>A comparação com tributos declarados pela TAG é relevante para validar as estimativas utilizadas no RCM. Como a apuração fiscal ocorre no nível da pessoa jurídica, e não necessariamente por malha, os valores alocados devem ser tratados como aproximações regulatórias.
Recomenda-se exigir conciliação com demonstrações financeiras auditadas, critérios de rateio transparentes e memória de cálculo que permita avaliar a materialidade das diferenças.</t>
  </si>
  <si>
    <t>Os custos operacionais são insumo essencial do RCM e devem refletir despesas eficientes, necessárias e diretamente atribuíveis à prestação do serviço de transporte na Malha Nordeste.
A existência de lacunas informacionais não impede a aplicação do método, mas exige transparência, premissas prudentes, benchmarking e mecanismos de ajuste posterior, caso a transportadora apresente dados auditados mais representativos.</t>
  </si>
  <si>
    <t>A ausência de informações históricas completas decorre do próprio contexto dos Contratos Legados, marcados por integração vertical e inexistência de contabilidade regulatória por ativo desde a origem.
Essa lacuna não deve resultar em presunção favorável à transportadora. A ANP deve utilizar as melhores informações disponíveis, com critérios auditáveis, e condicionar eventual reconhecimento adicional à apresentação de documentação segregada e verificável.</t>
  </si>
  <si>
    <t>A atuação da Transpetro e a estrutura do Consórcio Malhas ajudam a explicar a ausência de informações segregadas por malha em parte do período analisado. Contudo, os pagamentos realizados em ambiente de integração vertical devem ser tratados com cautela.
Recomenda-se utilizar esses dados como referência inicial, submetendo-os a análises de eficiência, conciliação documental e comparação com parâmetros de mercado.</t>
  </si>
  <si>
    <t>A reestruturação societária e a constituição da TAG independente alteraram a estrutura de custos administrativos, operacionais e de gestão. Por isso, não se recomenda extrapolar automaticamente custos posteriores para todo o período histórico.
Devem ser excluídos custos relacionados à aquisição societária, reorganização empresarial, financiamento ou atividades não diretamente vinculadas à prestação do serviço de transporte na Malha Nordeste.</t>
  </si>
  <si>
    <t>As limitações informacionais declaradas pela TAG devem ser registradas, mas não podem impedir a aplicação do RCM. A falta de dados completos deve ser tratada por meio de premissas prudentes, transparência metodológica e possibilidade de auditoria.
Caso a transportadora pretenda reconhecimento de custos superiores, deve apresentar documentos auditados, segregados por malha, ativo, contrato e natureza de despesa.</t>
  </si>
  <si>
    <t>Os dados históricos da Petrobras/Transpetro constituem referência relevante para reconstrução do OPEX, mas refletem operações realizadas em ambiente de integração vertical. Por isso, devem ser avaliados quanto à eficiência, causalidade e pertinência à Malha Nordeste.
Recomenda-se conciliar tais informações com contratos de operação, registros contábeis e parâmetros comparativos de O&amp;M por quilômetro, diâmetro, estações e complexidade operacional.</t>
  </si>
  <si>
    <t>As demonstrações financeiras auditadas da TAG oferecem base mais robusta para o período recente, mas os dados consolidados devem ser segregados por malha e por contrato.
Na ausência de abertura gerencial suficiente, o rateio pela extensão da rede pode ser utilizado como critério objetivo, desde que confrontado com alternativas como extensão ponderada por diâmetro, capacidade, número de estações e complexidade operacional.</t>
  </si>
  <si>
    <t>O critério de alocação deve buscar refletir a relação de causalidade entre custos e prestação do serviço. A extensão da rede é parâmetro simples e transparente, mas pode não capturar diferenças de diâmetro, pressão, estações, pontos de entrega e complexidade operacional.
Recomenda-se apresentar sensibilidades com critérios alternativos e justificar a escolha daquele que melhor represente a alocação eficiente dos custos.</t>
  </si>
  <si>
    <t>A abertura por subcategoria de O&amp;M e G&amp;A é necessária para avaliar a natureza dos custos e sua aderência à prestação do serviço. Despesas administrativas, integridade, operação, manutenção, seguros e direito de passagem devem ser segregadas.
Essa abertura permite identificar custos não recorrentes, despesas corporativas não atribuíveis à malha e eventuais itens que deveriam ser classificados como CAPEX ou excluídos da base de custos regulatórios.</t>
  </si>
  <si>
    <t>A utilização de multiplicadores para compatibilizar bases de dados pode ser adotada, desde que acompanhada de justificativa técnica e sensibilidades. A aplicação uniforme de despesas de G&amp;A ou direito de passagem a todo o período pode superestimar OPEX histórico.
Recomenda-se apresentar cenários sem multiplicador, com multiplicadores alternativos e com benchmarking externo, evidenciando o impacto de cada premissa sobre o saldo residual da BRA.</t>
  </si>
  <si>
    <t>A compatibilização de escopo entre bases históricas e recentes é necessária para assegurar comparabilidade. Contudo, somente devem ser incorporados custos com relação direta e comprovada com a operação da Malha Nordeste.
Devem ser distinguidos custos recorrentes de despesas excepcionais decorrentes de reestruturação societária ou mudanças organizacionais posteriores, evitando sua retroprojeção automática aos Contratos Legados.</t>
  </si>
  <si>
    <t>A escolha do período de referência para cálculo do multiplicador deve considerar mudanças estruturais na operação, governança e composição de custos da transportadora.
Recomenda-se avaliar diferentes janelas temporais, evitando que custos de período específico sejam generalizados para toda a série histórica sem demonstração de representatividade.</t>
  </si>
  <si>
    <t>A utilização do custo unitário de 2008 para estimar 2006 e 2007 é procedimento simples e auditável. Ainda assim, recomenda-se apresentar sensibilidade com deflação dos valores e custos por quilômetro ponderados por diâmetro.
A adoção direta de valores nominais pode influenciar o saldo residual do RCM, razão pela qual seu impacto deve ser explicitado.</t>
  </si>
  <si>
    <t>A série consolidada de OPEX pode ser utilizada como melhor informação disponível, sem prejuízo de revisão futura mediante apresentação de dados auditados.
Recomenda-se que a decisão final preveja trilha de auditoria, obrigação de envio de dados segregados, possibilidade de true-up e comparação com parâmetros de eficiência, preservando a modicidade tarifária</t>
  </si>
  <si>
    <t>A aplicação de premissas nominais deve assegurar coerência entre indexadores, WACC, receitas e custos, evitando dupla indexação ou distorções de inflação.
A planilha deve permitir rastrear, ano a ano, os efeitos de inflação, câmbio e atualização monetária sobre a remuneração do capital e o saldo residual.</t>
  </si>
  <si>
    <t>O IGP-M deve ser considerado na reconstrução das receitas quando corresponder ao indexador contratual efetivamente aplicado. Contudo, sua utilização como parâmetro metodológico para atualização de demais variáveis deve ser avaliada com cautela.
Recomenda-se distinguir o IGP-M como índice contratual de receita da escolha de indexadores para testes de sensibilidade, como IPCA ou inflação setorial.</t>
  </si>
  <si>
    <t>Como indexador contratual, o IGP-M integrou a formação das receitas dos Contratos Legados e deve ser considerado na reconstrução histórica.
Ao mesmo tempo, esse mecanismo reduziu a exposição da transportadora ao risco inflacionário, aspecto que deve ser considerado na avaliação do WACC e do grau de recuperação do capital.</t>
  </si>
  <si>
    <t>A conversão do WACC real para valores nominais em reais é etapa sensível da metodologia. A utilização do IGP-M pode elevar significativamente o WACC nominal em períodos de volatilidade, retardando a recuperação econômica do capital.
Recomenda-se apresentar cenários alternativos com IPCA e análise em moeda constante, demonstrando a neutralidade econômica da escolha metodológica.</t>
  </si>
  <si>
    <t>A Nota Técnica deve evidenciar os períodos de maior variação do IGP-M e seus efeitos sobre o resultado do RCM, especialmente quando impactarem simultaneamente receitas e WACC nominal.
Sugere-se decompor o saldo residual entre efeitos de operação, CAPEX, OPEX, tributos, WACC e atualização monetária.</t>
  </si>
  <si>
    <t>A metodologia de cálculo do WACC nominal em reais deve ser integralmente transparente. Recomenda-se apresentar quadro anual com WACC real, inflação utilizada, WACC nominal, BRA inicial, remuneração do capital e impacto sobre o RCM.
Essa sistematização amplia a auditabilidade e reduz a influência de escolhas metodológicas não explicitadas.</t>
  </si>
  <si>
    <t>A caracterização do IGP-M como cenário mais conservador deve ser qualificada, pois seus efeitos dependem da perspectiva considerada. Embora possa ser conservador sob a ótica da transportadora, pode ampliar o saldo residual e os custos dos usuários.
Recomenda-se substituir a noção de conservadorismo por análise de neutralidade regulatória, com comparação objetiva entre cenários.</t>
  </si>
  <si>
    <t>A taxa de câmbio deve ser utilizada apenas quando necessária à conversão de valores originalmente expressos em dólares. A metodologia deve distinguir claramente efeitos cambiais de inflação e evitar dupla atualização.
Recomenda-se que a planilha identifique todas as conversões, fontes de câmbio e impactos anuais sobre os resultados.</t>
  </si>
  <si>
    <t>A definição do valor residual da BRA é o ponto central do RCM. O reconhecimento de saldo residual somente se justifica quando demonstrado que o capital correspondente ainda não foi recuperado economicamente pelas receitas dos Contratos Legados.
Recomenda-se que a ANP apresente testes de sensibilidade para WACC, OPEX, CAPEX, tributos, IGP-M, linepack e capitalização de inspeções, assegurando que a decisão final seja robusta e aderente à vedação da dupla recuperação.</t>
  </si>
  <si>
    <t>A fórmula de evolução da BRA deve permitir rastrear saldo inicial, adições, baixas, depreciação, retorno do capital, remuneração do capital e saldo final.
A apresentação desses componentes em série anual facilita a auditoria, a replicação dos cálculos e a identificação dos fatores que determinam o valor residual.</t>
  </si>
  <si>
    <t>A BRA de abertura de 2006 deve funcionar como ponto inicial para o RCM, e não como valor automaticamente reconhecível em 2026.
Os aportes realizados entre 2006 e 2017 devem ser incorporados apenas quando comprovados quanto ao custo, à entrada em operação, à necessidade regulatória e à ausência de recuperação econômica anterior.</t>
  </si>
  <si>
    <t>Para ativos anteriores a 31/12/2005, o CRN pode servir como referência de reconstrução quando registros históricos forem insuficientes. Contudo, esse valor deve ser depreciado e submetido ao RCM.
O reconhecimento tarifário futuro somente se justifica se, após a análise de receitas e custos históricos, restar capital economicamente não recuperado.</t>
  </si>
  <si>
    <t>Para ativos com entrada em serviço a partir de 2006, o valor de aquisição deve ser comprovado por documentação auditável e associado à efetiva prestação do serviço de transporte.
Esses ativos também devem passar pelo RCM, pois a existência de CAPEX contábil não implica automaticamente saldo regulatório remanescente em 2026.</t>
  </si>
  <si>
    <t>As adições classificadas como Sustaining CAPEX devem ser avaliadas com rigor, distinguindo manutenção recorrente de investimentos que aumentem capacidade, vida útil ou confiabilidade de forma relevante.
Despesas de inspeção, integridade e operação devem ser tratadas como OPEX, salvo comprovação objetiva de benefício incremental capitalizável e baixa do ativo substituído.</t>
  </si>
  <si>
    <t>A distribuição do CAPEX por categoria deve permitir identificar a natureza econômica de cada despesa. Recomenda-se separar expansão, substituição, manutenção capitalizável, integridade operacional, equipamentos, TI e despesas corporativas.
Essa segregação é necessária para evitar que despesas recorrentes sejam incorporadas à BRA como ativos remuneráveis.</t>
  </si>
  <si>
    <t>O padrão temporal das adições deve ser analisado para verificar se há concentração de investimentos próximos ao fim dos Contratos Legados ou após reestruturações societárias.
CAPEX tardio deve ser submetido a teste de prudência, necessidade, eficiência e comprovação de que não foi recuperado por receitas contratuais antes do novo ciclo tarifário.</t>
  </si>
  <si>
    <t>A evolução anual da BRA é a principal evidência da recuperação econômica dos ativos. Recomenda-se apresentar, ano a ano, BRA inicial, CAPEX, baixas, OPEX, tributos, WACC, receitas, retorno de capital e saldo final.
A decomposição desses componentes permite compreender se o saldo residual decorre de capital efetivamente não recuperado ou de premissas metodológicas específicas.</t>
  </si>
  <si>
    <t>A trajetória da BRA deve ser interpretada sob a ótica da recuperação econômica do capital. Receitas contratuais elevadas e estáveis, especialmente sob mecanismos ship-or-pay, tendem a acelerar a amortização do investimento.
Caso o RCM demonstre recuperação integral ou sobre-recuperação, não há fundamento para reconhecer saldo residual positivo na BRA de abertura.</t>
  </si>
  <si>
    <t>A fase inicial de ativação e crescimento deve ser analisada quanto à entrada em operação dos ativos, razoabilidade dos custos e coerência entre os aportes realizados e as receitas correspondentes.
Os investimentos associados ao Catu-Pilar devem ser verificados quanto à prudência, necessidade regulatória e eventual recuperação pelas receitas do Contrato Legado.</t>
  </si>
  <si>
    <t>A fase de maior saldo regulatório exige análise da relação entre adições ao imobilizado, remuneração do capital e receitas contratuais.
Recomenda-se demonstrar se o pico da BRA decorre de investimentos efetivamente produtivos ou de premissas de capitalização, indexação e WACC que retardam artificialmente a recuperação econômica.</t>
  </si>
  <si>
    <t>A fase de amortização gradual deve evidenciar a capacidade das receitas contratuais de reduzir o saldo econômico dos investimentos.
Recomenda-se decompor o efeito de receitas, OPEX, tributos e WACC, avaliando se o ritmo de recuperação é robusto diante de cenários alternativos.</t>
  </si>
  <si>
    <t>A fase final do Contrato Legado deve ser analisada com especial atenção, pois concentra a transição para o novo regime. Se houver saldo residual positivo, sua robustez deve ser testada contra premissas alternativas de WACC, OPEX, indexador, CAPEX tardio e classificação de despesas.
O reconhecimento de BRA positiva em 2026 somente se justifica se o saldo permanecer demonstrado de forma objetiva após esses testes.</t>
  </si>
  <si>
    <t>A decomposição do retorno sobre o capital deve demonstrar a destinação econômica das receitas: cobertura de OPEX, tributos, remuneração do capital e recuperação do investimento.
Recomenda-se apresentar participação percentual acumulada de cada componente e comparação com a Malha Sudeste, assegurando consistência metodológica entre as Notas Técnicas.</t>
  </si>
  <si>
    <t>A análise da Nota Técnica confirma que a aplicação do RCM é a forma mais adequada de compatibilizar a transição dos Contratos Legados com a Resolução ANP nº 991/2026. A metodologia permite identificar o capital efetivamente ainda não recuperado e evita que usuários futuros remunerem investimentos já amortizados economicamente.
A ANP deve manter a orientação de utilizar o RCM como metodologia central, acompanhada de planilhas abertas, auditoria, testes de sensibilidade e tratamento prudente de premissas como WACC, OPEX, CAPEX, indexadores, tributos e depreciação. Apenas assim a BRA inicial refletirá a realidade econômica dos ativos e preservará a modicidade tarifária.</t>
  </si>
  <si>
    <t>Recomenda-se que a planilha do Anexo I seja disponibilizada em formato aberto, com fórmulas destravadas, fontes documentais por célula crítica, trilha de auditoria e aba específica de sensibilidades.
Devem ser incluídos cenários de WACC alternativo, IPCA versus IGP-M, OPEX eficiente, reclassificação de pig instrumentado, linepack apenas inicial, CAPEX tardio sujeito a teste de prudência e tributos por alíquota efetiva. A decisão regulatória deve explicitar o cenário adotado e as razões técnicas da escolha.</t>
  </si>
  <si>
    <t>A presente contribuição reforça que o RCM é a metodologia mais adequada para dar efetividade à vedação de dupla recuperação prevista na Resolução ANP nº 991/2026. Embora CHCI e CRN sejam úteis para finalidades patrimoniais, esses métodos não incorporam, de forma integrada, as receitas historicamente auferidas durante os Contratos Legados.
A análise da ANP e os estudos apresentados por consultorias indicam que parcela substancial do capital associado à Malha Nordeste já foi recuperada. O RCM permite reconstruir essa trajetória com base em receitas, custos, tributos, remuneração do capital e recuperação efetiva do investimento.
No contexto de ativos antigos, construídos em ambiente verticalizado e explorados por décadas sob tarifas negociadas, a adoção de metodologia que desconsidere os fluxos históricos pode reincluir na BRA investimentos já pagos pelos usuários. Por isso, a revisão tarifária em curso representa oportunidade essencial para alinhar a remuneração dos ativos ao atual marco regulatório e à modicidade tarifária.</t>
  </si>
  <si>
    <t>O objetivo deste Anexo é reconstruir a lógica econômica das receitas e tarifas do Contrato Malhas Nordeste, identificando se a tarifa contratual já contemplava remuneração de capital associada a bases de reposição.
Essa verificação é indispensável para aferir a recuperação econômica dos ativos e assegurar que a BRA de abertura reflita apenas o capital ainda não recuperado.</t>
  </si>
  <si>
    <t>Recomenda-se que a ANP reconcilie a memória de cálculo tarifário original com a receita efetivamente auferida e com a BRA residual proposta.
Essa conciliação permite verificar se o Custo de Reposição Novo foi utilizado como base de remuneração histórica e se há risco de nova incorporação de valores já pagos pelos usuários.</t>
  </si>
  <si>
    <t>A apuração do custo unitário implícito em US$/pol.m constitui procedimento adequado de validação. Recomenda-se compará-lo com a base EIA, projetos brasileiros disponíveis e referências internacionais por diâmetro e extensão.
Essa comparação contribui para avaliar a razoabilidade dos parâmetros utilizados na formação tarifária original.</t>
  </si>
  <si>
    <t>A rubrica de custos de reposição deve ser decomposta entre materiais, construção, engenharia, direito de passagem, contingências e demais componentes relevantes.
Também deve ser explicitado o tratamento conferido à depreciação, a fim de verificar se a tarifa histórica remunerava CRN bruto, CRN depreciado ou outro critério. Na ausência dessa decomposição, recomenda-se interpretação prudente contra dupla recuperação.</t>
  </si>
  <si>
    <t>A avaliação patrimonial realizada pela Petrobras em 2003 é evidência relevante e deve ser confrontada com os valores de CRN e VRD utilizados na Nota Técnica.
Se a própria Petrobras adotou custo de reposição depreciado, isso indica reconhecimento prévio do consumo econômico dos ativos. O valor deve ser utilizado como teste de consistência e, quando inferior ao CRN/VRD reconstruído, como limite de referência prudencial.</t>
  </si>
  <si>
    <t>A coexistência de métricas distintas - CRN para formação tarifária e custo depreciado para avaliação patrimonial - pode gerar sobreavaliação se não houver ajuste regulatório.
A ANP deve evitar combinar a métrica mais elevada para justificar receitas históricas com outra métrica elevada para formar a BRA futura. A regra regulatória deve ser simples: uma vez recuperado, o capital deve ser abatido do valor residual.</t>
  </si>
  <si>
    <t>Recomenda-se detalhar a parcela do preço do GSA atribuível à tarifa de transporte, identificando sua composição e os elementos relacionados a custos de reposição, remuneração do capital, depreciação e demais encargos.
Essa abertura é necessária para verificar quanto da remuneração dos ativos já foi incorporada ao preço pago pelos usuários e para evitar sua reincorporação na BRA de 2026.</t>
  </si>
  <si>
    <t>O RCM confronta, ao longo da vigência dos Contratos Legados, as receitas líquidas auferidas com a receita necessária para cobrir CAPEX, OPEX, tributos e remuneração adequada do capital. Se as receitas excedem essa necessidade econômica, o capital foi recuperado e não deve compor a BRA futura.
Os elementos documentados no Anexo ajudam a explicar o mecanismo pelo qual a recuperação ocorreu, a partir das próprias memórias de cálculo e da estrutura tarifária original. Assim, reforçam a necessidade de adoção do RCM como metodologia apta a impedir dupla remuneração no novo ciclo regulatório.</t>
  </si>
  <si>
    <t>Os elementos reunidos neste Anexo reforçam a conclusão de que a definição da BRA da TAG deve considerar a trajetória efetiva de recuperação econômica dos ativos durante os Contratos Legados. A análise das memórias de cálculo, das receitas e das bases patrimoniais utilizadas evidencia a necessidade de evitar que valores já recuperados sejam novamente remunerados.
A experiência regulatória internacional e o art. 7º, IV, da Resolução ANP nº 991/2026 confirmam que a verificação do capital já recuperado não é mera alternativa metodológica, mas requisito para a correta definição da BRA de abertura. O RCM é o instrumento capaz de realizar essa verificação de forma transparente, auditável e aderente à modicidade tarifária.</t>
  </si>
  <si>
    <t>A ASPACER e a ANFACER destacam que os ativos vinculados a contratos legados merecem especial atenção a fim de se evitar excessos na recuperação de capital – o que se afirma em razão de as tarifas de transporte praticadas no contexto normativo pretérito não refletirem a lógica de eficiência de custos atualmente perpetrada na regulação setorial.
Para além disso,  os fluxos de caixa do período 2006-2025 foram integralmente garantidos pela Petrobras, com risco contratual praticamente nulo para as transportadoras. O risco de demanda foi eliminado pela cláusula de capacidade firme (ship-or-pay) dos contratos legados; o risco de inflação foi mitigado pelo reajuste anual pelo IGP-M; e o risco regulatório foi inexistente durante esse período pretérito.
Nesse contexto, reconhecer uma BRA de abertura expressiva para o ciclo 2026-2030 com base nos ativos a valor de reposição equivaleria a conceder às transportadoras uma segunda oportunidade de recuperar capital que já foi recuperado em condições de risco substancialmente menores do que as que tipicamente justificam a remuneração ao WACC regulatório.</t>
  </si>
  <si>
    <t>A ASPACER e a ANFACER entendem que a lógica retrospectiva do RCM — que a NT 14/2026 denomina de rearranjo algébrico da equação dos building blocks — é metodologicamente consistente, sobretudo quando comparada a outras metodologias que se valem do valor patrimonial contábil das transportadoras ou de avaliações de mercado não verificáveis.
Isso porque o valor patrimonial contábil é sujeito a discricionariedades nos critérios de depreciação adotados pelas transportadoras, e não há transações comparáveis de gasodutos de transmissão que permitam avaliação de mercado confiável no contexto brasileiro.
Nesse contexto, a abordagem retrospectiva do RCM tem como virtude a auditabilidade, uma vez que os dados de entrada — custos de construção/aquisição, CAPEX incremental, baixas de ativos, receitas líquidas, custos operacionais, tributos e parâmetros de WACC — são informações que podem ser aferidas pela ANP, seja por meio de documentos contratuais, seja por demonstrações financeiras auditadas, seja por registros regulatórios históricos.</t>
  </si>
  <si>
    <t>A utilização do Custo de Reposição Novo (CRN) como âncora inicial do RCM — e não do Custo de Reposição Depreciado (VRD) ou do valor contábil — é a premissa mais favorável às transportadoras disponível dentro da metodologia: o CRN corresponde ao custo de construir inteiramente novos os ativos na data de referência, sem qualquer desconto por depreciação, obsolescência ou estado de conservação. Para a NTS, essa escolha era inofensiva aos consumidores, pois a BRA residual permanecia negativa mesmo sob a premissa mais generosa. Para a TAG, a situação é estruturalmente diferente: a BRA residual é positiva em R$ 594.987 mil, e a magnitude desse saldo depende diretamente da BRA de abertura fixada em 2006 — que, por sua vez, foi determinada pelo CRN dos ativos originais em R$ 1.138.293,07 mil. Uma âncora de abertura menor produziria trajetória de BRA distinta ao longo dos 20 anos e, potencialmente, saldo residual inferior.
A ASPACER e a ANFACER entendem que a adoção do CRN como âncora para a TAG, sem análise demonstrativa do seu impacto sobre o saldo residual, não pode ser endossada em termos favoráveis aos consumidores. A ASPACER e a ANFACER recomendam que a ANP apresente, como condição de validação do resultado de R$ 594.987 mil, o cálculo do RCM com âncora de abertura fixada no VRD dos ativos originais em 2005. Se a BRA residual sob o VRD for significativamente menor do que R$ 594.987 mil, a diferença representará capital que os consumidores do ciclo 2026-2030 pagarão exclusivamente em razão da escolha da premissa mais favorável à transportadora — sem correspondência com capital genuinamente não recuperado.
Na ausência dessa demonstração, a ASPACER e a ANFACER recomendam que a ANP registre explicitamente, na motivação da decisão regulatória, que a escolha do CRN como âncora representa concessão metodológica favorável à TAG, cujo impacto sobre a BRA do ciclo 2026-2030 e sobre as tarifas pagas pelos consumidores não foi integralmente quantificado. O endosso irrestrito do CRN como âncora — sem análise comparativa com o VRD — é incompatível com o princípio da modicidade tarifária quando a BRA resultante é positiva.</t>
  </si>
  <si>
    <t>A ASPACER e a ANFACER registram que a utilização do IGP-M como indexador nominal no RCM — em consonância com o indexador contratual dos contratos legados com a Petrobras — corresponde ao cenário mais favorável às transportadoras dos indexadores disponíveis: no período 2006-2025, o IGP-M acumulou variação substancialmente superior ao IPCA, com picos de 23,14% em 2020 e 17,78% em 2021. O efeito líquido sobre a trajetória da BRA é a geração de depreciação negativa nos anos de alta inflação, que retarda a amortização do capital e eleva o saldo residual. Para a NTS — onde a BRA é negativa independentemente do indexador — essa escolha era inofensiva aos consumidores. Para a TAG, onde a BRA residual é positiva em R$ 594.987 mil, o IGP-M como indexador é premissa favorável às transportadoras que demanda análise crítica antes de ser aceita sem qualificação.
O fenômeno da depreciação negativa — pelo qual a BRA cresce em períodos em que a inflação nominal supera a taxa de retorno de capital — é matematicamente inevitável no RCM nominal. A ASPACER e a ANFACER reconhecem esse fenômeno como inerente ao método, mas entendem que, no contexto da TAG, ele exige análise adicional: ao contrário da NTS, a TAG apresenta BRA residual positiva de R$ 594.987 mil. É necessário que a ANP quantifique qual parcela desse saldo é atribuível ao capital genuinamente não amortizado do Catu-Pilar e qual parcela decorre do efeito de depreciação negativa nos anos de inflação excepcionalmente elevada. Se parcela relevante do saldo decorrer de depreciação negativa de anos atípicos — e não do CAPEX do Catu-Pilar —, a BRA positiva perderia sua justificativa econômica e deveria ser ajustada para refletir exclusivamente o capital genuinamente não recuperado.
A análise de sensibilidade com o IPCA como indexador deve ser replicada para a TAG com especial atenção. Se a substituição do IGP-M pelo IPCA reduzir substancialmente a BRA da TAG — para valor próximo de zero ou negativo —, isso indicará que o saldo de R$ 594.987 mil é em larga medida dependente da escolha do indexador e não capital genuinamente não recuperado. A ASPACER e a ANFACER recomendam que a ANP apresente, na NT 15/2026 final, decomposição formal do saldo residual entre: (i) capital não recuperado do Catu-Pilar invariante à escolha do indexador; e (ii) componente sensível ao indexador, atribuível à depreciação negativa de anos de inflação atípica. Somente o componente (i) justifica BRA positiva. O componente (ii) representa ônus aos consumidores sem correspondência com capital genuinamente investido e não recuperado.</t>
  </si>
  <si>
    <t>A ASPACER e a ANFACER endossam a apresentação da equação dos building blocks: RMP = (BRA × WACC) + Depreciação Regulatória + Opex + Tributos. A análise é correta e estabelece o ponto de partida necessário para a demonstração da equivalência com o RCM.
Importa ressaltar que a BRA é o parâmetro de maior sensibilidade nessa equação: variações na BRA se propagam diretamente para a RMP por duas vias (remuneração de capital = BRA × WACC, e depreciação regulatória proporcional à BRA/vida útil), tornando a determinação correta da BRA de abertura para o ciclo 2026-2030 a decisão regulatória de maior impacto sobre as tarifas de transporte praticadas no próximo quinquênio.</t>
  </si>
  <si>
    <t>A base de dados EIA apresenta atributos relevantes para a estimativa do CRN: cobertura histórica ampla, verificação regulatória independente por projetos submetidos à FERC, disponibilidade pública e coerência com práticas regulatórias internacionais. A ASPACER e a ANFACER reconhecem essas qualidades, mas entendem que elas constituem condições necessárias — não suficientes — para justificar a adoção da EIA como única fonte para o CRN da Malha Nordeste sem verificação de compatibilidade com a realidade brasileira.
Os custos unitários da base EIA refletem projetos de infraestrutura de gasodutos submetidos à regulação americana, com estrutura de custos de engenharia, mão de obra e materiais do mercado dos EUA. A transposição direta desses custos para a realidade brasileira, sem fator de ajuste verificável, representa risco de superestimação do CRN. A divergência entre o CRN de US$ 707,31 milhões apurado pela ANP com base na EIA e o valor de US$ 88 milhões constante do laudo Petrobras de 2003 — fator de 8x — não pode ser explicada por variações cambiais entre 2003 e 2005 (variação de aproximadamente 19%) nem por meros efeitos de data-base: ela indica que os custos EIA podem estar substancialmente acima dos custos históricos reais de construção da Malha Nordeste. Aceitar o CRN de US$ 707,31 milhões sem verificação primária equivale a reconhecer uma base tarifária de abertura inflada, cujo efeito sobre a BRA residual é inteiramente suportado pelos consumidores.
A ASPACER e a ANFACER recomendam que a ANP verifique a compatibilidade dos custos unitários EIA com pelo menos uma fonte primária de custos de construção de gasodutos no Brasil — como contratos de obra disponíveis nos registros da TAG, da Petrobras ou de outros projetos de infraestrutura de transporte de gás aprovados pela ANP no mesmo período. Caso os custos unitários EIA demonstrem superioridade significativa em relação aos custos históricos brasileiros, a ANP deverá aplicar fator de ajuste de comparabilidade geográfica antes de fixar o CRN da Malha Nordeste. Na ausência dessa verificação, o CRN de US$ 707,31 milhões não possui ancoragem em dados primários da própria malha e a BRA de abertura de R$ 1.138.293,07 mil não pode ser validada como representativa do custo real de reposição dos ativos originais da TAG.</t>
  </si>
  <si>
    <t>A premissa Ross-Heidecke com c = 0 — que equivale a assumir ausência de qualquer penalização por estado de manutenção para todos os ativos da Malha Nordeste — é a premissa mais favorável às transportadoras dentro do modelo de depreciação físico-funcional. Para a NTS, essa escolha era metodologicamente inofensiva aos consumidores, pois a BRA residual permanecia negativa independentemente das premissas de valoração. Para a TAG, onde a BRA é positiva em R$ 594.987 mil, a premissa c = 0 tem efeito real sobre o resultado por via fiscal: um VRD maior implica base de depreciação fiscal mais elevada para os ativos originais, o que amplia o IRPJ imputado ao RCM, reduz o retorno de capital aparente e eleva o saldo residual da BRA. A ASPACER e a ANFACER não endossam a premissa c = 0 para a TAG sem que a ANP demonstre que o resultado é robusto a valores alternativos de c.
A ASPACER e a ANFACER recomendam que a NT 15/2026 final apresente análise de sensibilidade com ao menos um valor alternativo de c — por exemplo, c = 0,5, correspondente a estado de conservação regular para ativos de infraestrutura com 20 a 40 anos de operação. Essa análise deve quantificar o impacto sobre o VRD de cada ativo, sobre a depreciação fiscal e o IRPJ acumulados no período 2006-2025, e sobre a BRA residual de 2025. Caso a BRA residual sob c = 0,5 seja significativamente inferior a R$ 594.987 mil, isso indicará que parte do saldo positivo é atribuível à escolha da premissa mais favorável à TAG — ônus que recairá inteiramente sobre os consumidores do ciclo 2026-2030 sem correspondência com capital genuinamente não recuperado.</t>
  </si>
  <si>
    <t>Vide contribuição apresentada no Campo 32, referente ao "5. Valor de Reposição Depreciado (VRD) — Ross-Heidecke com c = 0".</t>
  </si>
  <si>
    <t>A ASPACER e a ANFACER entendem que a Seção 6 é de máxima importância para a TAG: a receita líquida acumulada de R$ 22.775.301 mil no período 2006-2025 é o insumo determinante do denominador da fórmula do RCM — quanto maior a receita, menor a BRA residual. Qualquer subestimação das receitas históricas da TAG beneficiaria artificialmente a transportadora ao elevar a BRA residual.
A ASPACER e a ANFACER recomendam que a ANP exija da TAG a apresentação de todas as faturas emitidas à Petrobras no período 2006-2025 (ou amostra representativa, validada por auditoria independente), como evidência primária da receita bruta efetivamente recebida. A verificação de consistência entre as faturas e as demonstrações financeiras auditadas da TAG é condição inegociável de auditabilidade do resultado do RCM.
Em relação ao indexador: o IGP-M foi o indexador contratual da TAG, tal como da NTS. A ASPACER e a ANFACER recomendam que a série histórica completa das tarifas anuais por contrato de capacidade — com o IGP-M aplicado em cada reajuste anual — seja apresentada em tabela na NT 15/2026 como evidência primária dos fluxos de caixa brutos.</t>
  </si>
  <si>
    <t>A ASPACER e a ANFACER ressaltam que os contratos legados da TAG com a Petrobras tinham as mesmas características de risco mínimo da NTS: capacidade firme (ship-or-pay), reajuste anual pelo IGP-M e garantia de receita mínima. A receita líquida acumulada de R$ 22.775.301 mil ao longo de 20 anos é, portanto, substancialmente previsível ex-ante — o que reforça o argumento de que o saldo residual positivo de R$ 594.987 mil decorre exclusivamente do CAPEX incremental tardio do Catu-Pilar.
Em relação ao FAP da TAG: a ASPACER e a ANFACER formulam a mesma recomendação da NTS — a ANP deve solicitar à TAG a apresentação das faturas de pagamento da Petrobras relativas a todo o período 2006-2025 como meio de prova da receita bruta. A série histórica do FAP deve integrar a NT 15/2026 como evidência primária.
Recomenda-se que a ANP apresente a série histórica anual de receita bruta e líquida da TAG em tabela detalhada na versão final da NT 15/2026, com desagregação por: (i) receita dos ativos originais; e (ii) receita adicional decorrente do Catu-Pilar. Essa desagregação é essencial para a análise de decomposição do saldo residual de R$ 594.987 mil.</t>
  </si>
  <si>
    <t>Vide contribuição apresentada no Campo 40, referente ao "6.1. Tarifa de Transporte e Base Contratual".</t>
  </si>
  <si>
    <t>A ASPACER e a ANFACER destacam que o retorno sobre capital acumulado da TAG de R$ 8.497.301 mil (37,3% da receita líquida de R$ 22.775.301 mil) é o componente de maior peso no fluxo de saída do RCM, superando opex (21,6%) e tributos (22,8%). Esse dado confirma que a remuneração do capital ao WACC regulatório foi substancial ao longo do período 2006-2025 e contribuiu significativamente para a redução da BRA.
A ANP deve rejeitar qualquer proposta da TAG de utilização de WACC superior ao regulatório histórico. Para a TAG, o argumento de risco elevado é ainda mais fraco do que para a NTS, dado que: (i) os mesmos instrumentos regulatórios (NT 027/2006-SCM, RANP n. 15/2014, NT 013/2019-SIM) se aplicam; (ii) as mesmas características contratuais de risco mínimo estavam presentes; e (iii) o retorno sobre capital acumulado de R$ 8.497.301 mil demonstra que a remuneração ao WACC regulatório foi amplamente garantida ao longo do período.
Recomenda-se que a ANP apresente, em tabela da NT 15/2026 final, o WACC nominal anual efetivamente aplicado à TAG em cada ano do período 2006-2025, com indicação da norma regulatória de referência.</t>
  </si>
  <si>
    <t>A ASPACER e a ANFACER endossam a estrutura e os períodos de WACC apresentados para a TAG, idênticos aos da NTS. Os parâmetros foram determinados em processos regulatórios específicos, têm caráter definitivo e não estão em discussão.
A ASPACER e a ANFACER recomendam que a conversão do WACC real para nominal utilize o IGP-M como deflator — em linha com o indexador contratual —, de modo a garantir consistência entre os fluxos nominais (receitas, opex) e o custo de capital. A mesma crítica à assimetria de indexadores formulada para a NTS aplica-se integralmente à TAG.</t>
  </si>
  <si>
    <t>Vide contribuição apresentada no Campo 48, referente ao "7.1. Modelo e Formulação Geral".</t>
  </si>
  <si>
    <t>A ASPACER e a ANFACER entendem que o IRPJ/CSLL acumulado da TAG de R$ 5.196.552 mil (22,8% da receita líquida) é componente de expressiva magnitude e sua correta apuração é essencial para o resultado do RCM. Qualquer subestimação dos tributos reduziria o retorno de capital aparente e elevaria a BRA residual além dos R$ 594.987 mil apurados.
A ASPACER e a ANFACER recomendam que a ANP solicite à TAG a apresentação das Escriturações Contábeis Fiscais (ECF) anuais relativas ao período 2006-2025, como meio de prova dos tributos efetivamente recolhidos, e proceda à verificação de consistência entre os tributos apurados pelo RCM e os valores declarados na ECF.
Em relação ao Catu-Pilar: dada a sua materialidade (R$ 2.307.598 mil de CAPEX em 2008-2009), a classificação fiscal dos componentes do gasoduto (tubulações, compressores, instalações) e as respectivas vidas úteis fiscais adotadas têm impacto significativo sobre o perfil de depreciação fiscal e, consequentemente, sobre o IRPJ/CSLL apurado no período 2009-2025. A ANP deve verificar e documentar esse detalhamento com a mesma profundidade recomendada para o GASCAR da NTS.</t>
  </si>
  <si>
    <t>A ASPACER e a ANFACER entendem que o enquadramento fiscal (IRPJ 25% + CSLL 9% = 34% no regime de lucro real) está correto. Contudo, a metodologia de apuração da base fiscal para os ativos originais da TAG — que utiliza o CRN como base de depreciação, e não o custo histórico contábil —, embora coerente internamente com a lógica do RCM, é premissa que merece ressalva específica no contexto da TAG, onde a BRA é positiva: uma base fiscal calculada pelo CRN (valor maior) implica depreciação fiscal maior, escudo tributário maior e, portanto, IRPJ imputado ao RCM maior. Isso reduz o retorno de capital aparente e eleva a BRA residual — efeito favorável à TAG e desfavorável aos consumidores.
A ASPACER e a ANFACER recomendam que a ANP verifique a consistência entre o IRPJ apurado pelo RCM — que utiliza base fiscal pelo CRN — e o IRPJ efetivamente declarado pela TAG em suas Escriturações Contábeis Fiscais (ECF) anuais do período 2006-2025, que utilizam o custo histórico contábil como base de depreciação. Se o IRPJ modelado no RCM for superior ao IRPJ efetivamente recolhido, a diferença representa tributo imputado ficticiamente ao modelo, o que reduz artificialmente o retorno de capital aparente e eleva a BRA residual além do capital genuinamente não recuperado. Qualquer divergência relevante entre o IRPJ do RCM e o IRPJ das ECF deve ser investigada, explicada e, se não justificada metodologicamente, corrigida antes da publicação da NT 15/2026 final.
Para o Catu-Pilar — cujo CAPEX de R$ 2.307.598 mil foi incorporado em 2008-2009 e representa o ativo dominante da BRA residual — a verificação do IRPJ é especialmente relevante: a base de depreciação fiscal adotada e a vida útil fiscal aplicada determinam o perfil de escudo tributário ao longo de 2009-2025 e, portanto, o IRPJ imputado nos anos em que o Catu-Pilar mais contribuiu para o crescimento da BRA. A ANP deve documentar, explicitamente, a base fiscal, a alíquota de depreciação e o IRPJ resultante para o Catu-Pilar em cada ano do período 2009-2025 — separadamente dos ativos originais —, e comparar esses valores com os constantes das ECF da TAG para os mesmos períodos.</t>
  </si>
  <si>
    <t>Vide contribuição apresentada no Campo 60, referente ao "8.1. Enquadramento Fiscal e Alíquotas".</t>
  </si>
  <si>
    <t>A ASPACER e a ANFACER entendem que o opex acumulado da TAG de R$ 4.923.099 mil (21,6% da receita líquida) é componente de relevância significativa para o resultado do RCM. A correta apuração do opex histórico — especialmente para o período 2006-2016, quando a TAG operava em conjunto com a Petrobras/Transpetro — é essencial para garantir que o saldo residual de R$ 594.987 mil reflita capital genuinamente não recuperado e não seja inflado por superestimação de custos.
A mesma estrutura de análise recomendada para a NTS aplica-se à TAG: (i) para o período 2006-2016, a ANP deve utilizar o extremo inferior do intervalo de confiança das estimativas de opex disponíveis, adotando postura conservadora em favor dos consumidores; (ii) para o período 2017-2025, o opex deve ser apurado exclusivamente com base nos dados auditados, excluindo componentes não recorrentes ou não elegíveis à regulação; e (iii) o benchmark setorial deve servir como limite superior, não como referência para elevar valores observados.
A ASPACER e a ANFACER alertam que eventual proposta da TAG de inclusão no opex de componentes relacionados à integração operacional com a Petrobras (custos de separação de sistemas de TI, custos de transição de contratos de manutenção, custos de treinamento de equipes) deve ser analisada criticamente pela ANP, pois tais custos são de natureza não recorrente e não representam opex sustaining da atividade de transporte.</t>
  </si>
  <si>
    <t>A ASPACER e a ANFACER recomendam que a ANP especifique, para cada ano do período 2006-2025, a fonte de dados utilizada para o opex da TAG (observado versus estimado) e o método de estimativa empregado para os anos do período de operação integrada com a Petrobras.
O cálculo do multiplicador de ajuste para o período de estimativa deve ser apresentado com o mesmo detalhamento recomendado para a NTS: dados de referência, período de calibração, método estatístico, intervalo de confiança e análise de sensibilidade do resultado final do RCM a variações de ±20% no multiplicador. Para a TAG, essa análise de sensibilidade é especialmente relevante, pois a BRA residual positiva de R$ 594.987 mil poderia ser afetada de forma mais significativa por variações no opex do que a BRA da NTS — que já é negativa mesmo com premissas favoráveis às transportadoras.
Recomenda-se que a série de opex da TAG seja apresentada com desagregação entre período estimado (2006-2016) e período observado (2017-2025), e que o benchmark setorial seja apresentado com referência a empresas de perfil operacional comparável.</t>
  </si>
  <si>
    <t>Vide contribuição apresentada no Campo 71, referente ao "9.1. Contexto Institucional e Lacunas Informacionais".</t>
  </si>
  <si>
    <t>A ASPACER e a ANFACER entendem que a Seção 10 tem relevância especial para a TAG, dado que o saldo residual positivo de R$ 594.987 mil torna a análise de sensibilidade ao indexador mais crítica do que para a NTS. A ANP deve demonstrar que o resultado de BRA positiva se mantém sob ambos os cenários de indexação (IGP-M e IPCA) e, preferencialmente, que a variação da BRA entre os dois cenários é de magnitude razoável.
A ASPACER e a ANFACER recomendam que, para a TAG, a análise de sensibilidade contemple também variações nos parâmetros de opex (±20%) e de CAPEX do Catu-Pilar (±10%), de modo a quantificar o grau de confiança no resultado de BRA = R$ 594.987 mil. Se o intervalo de confiança da BRA residual, considerando incertezas nos dados de entrada, for estreito (por exemplo, R$ 400 mil a R$ 800 mil), a ANP pode adotar o valor central com segurança. Se o intervalo for muito amplo, pode ser necessário aprofundar a coleta de dados primários.
Recomenda-se que o cenário IGP-M seja adotado como cenário base, em respeito ao princípio da fidelidade ao regime contratual histórico. A ANP deve rejeitar qualquer proposta de combinação assimétrica de indexadores.</t>
  </si>
  <si>
    <t>Vide contribuição apresentada no Campo 84, referente ao "10. Aplicação das premissas nominais".</t>
  </si>
  <si>
    <t>A ASPACER e a ANFACER entendem que a taxa de câmbio R$/US$ utilizada para converter o Custo de Reposição Novo (CRN) — estimado em USD com base na base de dados EIA — para a moeda nacional é variável de expressiva sensibilidade para o resultado do RCM da Malha Nordeste. O CRN da TAG foi avaliado em US$ 707,31 milhões na data de referência (2005); a escolha da taxa cambial de referência pode alterar o valor em reais da BRA de abertura e, por consequência, o saldo residual final.
A ASPACER e a ANFACER recomendam que a ANP utilize a taxa de câmbio PTAX de venda divulgada pelo Banco Central do Brasil — média anual do ano de referência (2005) —, que constitui a referência oficial e auditável para conversões cambiais em processos regulatórios brasileiros. A adoção de taxas cambiais de datas distintas (data de construção original, 2003, ou qualquer outra data-base não contemporânea à avaliação do CRN) deve ser expressamente rejeitada, pois produziria valor em reais incompatível com a realidade econômica do ativo na data de referência da regulação.
A ASPACER e a ANFACER alertam que a TAG poderá, em suas contribuições à presente Consulta Pública, invocar como referência de valor o laudo Petrobras de 2003, que avaliou os ativos originais da Malha Nordeste em US$ 88 milhões — valor 8x inferior ao CRN de US$ 707,31 milhões adotado pela ANP. A diferença de câmbio entre 2003 e 2005 não explica uma divergência de tal magnitude (R$/US$ 2,89 em 2003 vs. R$/US$ 2,43 em 2005 — variação de apenas 19%). A ANP deve rejeitar qualquer proposta de combinação assimétrica de taxa cambial e base de valoração: a conversão deve utilizar o câmbio PTAX contemporâneo ao CRN, garantindo consistência metodológica e impedindo que a escolha seletiva de taxa cambial histórica seja utilizada para contestar o resultado do RCM.</t>
  </si>
  <si>
    <t>A ASPACER e a ANFACER destacam que a Seção 11 da NT 15/2026 é o coração do processo regulatório para a TAG: a planilha de evolução da BRA integra todos os componentes calculados nas seções anteriores para produzir a trajetória anual da BRA e o saldo residual de R$ 594.987 mil ao final de 2025. Esta seção deve ser apresentada com máxima transparência e detalhamento.
A ASPACER e a ANFACER recomendam que a planilha de evolução da BRA da TAG seja disponibilizada em formato aberto (Excel/CSV) na versão final da NT 15/2026, com todos os dados de entrada e resultados intermediários anuais. A disponibilização pública dessa planilha é condição de auditabilidade e participação informada dos agentes interessados.</t>
  </si>
  <si>
    <t>A ASPACER e a ANFACER tomam nota que a BRA de abertura em 2006 para a Malha Nordeste foi fixada em R$ 1.138.293,07 mil, correspondente ao CRN dos gasodutos originais da TAG valorados na data de referência. Este é o valor máximo, sob a premissa mais generosa disponível, que os investidores dos ativos originais estavam autorizados a recuperar via tarifas ao longo do período contratual — excluídos os investimentos incrementais posteriores.
O principal investimento incremental da TAG foi o Gasoduto Catu-Pilar, incorporado em R$ 2.307.598 mil no período 2008-2009 — magnitude consideravelmente superior ao GASCAR da NTS (R$ 1.747.561 mil) e realizado em momento ainda mais tardio do período contratual (2008-2009 versus 2007-2008). Esse timing tardio é a principal razão pela qual o Catu-Pilar não foi integralmente amortizado até 2025: um investimento de R$ 2,3 bilhões realizado em 2008-2009, com apenas 17-16 anos restantes de contrato, teria que gerar retorno de capital médio anual de R$ 135 mil para ser plenamente recuperado — o que, com os parâmetros de receita, opex e tributos observados, não ocorreu integralmente.
A trajetória central do RCM para a Malha Nordeste: BRA de abertura de R$ 1.138.293,07 mil em 2006 — pico de R$ 3.715.032 mil em 2015 (reflexo da plena incorporação do Catu-Pilar e de outros CAPEXs incrementais, somados à atualização pelo IGP-M) — redução progressiva entre 2015 e 2025, à medida que as receitas contratuais superam os custos e tributos e geram retorno de capital positivo — BRA final de R$ 594.987 mil em 2025, correspondendo ao capital ainda não recuperado ao final do período contratual.
A ASPACER e a ANFACER recomendam que a ANP apresente essa trajetória em formato gráfico na NT 15/2026 final, com identificação visual do pico de 2015 e da trajetória declinante posterior. Crucialmente, recomenda-se a apresentação de análise de decomposição da BRA residual de R$ 594.987 mil por ativo (gasodutos originais versus Catu-Pilar versus outros CAPEXs), demonstrando que esse saldo é integralmente atribuível ao Catu-Pilar — o que legitimará a BRA de abertura para o novo ciclo.
A ASPACER e a ANFACER recomendam que a ANP verifique matematicamente, em análise suplementar, qual seria a BRA residual da TAG em 2025 caso o Catu-Pilar não tivesse sido construído. Se o resultado fosse BRA negativa — ou seja, os ativos originais teriam capital integralmente recuperado —, isso confirmaria que o saldo de R$ 594.987 mil é atribuível ao Catu-Pilar e justifica BRA positiva no ciclo 2026-2030 exclusivamente na proporção do capital ainda não recuperado desse ativo específico.
A ASPACER e a ANFACER chamam atenção para uma assimetria metodológica que requer esclarecimento na NT 15/2026 final: os ativos originais da TAG entram no RCM pelo CRN — custo de reposição integral, sem depreciação —, enquanto o Catu-Pilar, incorporado em 2008-2009 com aproximadamente 17 anos de vida útil já amortizados sobre uma vida útil total estimada em 40 anos, entra pelo custo histórico nominal de construção de R$ 2.307.598 mil. O custo histórico nominal e o VRD proporcional ao tempo remanescente de vida útil são grandezas distintas: ao VRD com vida útil remanescente de 23 anos (57,5% do total), o valor do Catu-Pilar seria consideravelmente inferior ao custo histórico integral. A ANP deve demonstrar, em análise suplementar, qual seria a BRA residual da TAG caso o Catu-Pilar fosse incorporado ao RCM pelo seu VRD proporcional em vez do custo histórico integral — de modo a separar o capital genuinamente não recuperado do capital que permanece na BRA em função do critério de valoração adotado para o investimento incremental. Na ausência dessa demonstração, os consumidores do ciclo 2026-2030 assumirão risco de remunerar capital cujo valor residual real é inferior ao valor nominal reconhecido na BRA.</t>
  </si>
  <si>
    <t>Vide contribuição apresentada no Campo 93, referente ao "11.1. Fórmula e Mecânica da BRA".</t>
  </si>
  <si>
    <t>A ASPACER e a ANFACER analisaram as conclusões da NT 15/2026 e formulam posicionamento diferenciado do adotado para a NTS: enquanto para a NTS as entidades endossam integralmente a conclusão de BRA = R$ 0, para a TAG as entidades endossam condicionalmente a conclusão de BRA = R$ 594.987 mil, sujeita à confirmação das seguintes condições: (i) decomposição do saldo residual que demonstre que os R$ 594.987 mil são integralmente atribuíveis ao capital genuinamente não recuperado do Catu-Pilar, e não a efeitos de depreciação negativa em anos de inflação atípica, à escolha do CRN como âncora ou à premissa de c = 0 no modelo Ross-Heidecke; (ii) análise de sensibilidade que demonstre a robustez do resultado sob variações razoáveis nos dados de entrada, incluindo indexador (IGP-M vs. IPCA), premissa de conservação (c = 0 vs. c = 0,5) e âncora de abertura (CRN vs. VRD); e (iii) verificação de consistência dos dados de receita, opex e tributos com as demonstrações financeiras auditadas e as ECF da TAG, com confirmação de que o IRPJ imputado no RCM é compatível com o IRPJ efetivamente recolhido.
Não verificadas essas condições, ou verificado que parcela relevante do saldo de R$ 594.987 mil decorre de efeitos de indexação, de escolhas metodológicas favoráveis à TAG ou de assimetrias no tratamento do Catu-Pilar, a BRA de abertura para o ciclo 2026-2030 deverá ser ajustada para o montante correspondente ao capital genuinamente não recuperado — que poderá ser inferior a R$ 594.987 mil. A ASPACER e a ANFACER reservam-se o direito de revisar seu posicionamento sobre a BRA da TAG após a publicação dos resultados das análises suplementares aqui recomendadas.
As entidades enfatizam que a BRA de R$ 594.987 mil deve ser interpretada como teto máximo para o capital legado a ser incorporado à BRA do novo ciclo — não como ponto de partida para negociações com a TAG. Qualquer resultado superior a esse valor, sem evidência documental específica que justifique a revisão dos dados de entrada do RCM, deve ser rejeitado pela ANP. Da mesma forma, qualquer resultado inferior a R$ 594.987 mil — decorrente das análises de sensibilidade e decomposição aqui recomendadas — deverá ser adotado em substituição ao valor central, em observância ao princípio da modicidade tarifária.</t>
  </si>
  <si>
    <t>A ABIQUIM concorda com o enquadramento do RCM como instrumento de transição regulatória para ativos que operaram por longo período fora do regime ex-ante de Receita Máxima Permitida. O método responde à pergunta correta para a abertura da BRA: quanto do capital econômico da Malha Nordeste ainda não foi recuperado pelas receitas contratuais? Preservar essa motivação, a rastreabilidade dos dados e o efeito prospectivo do cálculo é essencial para compatibilizar remuneração adequada, abertura do mercado e modicidade.</t>
  </si>
  <si>
    <t>A ABIQUIM concorda com o diagnóstico da dupla recuperação de capital. O ponto regulatório decisivo não é o valor físico, contábil ou societário do ativo, mas o montante de capital que ainda não foi recuperado por tarifa. Em monopólios naturais remunerados por contratos legados, incorporar automaticamente CRN ou CHCI à BRA pode resultar na remuneração adicional de parcela de capital que já tenha sido recuperada pelas receitas históricas. A vedação à dupla recuperação deve orientar a admissão de qualquer parcela de capital legado na BRA, com modicidade, eficiência alocativa e neutralidade intertemporal.</t>
  </si>
  <si>
    <t>A ABIQUIM concorda com a lógica retrospectiva do RCM, desde que sua natureza seja corretamente qualificada. O método olha para o passado apenas para reconstruir dados econômicos; seus efeitos são prospectivos e servem à definição da BRA de abertura de 2026-2030. Não há revisão retroativa de contrato, receita ou tarifa. O que se apura é o saldo regulatório remanescente depois de consideradas receitas, OPEX, tributos e remuneração adequada sobre o capital ainda não amortizado.</t>
  </si>
  <si>
    <t>A ABIQUIM considera adequada a mecânica da fórmula. Como descreve a NT 15/2026, o Retorno Total de Capital de cada ano resulta da Receita Líquida menos OPEX, IRPJ/CSLL e Retorno sobre o Capital, este último calculado pelo WACC aplicado à BRA de abertura do exercício. Esse resíduo é deduzido no roll-forward anual da BRA. A lógica é objetiva e auditável: a BRA carrega o capital ainda não recuperado, e o saldo final decorre dos dados e da fórmula. A decisão final deve manter essa lógica recursiva, com parâmetros identificados ano a ano.</t>
  </si>
  <si>
    <t>A experiência australiana é útil como benchmark auxiliar, especialmente quanto à reconstrução histórica, à transparência das fontes e ao uso justificado de estimativas quando o histórico primário é incompleto. Ainda assim, a ABIQUIM registra que o fundamento jurídico do RCM no Brasil está na Lei do Gás, na Resolução ANP nº 991/2026 e na competência da ANP para estruturar a RMP e a BRA. A referência estrangeira não é importação automática; é apoio comparado para um problema brasileiro específico: a transição de ativos remunerados por tarifas negociadas para o regime regulado.</t>
  </si>
  <si>
    <t>A ABIQUIM considera adequadas as diretrizes práticas extraídas das referências australianas citadas pela NT, pois elas enfrentam os pontos mais sensíveis do RCM: qualidade dos dados, uso de estimativas quando o histórico primário é incompleto, padronização do WACC e prevenção de distorções na base de custos. No caso brasileiro, essas diretrizes se traduzem em rastreabilidade, planilhas saneadas e explicitação das premissas críticas — receita contratual, OPEX, tributos, WACC, inflação e CAPEX incremental e critérios de valoração dos ativos. A consolidação definitiva do método deve ser acompanhada da disponibilização integral das planilhas e memórias de cálculo utilizadas, permitindo a reprodução independentemente dos resultados pelos agentes interessados.</t>
  </si>
  <si>
    <t>O uso de custos de construção ou reposição como âncora inicial é razoável quando o custo histórico primário não está integralmente disponível. Essa âncora, porém, não se confunde com reconhecimento automático à BRA patrimonial. No RCM, ela é ponto de partida para o roll-forward histórico; o valor regulatório final deve ser o capital ainda não recuperado, depois de confrontadas as receitas tarifárias pretéritas. A adaptação brasileira que usa CRN/VRD como insumo, e não como substituto do teste de recuperação, é a leitura correta.</t>
  </si>
  <si>
    <t>A ABIQUIM concorda que o WACC deve ser parâmetro regulatório padronizado, e não reflexo das circunstâncias privadas do transportador. A taxa aplicada no RCM deve corresponder à série regulatória de cada período, sem incorporar preço de aquisição societária, prêmio de controle, alavancagem do comprador ou expectativa privada de rentabilidade. Como o WACC define o Retorno sobre o Capital e afeta o ritmo de amortização da BRA, uma taxa acima da referência regulatória preservaria artificialmente o saldo residual. A aplicação transparente e uniforme da série regulatória mantém a coerência do método. A utilização de parâmetros regulatórios uniformes é condição necessária para assegurar comparabilidade entre transportadoras, neutralidade concorrencial e previsibilidade regulatória.</t>
  </si>
  <si>
    <t>A ABIQUIM concorda com o tratamento nominal dos fluxos e com a possibilidade de depreciação econômica negativa nos anos em que a receita não cobre OPEX, tributos e retorno sobre o capital. Essa característica confirma a neutralidade do método: fluxo insuficiente faz o saldo regulatório crescer; receita elevada amortiza capital. A consistência entre receita nominal, indexador contratual e WACC nominal é condição para evitar viés no saldo final.</t>
  </si>
  <si>
    <t>A articulação entre RCM e building blocks está bem colocada. O RCM não substitui a regulação prospectiva por Receita Máxima Permitida; ele corrige o ponto de partida dessa regulação. Definida a BRA de abertura, os building blocks remuneram OPEX eficiente, depreciação futura, tributos e retorno sobre o capital remanescente. Sem esse filtro inicial, o modelo prospectivo poderia perpetuar na tarifa futura uma base já recuperada no período legado. A correta delimitação da BRA de abertura é condição necessária para assegurar modicidade tarifária, previsibilidade regulatória e neutralidade concorrencial.</t>
  </si>
  <si>
    <t>A ABIQUIM concorda com a descrição do modelo ex-ante e destaca que ele depende de uma BRA inicial correta. Como a fórmula dos building blocks remunera apenas capital em serviço e ainda não recuperado, a inclusão de ativos já amortizados pelas tarifas pretéritas distorceria o próprio modelo. Antes de definir a RMP do ciclo 2026-2030, a BRA de abertura deve ser depurada por teste de capital recuperado, especialmente em ativos que não tiveram acompanhamento regulatório ex-ante ao longo de todo o período.</t>
  </si>
  <si>
    <t>A ABIQUIM concorda com o rearranjo retrospectivo promovido pelo RCM. O método preserva a lógica econômica dos building blocks, apenas invertendo o sentido temporal: em vez de partir de uma BRA conhecida para projetar receita, toma a receita contratual histórica como dado e apura quanto capital foi recuperado. Trata-se de verificação ex-post de consistência econômica, sem reabrir contratos passados. A vantagem regulatória é impedir que a nova base incorpore parcelas de capital já recuperadas por receitas históricas.</t>
  </si>
  <si>
    <t>A ABIQUIM apoia a aplicação do RCM aos contratos legados da NTS e da TAG e propõe uma leitura de método: a vedação à dupla recuperação não deve depender apenas da identidade da transportadora, mas da natureza econômica do ativo e de sua remuneração histórica. Assim, quando houver ativos remunerados por tarifas negociadas, contratos bilaterais, CPACs, bases teóricas ou encargos apartados, a ANP deve considerar teste de capital recuperado antes de admiti-los à BRA. Para outros ativos com histórico regulatório e contratual equivalente, esse exame deve ser conduzido de forma individualizada e instrutória, sem presunção de resultado e sem ampliar, nesta CP 11/2026, o escopo formal já definido para NTS e TAG.</t>
  </si>
  <si>
    <t>A reconstrução histórica dos ativos da Malha Nordeste é pertinente e esclarece o essencial: a discussão não envolve ativo novo, mas infraestrutura existente, operada por longo período e remunerada por contratos anteriores ao ciclo 2026-2030. A aquisição societária da transportadora, por si só, não transforma ativos legados em novo investimento regulatório elegível à incorporação automática na BRA. O que deve ser reconhecido é apenas o capital regulatório ainda não recuperado.</t>
  </si>
  <si>
    <t>A delimitação do período 2006-2025 é adequada, pois corresponde ao intervalo em que as receitas contratuais devem ser confrontadas com OPEX, tributos, WACC e CAPEX para apurar o saldo remanescente. A amplitude temporal é justamente o que permite captar a recuperação econômica acumulada, sem mexer nas receitas passadas nem antecipar efeitos além da BRA futura.</t>
  </si>
  <si>
    <t>A transição para o regime ex-ante é o momento adequado para fixar a BRA de abertura. A decisão deve ser prospectiva, estável e tecnicamente motivada, sem, contudo, permitir remuneração duplicada. Segurança jurídica, nesse contexto, significa método claro, memória de cálculo auditável e reconhecimento do capital ainda não recuperado. Não implica garantia de adoção permanente de uma metodologia específica de valoração, especialmente quando o histórico econômico disponível permite avaliação mais aderente à recuperação efetiva do capital.</t>
  </si>
  <si>
    <t>A ABIQUIM concorda com o uso do CRN da Malha Nordeste como insumo de partida do RCM, e não como BRA final automática. Diante da ausência de custo histórico granular integral dos ativos legados, a ANP utilizou a melhor informação disponível: custos unitários de projetos comparáveis da base Historical Natural Gas Pipeline Projects da U.S. EIA, em US$/m.pol, organizados por categorias de diâmetro e data-base de 31/12/2005. O ponto regulatório decisivo é que o CRN permaneça subordinado ao teste de capital recuperado: é o roll-forward do RCM, e não o CRN isolado, que define quanto capital ainda pode compor a BRA de abertura. Eventuais diferenças entre o CRN estimado e custos históricos efetivos não comprometem o método, desde que a valoração permaneça subordinada ao teste de recuperação econômica promovido pelo RCM.</t>
  </si>
  <si>
    <t>Recorrer a fontes primárias e a bancos de projetos comparáveis — no caso, a base Historical Natural Gas Pipeline Projects da U.S. EIA, com projetos certificados pela FERC — é acertado, preservando rastreabilidade de origem, data, moeda, escopo, diâmetro, extensão, categoria e critérios de exclusão. A solidez do CRN depende menos do valor médio isolado e mais da demonstração, presente aqui, de que a amostra foi tratada de forma objetiva, replicável e compatível com os ativos brasileiros.</t>
  </si>
  <si>
    <t>O tratamento dos dados e a seleção da amostra são adequados. A janela de 2004-2006 em torno da data-base de 31/12/2005, a restrição a projetos Completed de nova tubulação e a exclusão de tipologias não equivalentes e de registros com múltiplos diâmetros são critérios objetivos e aderentes à comparabilidade técnica. Não aplicar deflatores anuais, dada a janela curta, é igualmente razoável e mantém o cálculo auditável. Explicitar esses critérios foi acerto da Agência: garante uma amostra nem tão ampla a ponto de misturar ativos não comparáveis, nem tão restrita a ponto de enviesar o custo unitário — em linha com a modicidade que deve orientar a estimação do CRN.</t>
  </si>
  <si>
    <t>A ABIQUIM concorda com as conversões de unidade e variáveis derivadas. A padronização em metro, polegada, US$/m.pol, moeda e data-base torna comparáveis projetos com padrões distintos de medição. A trilha de cálculo já registrada na planilha-modelo é um acerto: permite que terceiros reproduzam o CRN e confirmem que o resultado decorre de transformação mecânica dos dados, e não de ajuste discricionário.</t>
  </si>
  <si>
    <t>A média ponderada por categoria de diâmetro é a forma mais adequada de converter a amostra em custos unitários aplicáveis aos dutos: a ponderação evita que projetos pequenos ou atípicos dominem o resultado e mantém aderência ao porte efetivo da malha. Por ser o elo entre os dados internacionais e os ativos brasileiros, explicitar os pesos e as quatro categorias de diâmetro confere transparência e robustez — escolha técnica acertada.</t>
  </si>
  <si>
    <t>A determinação do CRN por ativo é tecnicamente defensável. A NT aplica os custos unitários por categoria aos 14 segmentos existentes da Malha Nordeste na data-base de 31/12/2005, totalizando 1.462,56 km e CRN agregado de US$ 815,35 milhões. Também acerta ao tratar separadamente ativos que não existiam na data-base, como os trechos de 26 polegadas do Catu-Pilar, que entram no modelo como adições de CAPEX, e não como itens valorados pelo CRN. Essa separação reforça a rastreabilidade do ponto de partida.</t>
  </si>
  <si>
    <t>A ABIQUIM concorda com o modelo de VRD. Ativos em operação há décadas não devem ser tratados como novos, e a depreciação por Ross-Heidecke aproxima o CRN da realidade econômica remanescente. A adoção do coeficiente c = 0, correspondente ao estado "novo", produz o maior VRD possível para cada ativo, independentemente de condição física observada; por isso, é uma premissa metodologicamente conservadora, por maximizar o VRD estimado dos ativos. Ainda assim, o VRD é apenas etapa intermediária: a BRA de abertura decorre do RCM, que verifica quanto do capital já foi recuperado por receita contratual.</t>
  </si>
  <si>
    <t>O exemplo do Guamaré-Cabo (NORDESTÃO) é útil porque demonstra, passo a passo, a passagem do CRN ao VRD para um ativo concreto. A apresentação de inputs, fórmulas, data-base e vida útil regulatória permite que qualquer interessado reproduza o cálculo. Esse nível de detalhe reduz a opacidade da valoração e fortalece a defensabilidade técnica da memória de cálculo.</t>
  </si>
  <si>
    <t>Apresentar CRN e VRD por ativo é a escolha certa: a decomposição evita tratar ativos de idades e perfis distintos como bloco homogêneo e dá a rastreabilidade ativo a ativo que a regulação por BRA exige. Só com esse detalhe se identifica a concentração de valor, a depreciação acumulada e o perfil de cada segmento da Malha Nordeste antes da aplicação final do RCM.</t>
  </si>
  <si>
    <t>A análise de consistência dos resultados de VRD é um controle de qualidade relevante — verifica se o valor depreciado de cada ativo é coerente com idade, extensão, diâmetro, estado e função. Esse exame reforça a solidez da etapa intermediária e convive naturalmente com a etapa seguinte: o teste de receita histórica pelo RCM, que afere o capital ainda não recuperado.</t>
  </si>
  <si>
    <t>A seção 5.5.1 traz evidência relevante: três ativos da Malha Nordeste aparecem totalmente depreciados, enquanto o GASFOR, por ser mais recente e possuir maior valor residual relativo, concentra parcela importante do VRD. O padrão é coerente com a idade dos ativos e com a curva de depreciação adotada. Essa conclusão converge com a lógica do RCM: o resultado é compatível com a expectativa de menor valor econômico residual dos ativos mais antigos.</t>
  </si>
  <si>
    <t>A verificação de que o padrão de depreciação é coerente com a curva de Ross-Heidecke confirma que a metodologia foi aplicada corretamente, sem ajustes ad hoc. Essa consistência interna reforça a confiabilidade do VRD como insumo subordinado ao RCM.</t>
  </si>
  <si>
    <t>A síntese dos resultados de VRD consolida de forma rastreável a valoração depreciada da Malha Nordeste e fecha a etapa intermediária. Importa ter claro que esse VRD consolidado é o ponto de partida do teste de capital recuperado: a conclusão sobre a BRA de abertura vem de confrontá-lo com as receitas líquidas históricas pelo RCM, não da síntese do VRD em si.</t>
  </si>
  <si>
    <t>A receita líquida é o eixo econômico do RCM. É a receita contratual líquida acumulada no período legado que revela a capacidade efetiva de recuperação do capital da Malha Nordeste. A consistência desse bloco — tarifa, capacidade contratada, deduções tributárias e conceito de faturamento — dá robustez ao saldo residual apurado pela NT 15/2026. Por essa razão, a completude, rastreabilidade e verificabilidade das informações de receita são tão relevantes quanto a própria valoração dos ativos.</t>
  </si>
  <si>
    <t>Reconstituir a tarifa de transporte e a base contratual a partir dos contratos legados é o caminho certo. O RCM deve partir do desenho econômico que efetivamente remunerou a infraestrutura — não de valores societários ou contábeis posteriores, como preços de aquisição. É a base contratual que identifica capacidade, tarifa e indexador geradores dos fluxos de recuperação; daí ser ela a fonte correta para o teste.</t>
  </si>
  <si>
    <t>O tratamento das tarifas de 2006/2007 e a regra de reajuste posterior estão corretos: a série tarifária deve refletir o contrato que efetivamente estruturou a remuneração, com o indexador nele previsto. Alterar a indexação ou recalibrar tarifas ex post para fins do RCM romperia a coerência do método e poderia alterar a mensuração da recuperação econômica observada no período. A fidelidade da série aos parâmetros contratuais é, portanto, virtude.</t>
  </si>
  <si>
    <t>Adotar a capacidade contratada como base de receita é economicamente adequado. Em contrato firme de transporte, a lógica é de reserva de capacidade: o carregador remunera a disponibilidade, não apenas a molécula movimentada. Por isso a capacidade contratada — e não o volume realizado — é a medida correta de recuperação do capital em arranjos ship-or-pay, ainda mais no contexto de carregador único e baixa contestabilidade do período legado.</t>
  </si>
  <si>
    <t>A fórmula de receita líquida, separando a receita bruta contratual das deduções tributárias explícitas, é bem construída. Apresentá-la de modo replicável — com tarifa, capacidade, dias/período, indexador e alíquotas, como já consta da planilha-modelo — foi acerto da Agência: permite reproduzir a série e confirmar que a receita decorre dos parâmetros contratuais, e não de caixa presumido ou receita artificial.</t>
  </si>
  <si>
    <t>As deduções tributárias sobre a receita estão corretas: o RCM deve medir a recuperação líquida economicamente disponível para cobrir OPEX, tributos sobre o lucro e remuneração do capital. Aplicada uma única vez — sem duplicação em outras etapas — , e coerente com a base de receita, a dedução preserva a integridade do cálculo.</t>
  </si>
  <si>
    <t>A ABIQUIM concorda com a adoção da Receita Contratual, e não do Pagamento Histórico/FAP, como medida de recuperação do capital. A seção 6.6 da NT 15/2026 deixa claro que a Receita Contratual — capacidade contratada multiplicada pela tarifa vigente — é a série usada no RCM, enquanto o FAP serve como referência de conciliação. Em contrato firme com reserva de capacidade, a métrica econômica relevante é a capacidade devida sob a lógica ship-or-pay; o caixa histórico pode refletir ajustes, créditos, compensações ou timing de pagamento. Para evitar ambiguidade, a decisão final deve manter essa leitura.</t>
  </si>
  <si>
    <t>A ABIQUIM apoia a série anual de receita bruta e líquida de 2006-2025. Para a Malha Nordeste, a receita líquida acumulada considerada no RCM alcança R$ 22.775.301 mil, montante que explica a recuperação substancial do capital legado ao longo do período. A manutenção da série ano a ano é tão importante quanto o total acumulado, pois permite verificar a trajetória temporal que conduz ao saldo residual.</t>
  </si>
  <si>
    <t>A ABIQUIM concorda com o uso do WACC regulatório como custo de oportunidade do capital. No RCM, o WACC não deve refletir risco de aquisição societária, prêmio de controle ou custo financeiro individual do investidor; deve refletir a taxa regulatória aplicável a cada período. Essa distinção impede que o parâmetro seja usado para preservar artificialmente o saldo de BRA.</t>
  </si>
  <si>
    <t>A formulação geral do WACC é adequada, e o que dá segurança a ela é manter a memória de cálculo aberta por parâmetro: estrutura de capital, custo de dívida, custo de capital próprio, beta, risco Brasil, taxa livre de risco e tributos. Essa abertura é essencial justamente porque o WACC é uma das variáveis mais sensíveis do RCM.</t>
  </si>
  <si>
    <t>Calcular o WACC real de 2006-2013 ano a ano, conforme a NT nº 027/2006-SCM, é o procedimento correto: a série anual regulatória evita arbitrariedade e reproduz o custo de capital compatível com cada exercício, sem importar para o passado expectativas atuais ou privadas.</t>
  </si>
  <si>
    <t>A estrutura de capital adotada é adequada enquanto permanecer regulatória — e não como fotografia da alavancagem societária da transportadora ou de seu comprador. O RCM remunera a infraestrutura regulada, não a operação de M&amp;A que transferiu o controle acionário.</t>
  </si>
  <si>
    <t>Os parâmetros de beta e risco sistemático estão bem postos: devem refletir risco setorial regulado e comparável, não risco de negócio individual, contrato de compra de ações ou expectativa privada de retorno. É o que preserva isonomia entre regulados e afasta prêmio indevido no saldo residual.</t>
  </si>
  <si>
    <t>Os parâmetros anualizados de taxa livre de risco e risco Brasil capturam corretamente as condições macroeconômicas de cada período. O cuidado, que a NT observa, é não recalibrar seletivamente ex post de modo a elevar o WACC em anos específicos e reduzir artificialmente o retorno de capital apurado pelo RCM.</t>
  </si>
  <si>
    <t>Os resultados anuais de WACC real para 2006-2013 estão corretos, e apresentá-los em tabela, vinculada à fonte regulatória de cada parâmetro, é o que torna a série transparente e plenamente reproduzível.</t>
  </si>
  <si>
    <t>Aplicar o WACC regulatório de 7,15% para 2014-2018, conforme a RANP nº 15/2014, é a forma correta de preservar consistência intertemporal: usa-se a taxa vigente no período, sem reabrir o custo de capital com base em percepção ex post.</t>
  </si>
  <si>
    <t>O WACC regulatório de 7,25% para 2019-2025, fruto da revisão quinquenal, preserva previsibilidade e mantém o custo de capital do período legado estável, sem reprecificação retroativa motivada pela transição contratual.</t>
  </si>
  <si>
    <t>A atualização dos parâmetros pela NT 013/2019-SIM fortalece a motivação e reduz discricionariedade, por se apoiar em ato técnico da própria ANP. Convém que a decisão final cite expressamente a fonte de cada parâmetro.</t>
  </si>
  <si>
    <t>A comparação entre períodos é útil porque demonstra que o RCM não aplica taxa única arbitrária — aplica o custo regulatório compatível com cada etapa. Essa diferenciação evidencia o cuidado metodológico da Agência.</t>
  </si>
  <si>
    <t>A síntese do WACC regulatório por período é um quadro de controle relevante para a decisão final. O essencial é que a série permaneça transparente, auditável e consistente com o indexador nominal utilizado no restante do RCM, sem reprecificação retroativa nem escolha seletiva de parâmetros.</t>
  </si>
  <si>
    <t>Aqui não há divergência: a apuração de IRPJ e CSLL dentro do fluxo do RCM é o que permite isolar a parcela da receita efetivamente disponível para amortizar capital. Importa apenas que os tributos sobre a receita e os tributos sobre o lucro fiquem em blocos próprios, sem se sobreporem nem se anularem — e é assim que a NT os trata.</t>
  </si>
  <si>
    <t>A alíquota combinada de 34% sobre o LAIR é uma régua fiscal objetiva, e essa objetividade é virtude: reduz o espaço de discricionariedade no cálculo. A ABIQUIM a acolhe na premissa de que o lucro antes de impostos seja construído de forma coerente com a receita contratual, o OPEX e o retorno regulatório do mesmo exercício.</t>
  </si>
  <si>
    <t>No plano fiscal, a lógica deve ser a mesma da BRA — e a NT acerta ao adotá-la: vida útil e depreciação compatíveis com ativos que já existem, sem tratar infraestrutura legada como se tivesse acabado de sair da obra. Manter os dois planos, fiscal e regulatório, sob a mesma lógica econômica é o que evita distorção no retorno de capital.</t>
  </si>
  <si>
    <t>A conversão do CRN para reais é bem-vinda desde que o câmbio entre como o que é — uma conversão pontual da data-base — e não como reavaliação anual da base. A atualização ao longo do tempo cabe ao roll-forward nominal do RCM, e é essa separação que mantém o método coerente.</t>
  </si>
  <si>
    <t>Faz todo sentido escalonar o encerramento: ativos que entraram em operação em anos distintos não podem ser depreciados em bloco. A granularidade adotada pela NT aproxima a depreciação fiscal e regulatória da realidade operacional de cada duto — e, com isso, reduz distorções em vez de criá-las.</t>
  </si>
  <si>
    <t>Sobre o CAPEX incremental, a posição da ABIQUIM é de princípio, não de resistência: investimento novo, prudente, usado e útil deve ser remunerado. O reconhecimento de Catu-Pilar, EDGs, Core CAPEX e sustaining CAPEX posterior é legítimo quando houver comprovação de entrada em serviço, vínculo com o transporte e ausência de recuperação prévia. Essa separação preserva o incentivo a investir e impede que capital legado já recuperado retorne à base sob outra roupagem.</t>
  </si>
  <si>
    <t>A lógica das adições ao imobilizado está correta quando ancorada na vinculação entre entrada em serviço, registro contábil e uso efetivo no transporte. O ponto que a ABIQUIM sublinha é simples: a adição contábil, sozinha, não basta — o que sustenta a inclusão na base é a aderência ao serviço regulado, comprovada documentalmente.</t>
  </si>
  <si>
    <t>No tratamento de Catu-Pilar e dos EDGs, a ABIQUIM acompanha a NT e apenas pede que a decisão final preserve a distinção entre ativo legado, expansão, substituição e sustaining CAPEX. É uma distinção que o próprio método contempla, e ela é o que impede que substituições ou reforços eventualmente já cobertos por tarifa histórica reapareçam como capital novo integralmente recuperável.</t>
  </si>
  <si>
    <t>Padronizar ativos heterogêneos por categorias é um ganho de tratamento, e a ABIQUIM o reconhece. A ressalva construtiva recai sobre as categorias residuais ou genéricas: ganham solidez quando mantidas em valor estritamente comprovado, com aderência demonstrada ao uso regulatório — o que, aliás, fortalece a auditabilidade da própria base.</t>
  </si>
  <si>
    <t>A série anual de IRPJ/CSLL para 2006-2025 está bem construída, e a ABIQUIM apenas sublinha a importância de mantê-la atrelada, em cada ano, às premissas de receita, OPEX e WACC daquele exercício. É esse casamento temporal que evita o descasamento capaz de distorcer o retorno de capital em anos isolados.</t>
  </si>
  <si>
    <t>A checagem contra os tributos efetivamente declarados pela TAG é um bom controle de plausibilidade — não substitui o modelo regulatório, mas confere-lhe confiabilidade. Duas observações da ABIQUIM: divergências relevantes merecem explicação e, coerentemente com a lógica do método, uma eventual lacuna de informação do regulado não pode se converter em presunção de BRA maior contra os usuários.</t>
  </si>
  <si>
    <t>A ABIQUIM concorda com a incorporação do OPEX ao RCM, pois ele mede quanto da receita sobra, em cada ano, para remunerar e amortizar capital. O OPEX deve ser comprovado, alocável à malha e necessário ao serviço. O cuidado é relevante porque OPEX excessivo ou mal alocado reduz artificialmente o retorno de capital e preserva uma BRA residual maior do que a economicamente justificada.</t>
  </si>
  <si>
    <t>A ABIQUIM considera correto registrar as lacunas informacionais e tratá-las com critério técnico. Quando a ausência de dados segregados decorre do histórico de integração vertical ou da própria organização operacional das transportadoras, ela não pode se converter em benefício tarifário. O caminho proporcional é o adotado pela NT: usar a melhor informação disponível, explicitar os proxies e, quando cabível, apresentar sensibilidades.</t>
  </si>
  <si>
    <t>A descrição do Consórcio Malhas e do papel da Transpetro é precisa e útil: explica a dificuldade de segregar custos e, ao mesmo tempo, justifica a necessidade de um critério regulatório de alocação. A ABIQUIM reafirma o princípio subjacente — os usuários de hoje não devem arcar com incertezas herdadas de uma organização societária e operacional do passado.</t>
  </si>
  <si>
    <t>Sobre a reestruturação societária e a passagem da operação à TAG, vale o princípio que a NT preserva: trocar de controlador ou de operador não muda o fato de que a BRA só remunera capital ainda não recuperado. Tampouco isso autoriza carregar para o OPEX custos transacionais, de integração societária ou ineficiências alheias à prestação eficiente do transporte.</t>
  </si>
  <si>
    <t>Quanto às solicitações de dados e às limitações declaradas pela TAG, a ABIQUIM reforça que o ônus informacional é do transportador, sobretudo quanto a dados sob sua guarda ou que deveria manter. Onde a lacuna persiste, devem prevalecer proxies transparentes e conservadores, nunca uma presunção automática de BRA maior contra os usuários.</t>
  </si>
  <si>
    <t>Recorrer aos dados históricos da Petrobras é razoável, afinal foi ela quem estruturou e operou o arranjo que remunerou a malha. Para a Malha Nordeste, combinar Petrobras/Transpetro entre 2008 e 2017 com as demonstrações financeiras da TAG de 2018 a 2025 é a solução adequada diante da inexistência de contabilidade regulatória integral desde 2006.</t>
  </si>
  <si>
    <t>Os dados declarados pela TAG no período pós-reestruturação são fonte legítima, desde que passem por verificação, reconciliação e eventual ajuste. A ABIQUIM registra que a declaração do regulado, por relevante que seja, não equivale a prova absoluta quando incide diretamente sobre a BRA residual — daí a pertinência da conferência feita pela Agência.</t>
  </si>
  <si>
    <t>O critério de alocação merece registro próprio. Na Malha Nordeste, diante da ausência de validação de critério próprio pela TAG, a ANP construiu critério objetivo por extensão, atribuindo à malha 45,72% do sistema TAG (2.008,25 km de 4.392,21 km) sobre demonstrações consolidadas. A ABIQUIM considera a escolha tecnicamente defensável: é replicável a partir do processo e reduz o risco de subsídios cruzados entre malhas, atividades ou empresas do grupo.</t>
  </si>
  <si>
    <t>Abrir o OPEX por subcategoria é necessário para distinguir custos recorrentes, manutenção, operação, administração e itens extraordinários — e a ABIQUIM apoia. O ganho está em isolar e tratar à parte os custos não recorrentes, os societários e as despesas sem vínculo direto com o serviço regulado, o que dá maior fidelidade à série.</t>
  </si>
  <si>
    <t>O ajuste dos dados históricos e a estimativa de 2006-2007 são adequados, apoiados no custo unitário ajustado de 2008 e no fator de alocação de 45,72% da Malha Nordeste. Estimar os anos iniciais é aceitável quando falta dado primário; o que torna o procedimento sólido é a transparência da metodologia, somada à sensibilidade que mostra não depender a conclusão do RCM de uma única premissa.</t>
  </si>
  <si>
    <t>A compatibilização de escopo está correta: o OPEX só pode ser deduzido do fluxo do RCM quando corresponde ao mesmo conjunto de ativos e serviços que gerou a receita contratual. A simetria é exata — escopo amplo demais subtrairia capital recuperado a mais; escopo restrito demais superestimaria a recuperação — , e é ela que preserva a fidelidade do cálculo.</t>
  </si>
  <si>
    <t>O período de referência e o multiplicador funcionam como técnica de normalização aderente à extensão, à complexidade operacional e à estrutura de custos da malha — e a ABIQUIM considera esse uso adequado. O cuidado, que a NT observa, é que o multiplicador normalize, sem servir de porta de entrada para custo não comprovado.</t>
  </si>
  <si>
    <t>Estimar 2006-2007 pelo custo unitário ajustado de 2008 é solução objetiva e replicável para anos sem dado direto, e a ABIQUIM a acolhe. Convém deixar claro, como faz a NT, que a estimativa não presume OPEX maior: limita-se a preencher a lacuna de modo transparente e conservador, sem alterar a direção do resultado.</t>
  </si>
  <si>
    <t>A síntese e a validação da série de OPEX merecem registro porque o OPEX é variável que reduz o retorno de capital no RCM: custo inflado preservaria artificialmente a BRA residual, em prejuízo da modicidade. Por isso a ABIQUIM valoriza os controles de consistência e as análises de sensibilidade que acompanham a série — são eles que garantem que a dedução de OPEX reflita custo efetivo e eficiente.</t>
  </si>
  <si>
    <t>Trabalhar com premissas nominais é coerente com a natureza do RCM, que lida com fluxos históricos e contratuais na moeda de cada exercício. A ABIQUIM concorda: manter alinhados receita nominal, indexador contratual, WACC nominal e câmbio pontual é a condição para que o método não misture bases reais e nominais — erro que comprometeria todo o cálculo.</t>
  </si>
  <si>
    <t>A adoção do IGP-M decorre dos contratos de transporte, que o fixaram para estruturar a receita. Não se trata de escolha feita depois de conhecido o resultado. Substituir o índice ex post exigiria recalibrar a série tarifária e criaria descasamento entre a receita contratual e a remuneração nominal do capital. Fidelidade ao índice contratual é, aqui, fidelidade à coerência do teste.</t>
  </si>
  <si>
    <t>O IGP-M é parte do mecanismo econômico de receita do contrato legado; nada mais natural, portanto, que seja ele a orientar também a conversão nominal exigida pelo RCM. Usar no teste o mesmo índice que reajustou a receita é posição bem mais defensável do que escolher outro depois de conhecido o resultado.</t>
  </si>
  <si>
    <t>Converter o WACC real em nominal pelo IGP-M é exigência de consistência dimensional. O RCM confronta receitas nominais com OPEX, tributos e retorno também nominais; manter o WACC em termos reais subestimaria o custo de capital nos anos de maior inflação. A relação de Fisher, aplicada com o índice contratual, resolve essa simetria e evita distorção no saldo final.</t>
  </si>
  <si>
    <t>A leitura do comportamento do IGP-M ao longo de 2006-2025, com seus picos e seus valores negativos, é acertada e transparente: é ela que explica as oscilações do WACC nominal e da velocidade de amortização da BRA. Fica claro, assim, que o resultado vem da aplicação do índice contratual ano a ano, e não de qualquer escolha pontual.</t>
  </si>
  <si>
    <t>A série de WACC nominal em reais não é uma taxa nova, definida a critério de alguém — é consequência mecânica de converter o WACC regulatório real pelo indexador contratual. Manter na decisão a série completa, com os fatores de conversão, é o que torna cada valor anual reproduzível, e a ABIQUIM vê nisso um acerto.</t>
  </si>
  <si>
    <t>A ABIQUIM considera importante explicitar por que o IGP-M é o cenário mais conservador. Pela relação de Fisher, índice mais elevado gera WACC nominal maior, maior remuneração imputada ao capital e, por resíduo, menor recuperação de principal. Assim, o IGP-M tende a preservar maior saldo de BRA, sendo mais favorável ao regulado. A ABIQUIM o apoia porque é o índice previsto nos contratos e porque a conclusão se mostra robusta mesmo sob o cenário que mais preserva a BRA. IPCA e meta de inflação devem permanecer como sensibilidades.</t>
  </si>
  <si>
    <t>A série de câmbio R$/US$ deve ser lida como conversão pontual de custos em moeda estrangeira para a data-base, e não como reavaliação cambial anual da BRA. A ABIQUIM concorda com essa distinção, pois ela evita sobreposição entre variação cambial, indexação contratual e WACC nominal no roll-forward.</t>
  </si>
  <si>
    <t>A ABIQUIM concorda com a apuração do valor residual da BRA pelo RCM. A seção 11 reúne a conclusão econômica do cálculo: parte-se da BRA de abertura e dos aportes reconhecidos, deduz-se o retorno total de capital ano a ano e chega-se ao saldo final. Para a TAG, esse saldo é positivo e corresponde a R$ 594.987 mil, valor que deve balizar a BRA legada da Malha Nordeste no ciclo 2026-2030.</t>
  </si>
  <si>
    <t>A fórmula recursiva da BRA soma os aportes elegíveis e desconta, a cada ano, o retorno total de capital — e essa é a principal defesa técnica do RCM. Ela não presume recuperação: calcula, exercício a exercício, quanto da receita líquida de fato amortizou capital depois de remunerar o saldo. É justamente por ser calculada, e não presumida, que se deixa verificar.</t>
  </si>
  <si>
    <t>A ABIQUIM concorda com a separação entre BRA de abertura de 2006 e aportes posteriores. A NT parte de R$ 1.138.293 mil em 1º/01/2006 e adiciona os investimentos subsequentes de forma identificada. Essa distinção é essencial para não misturar ativos pré-existentes, expansões, substituições e sustaining CAPEX em uma base única sem trajetória histórica.</t>
  </si>
  <si>
    <t>Separar o bloco CRN para os ativos autorizados até 31/12/2005 é correto: esses ativos têm histórico operacional anterior ao ciclo regulatório e pedem tratamento distinto das adições posteriores. O que a ABIQUIM faz questão de preservar é que essa separação não os exima do teste de recuperação acumulada — ela organiza o cálculo, não o dispensa.</t>
  </si>
  <si>
    <t>Para os ativos posteriores a 2006, o bloco de valor de aquisição é adequado desde que cada valor se vincule à data de entrada em serviço e ao uso regulatório efetivo. Valor contábil ou de aquisição, isoladamente, não deveria ser aceito sem o crivo de prudência, utilidade e ausência de recuperação prévia — e a NT caminha nessa direção.</t>
  </si>
  <si>
    <t>As adições ao imobilizado a partir de 2017 devem ser reconhecidas quando forem prudentes, necessárias, usadas e ainda não recuperadas. A ABIQUIM apoia essa separação. O que a decisão final deve preservar é a distinção entre CAPEX novo e capital legado já remunerado: investimento incremental comprovado merece remuneração; ativo legado já recuperado não deve retornar à BRA.</t>
  </si>
  <si>
    <t>A distribuição por categoria é útil porque permite enxergar materialidade, recorrência e aderência ao serviço regulado. A ABIQUIM gradua o escrutínio: categorias de maior valor merecem maior lastro documental; as genéricas, aceitação apenas com comprovação suficiente. É um critério de proporcionalidade, não de desconfiança.</t>
  </si>
  <si>
    <t>Analisar o padrão temporal das adições é pertinente. Concentrar CAPEX em certos anos pode ser perfeitamente legítimo, mas exige explicação de causa, de entrada em serviço e de benefício ao usuário. É esse exame que impede que aportes tardios elevem a BRA residual sem demonstração de utilidade regulatória.</t>
  </si>
  <si>
    <t>A evolução anual da BRA mostra o roll-forward por inteiro — saldo inicial, aportes, retorno sobre capital, retorno total de capital e saldo final, exercício a exercício. A ABIQUIM considera essa tabela a peça central da motivação, pois torna visível e reproduzível o caminho matemático até o resultado final.</t>
  </si>
  <si>
    <t>A análise da trajetória da BRA por fases é esclarecedora. Ela explica por que a base cresce em anos de CAPEX relevante ou WACC nominal elevado e recua quando a receita contratual supera OPEX, tributos e retorno sobre capital. Essa dinâmica demonstra que o RCM é simétrico e equilibrado: reconhece capital pendente quando existe e amortiza a base quando a receita o recupera.</t>
  </si>
  <si>
    <t>A fase inicial de implantação e crescimento entre 2006 e 2009 é bem caracterizada. Os aportes ligados ao sistema Catu-Pilar e ativos associados elevaram a BRA, o que demonstra que o RCM não produz resultado predeterminado: quando há investimento novo e receita insuficiente para amortizá-lo, o saldo regulatório aumenta. Esse comportamento reforça a neutralidade do método.</t>
  </si>
  <si>
    <t>A fase de pico e pressão das adições, entre 2010 e 2016, com a BRA acima de R$ 3,5 bilhões, decorre de causas identificáveis — novos aportes e WACC nominal elevado. A ABIQUIM concorda com a caracterização: o saldo de cada ano resulta da interação calculada entre receita contratual, OPEX, tributos, WACC e adições, sem ajuste arbitrário.</t>
  </si>
  <si>
    <t>A fase de amortização gradual, de 2017 a 2021, evidencia o mesmo mecanismo em sentido inverso. Em 2017 e 2018 a BRA recua, mas em 2020 e 2021 volta a subir em razão do IGP-M elevado e do consequente WACC nominal mais alto. Essa oscilação reforça a neutralidade do RCM: o método não corta a base por escolha regulatória; ele acompanha, ano a ano, o efeito econômico das premissas aplicadas.</t>
  </si>
  <si>
    <t>A fase de amortização acelerada de 2022-2025 conduz a Malha Nordeste a saldo residual positivo de R$ 594.987 mil. Essa conclusão distingue a TAG da NTS: as receitas contratuais da TAG foram suficientes para remunerar o capital pelo WACC regulatório e cobrir custos, mas não para amortizar integralmente o principal ao longo dos 20 anos. O RCM, portanto, não é método concebido para zerar a base; ele reconhece capital remanescente quando demonstrado. A BRA futura deve limitar-se a esse saldo, sem recomposição por CRN ou CHCI integral.</t>
  </si>
  <si>
    <t>A decomposição do RCM acumulado fecha o cálculo. Na Malha Nordeste, a receita líquida acumulada de R$ 22.775.301 mil foi alocada a retorno sobre capital (R$ 8.497.301 mil, 37,3%), OPEX (R$ 4.923.099 mil, 21,6%), IRPJ/CSLL (R$ 5.196.552 mil, 22,8%) e retorno total de capital/RCM (R$ 4.158.349 mil, 18,3%). Essa decomposição demonstra que o método reconhece custos e remuneração antes de apurar o saldo residual.</t>
  </si>
  <si>
    <t>A ABIQUIM acompanha a conclusão da NT 15/2026: o RCM é tecnicamente consistente, economicamente fundamentado e adequado para definir a BRA de abertura da Malha Nordeste. O saldo residual de R$ 594.987 mil deve ser reconhecido como capital legado ainda não recuperado, com efeito exclusivamente prospectivo, sem revisão retroativa de tarifas e sem devolução de receitas. Em linha com a manifestação complementar da ABIQUIM, o teste de capital recuperado também deve orientar, de forma criteriosa e individualizada, a análise de ativos de histórico equivalente, preservando a remuneração de CAPEX novo, prudente e eficiente.</t>
  </si>
  <si>
    <t>A ABIQUIM propõe que a decisão final consolide seis diretrizes: manter o RCM como filtro de capital recuperado para NTS e TAG; explicitar o nexo entre a CP 03/2026 e a CP 11/2026; preservar a motivação das premissas críticas de receita contratual, IGP-M, WACC regulatório, OPEX, tributos e CAPEX incremental; incorporar a memória de cálculo já disponibilizada pela ANP; separar capital legado de CAPEX novo prudente; e registrar que a vedação à dupla recuperação deve orientar, de forma individualizada, a análise de ativos de histórico equivalente em TBG, TSB e GOM.</t>
  </si>
  <si>
    <t>A ABIQUIM concorda com o objeto do Anexo II. Ele faz a ponte entre as memórias tarifárias originais e o resultado do RCM, demonstrando como a tarifa contratual da Malha Nordeste foi construída. O anexo não propõe revisão retroativa nem questiona a validade dos contratos legados; apenas explicita a base econômica que deve ser considerada na definição prospectiva da BRA de abertura.</t>
  </si>
  <si>
    <t>A memória tarifária confirma que a base de capital usada para formar a tarifa considerou US$ 707,31 milhões imputados a valor de novo aos gasodutos da antiga rede TNS/Malha Antiga. O dado é decisivo: a remuneração contratual já embutia retorno sobre uma base de reposição a valor de novo. Por isso, reconhecer novamente o CRN ou CHCI integral na BRA futura poderia remunerar duas vezes o mesmo capital.</t>
  </si>
  <si>
    <t>A verificação do custo unitário implícito é relevante. O Anexo II mostra que o custo de US$ 45,00/pol.m foi aplicado à totalidade dos 15.718.000 pol.m da rede de gasodutos TNS/Malha Antiga NE, resultando no valor de US$ 707,31 milhões importado pela linha "Custo de reposição" da memória tarifária. Essa demonstração dá lastro documental à conclusão de que a tarifa foi calibrada sobre base de capital relevante.</t>
  </si>
  <si>
    <t>A análise da composição da linha "custos de reposição" e do tratamento da depreciação acerta no ponto regulatório. A memória tarifária tratou gasodutos antigos como custo de reposição novo, sem desconto por depreciação acumulada, inclusive ativos com mais de 20 anos de operação na data-base. O RCM não corrige o passado; ele mede quanto dessa base já foi recuperado pelas receitas contratuais antes de definir a BRA futura.</t>
  </si>
  <si>
    <t>O contraste com a avaliação patrimonial da Petrobras de 2003 é expressivo. O Anexo II registra subtotal estimado de aproximadamente US$ 88 milhões em valor patrimonial depreciado para os gasodutos correspondentes à Malha Antiga NE, enquanto a memória tarifária de 2005/2006 considerou US$ 707,31 milhões a valor de novo. A diferença evidencia a importância do teste de recuperação acumulada pelo RCM.</t>
  </si>
  <si>
    <t>A dupla métrica tem efeito regulatório direto. A avaliação patrimonial depreciada considerava idade, estado de conservação, sobrevida e depreciação; já a memória tarifária considerou a antiga rede TNS como custo de reposição novo. Esse contraste não é argumento abstrato: é evidência documental de que os usuários suportaram, via tarifa contratual, recuperação relevante de capital associado aos ativos antigos. Por isso, o RCM é necessário antes de fixar a BRA futura.</t>
  </si>
  <si>
    <t>A identificação da parcela de transporte no GSA é importante porque mostra que a recuperação de capital não ficou restrita a uma relação interna entre Petrobras e transportadora. Durante parte relevante da vigência contratual, a Petrobras atuava como carregadora e vendedora de gás, repassando a parcela de transporte a distribuidoras, termelétricas e grandes consumidores. O custo da base a valor de novo chegou, portanto, ao preço suportado pelos usuários finais.</t>
  </si>
  <si>
    <t>A implicação para o RCM é direta. Se a tarifa foi calibrada para remunerar base elevada e essa receita foi arrecadada ao longo do contrato legado, cabe ao regulador apurar o capital remanescente antes de reconhecer qualquer BRA futura. Na Malha Nordeste, essa apuração resulta em saldo residual positivo de R$ 594.987 mil, que deve limitar a remuneração do capital legado no ciclo 2026-2030.</t>
  </si>
  <si>
    <t>A ABIQUIM concorda com a conclusão do Anexo II. Ele não propõe revisão tarifária retroativa; documenta a realidade econômica do contrato legado e explica por que o resultado do RCM deve ser considerado na definição da BRA inicial. A NT conclui que os ativos da Malha Nordeste foram quase totalmente remunerados ao longo da vigência contratual, restando apenas valor residual para compor a BRA. Essa é a medida adequada para evitar dupla recuperação e preservar a modicidade.</t>
  </si>
  <si>
    <t xml:space="preserve">
  A Energisa reforça que o debate central proposto por esta Consulta Pública não é a escolha entre metodologias concorrentes de valoração de ativos – RCM, Valor Novo de Reposição, Custo Histórico ou qualquer outra –, mas sim a observância do comando normativo já estabelecido pelo art. 7º, inciso IV, da Resolução ANP nº 991/2026, segundo o qual os ativos cuja recuperação total já tenha ocorrido por meio da remuneração proporcionada pelas tarifas de transporte não devem ser considerados no valor de abertura da Base Regulatória de Ativos (BRA) do novo ciclo tarifário.
  Trata-se, portanto, de uma questão de neutralidade regulatória, e não de preferência metodológica: a BRA de abertura deve refletir exclusivamente o capital ainda pendente de recuperação, de modo a evitar tanto a sub-remuneração quanto – no que interessa mais diretamente aos usuários do sistema e, por extensão, aos consumidores finais atendidos pelas distribuidoras – a sobre-remuneração do capital investido pelas transportadoras.
  A pergunta que a ANP precisa responder, e à qual qualquer metodologia adotada deve estar a serviço de responder, é objetiva: os ativos vinculados aos Contratos Legados da NTS e da TAG já tiveram seu capital integralmente recuperado pelos usuários do sistema de transporte ao longo da vigência dos respectivos contratos, celebrados em ambiente de negociação bilateral com a Petrobras, anterior ao regime de acesso aberto plenamente regulado?
  Essa resposta depende da reconstrução da trajetória econômica efetivamente observada nesses contratos – receitas auferidas, remuneração de capital obtida ao longo do tempo, depreciação acumulada e mecanismos de recuperação previstos contratualmente –, e não de uma escolha metodológica arbitrária ou desvinculada dessa finalidade.
  É precisamente nesse contexto específico e transitório – a passagem de um regime de tarifas negociadas bilateralmente entre as transportadoras e a Petrobras, sem acesso de terceiros, para um regime de acesso aberto plenamente regulado – que a utilização do RCM proposta pela ANP mostra-se tecnicamente consistente. Diferentemente de metodologias de valoração patrimonial genéricas (como o Custo Histórico ou o Valor Novo de Reposição, tipicamente empregadas para apurar o valor de ativos a serem remunerados prospectivamente), o RCM constitui metodologia aptapara apurar, a partir da trajetória de receitas efetivamente auferidas e do histórico contratual, qual parcela do capital investido já foi economicamente recuperada pelos usuários ao longo do tempo.
  Essa característica torna o RCM tecnicamente aderente à finalidade estabelecida pelo art. 7º, inciso IV, da Resolução ANP nº 991/2026, justamente por permitir identificar, de forma objetiva, se e em que medida os investimentos legados já foram amortizados pelas tarifas pagas pelos usuários durante décadas de vigência dos contratos bilaterais – circunstância que não se repete, por exemplo, na valoração de ativos que ingressam originalmente sob regime de acesso aberto regulado, cuja trajetória de recuperação já é acompanhada pela Agência desde o início.
  Por essa razão, a Energisa entende que a adequação do RCM neste caso concreto decorre da sua função técnica específica – reconstituir a recuperação econômica de ativos legados em transição de regime regulatório –, e não de qualquer superioridade genérica do método frente a outras metodologias de valoração de ativos de infraestrutura. O uso do RCM fora desse contexto particular, para valoração de ativos que não guardem essa mesma condição de transição contratual, não decorreria da mesma lógica regulatória aqui aplicada.
  A Energisa entende, assim, que qualquer metodologia adotada pela ANP deve ser avaliada não em abstrato, mas em função de sua capacidade de produzir resultado aderente à finalidade regulatória de assegurar que a BRA de abertura reflita exclusivamente o capital ainda não recuperado pelos usuários do sistema de transporte, em estrita observância ao art. 7º, inc</t>
  </si>
  <si>
    <t xml:space="preserve">  A consequência regulatória decorrente da premissa acima é direta e não comporta exceções: ativos que já tenham sido integralmente recuperados por meio das tarifas de transporte pagas ao longo da vigência dos Contratos Legados não podem retornar à base remunerável do novo ciclo tarifário 2026-2030.
  Não se trata de mera opção metodológica da Agência, tampouco de uma preferência regulatória entre alternativas equivalentes, mas de requisito normativo que decorre diretamente dos princípios da modicidade tarifária, da eficiência econômica e da neutralidade regulatória que orientam a regulação de infraestruturas de rede no setor de gás natural.
  Permitir que ativos já economicamente recuperados retornem à Base Regulatória de Ativos implicaria transferir aos usuários do sistema – e, em última instância, aos consumidores finais atendidos pelas distribuidoras – o ônus de remunerar novamente investimentos cuja recuperação já ocorreu. Trata-se de um resultado que a Energisa considera incompatível com a lógica regulatória de qualquer setor de infraestrutura regulada por tarifa, e que produziria efeito cumulativo e direto sobre a tarifa final de gás natural repassada aos consumidores cativos das distribuidoras.
  É justamente para prevenir esse resultado que a aplicação do RCM se mostra consistente e necessária no caso concreto dos Contratos Legados da NTS e da TAG: o método permite identificar, com base na trajetória econômica efetivamente observada, a parcela do capital ainda pendente de recuperação, evitando que ativos já amortizados pelos usuários ao longo de décadas sob o regime de tarifas negociadas retornem à base de cálculo tarifário sob o novo regime de acesso aberto.
  A Energisa entende que eventuais limitações de informações históricas relativas aos Contratos Legados não podem resultar em presunção favorável às transportadoras, sob pena de transferir aos usuários do sistema o ônus econômico de uma assimetria informacional que não lhes é imputável. Nesse contexto, o uso de estimativas, proxies e demais instrumentos técnicos pela ANP para reconstruir de forma razoável a trajetória de recuperação de capital constitui exercício legítimo e necessário da competência regulatória da Agência.
  Ressalva-se, por fim, que a vedação à dupla remuneração dos ativos legados em nada se contrapõe à adequada remuneração de investimentos prudentes, necessários e eficientes que venham a ser realizados pelas transportadoras a partir de agora, os quais devem seguir sendo incorporados à Base Regulatória de Ativos e remunerados de forma compatível com os riscos assumidos, de modo a preservar os incentivos à expansão e modernização da malha de transporte.</t>
  </si>
  <si>
    <t>A Energisa manifesta apoio à proposta apresentada pela ANP na Nota Técnica pertinente, por entender que a aplicação do RCM, no contexto específico de transição dos Contratos Legados da NTS e da TAG, é o instrumento tecnicamente adequado para assegurar que a Base Regulatória de Ativos de abertura do ciclo 2026-2030 reflita exclusivamente o capital ainda não recuperado pelos usuários do sistema de transporte.
A correta aplicação dessa vedação à dupla remuneração é condição indispensável para a modicidade tarifária ao longo de toda a cadeia do gás natural, com reflexo direto e relevante sobre os consumidores atendidos pelas concessionárias de distribuição do Grupo Energisa.
Por essas razões, a Energisa reitera seu apoio à proposta regulatória submetida a esta Consulta Pública, reforçando a importância de que a Agência mantenha o foco na finalidade regulatória subjacente – a identificação objetiva do capital ainda pendente de recuperação – e não na metodologia enquanto fim em si mesma.</t>
  </si>
  <si>
    <t>Para facilitar a argumentação, os autores optaram por enviar a íntegra da contribuição por email para contribuicaotarifasgn@anp.gov.br.
A contribuição sustenta que a aplicação do RCM representa uma ruptura em relação à jurisprudência construída pela ANP desde a chamada pública da TBG em 2019. O RCM é utilizado em circunstâncias bem específicas na Austrália e não pode ser considerado uma referência internacional, sendo pouco documentado em artigos e análises. O RCM não é consistente com os métodos modernos de regulação, já que implica em controle direto da taxa de remuneração, retirando incentivos para o comportamento eficiente. Além disso, o método é muito sensível às hipóteses consideradas, motivo que levou o regulador australiano a privilegiar as metodologias tradicionais de valoração de ativos. Dessa forma, para não caracterizar casuísmo regulatório, as hipóteses de cálculo devem ser coerentes e bem embasadas. Não é isso que ocorre na nota técnica em consulta pública, que mistura abordagens backward e forward looking. A contribuição ilustra que caso a ANP utilizasse janelas mais longas para o cálculo da taxa livre de risco, conforme utilizou em revisões anteriores, a estimativa da BRA da Malha Nordeste aumentaria seis vezes em relação ao valor proposto na nota técnica.</t>
  </si>
  <si>
    <t>A preocupação central da área técnica, que é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adoção de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Também não procede a alegação das transportadoras de que a adoção do RCM comprometeria os incentivos ao investimento no setor de transporte de gás natural. Ao contrário, a integridade dos sinais econômicos depende de que a remuneração tarifária esteja estritamente associada ao capital efetivamente ainda não recuperado, sob pena de distorção das decisões de investimento e de alocação de recursos no setor.
A manutenção na BRA,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Nesse cenário, a preservação indevida de receitas pretéritas tende a gerar incentivos perversos, ao dissociar a remuneração do capital da efetiva necessidade de investimento.
O RCM, por sua vez, atua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atuação regulatória deve, portanto, voltar-se à realidade econômica atual e futura dos ativos, prevenindo ganhos injustificados, evitando a oneração indevida dos usuários e assegurando a justiça regulatória intertemporal.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 comprometendo a eficiência econômica do setor.</t>
  </si>
  <si>
    <t>O Método do Capital Recuperado (RCM) é uma ferramenta regulatória backward-looking (retrospectiva) que busca descobrir quanto do investimento original em um ativo ainda precisa ser pago pelas tarifas. O foco não é o custo de construção atual, mas o balanço histórico entre o que foi investido e o que já foi amortizado pelas receitas. 
O método opera por meio de uma dinâmica de reconstituição de fluxo de caixa, passo a passo, para cada ano de operação do ativo buscando identificar a receita total que a infraestrutura gerou no período e então deduzir os custos operacionais (OPEX) necessários para prestar o serviço.
Com base nessa análise se procura apurar a remuneração exigida sobre o capital ainda não recuperado, calculada com base no Custo Médio Ponderado de Capital (WACC). O que sobra da após as deduções é considerado como amortização efetiva do capital investido.
O Método do Capital Recuperado (RCM) foi desenvolvido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método reconstrói os fluxos econômicos históricos associados ao ativo ao longo de sua vida operacional analisando a receita efetivamente auferida pela infraestrutura, deduzindo-se dela os custos operacionais necessários à prestação do serviço e a remuneração econômica requerida sobre o capital ainda não recuperado.
O valor residual obtido após essas deduções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método possui particular relevância em ambientes nos quais as tarifas históricas possam ter incorporado remuneração superior àquela compatível com modelos regulatórios baseados em custos eficientes. Nessas situações, o RCM funciona como mecanismo de neutralização de sobre recuperações pretéritas de capital, impedindo que ativos já amortizados economicamente permaneçam integralmente incorporados à nova Base Regulatória de Ativos.
Importante deixar claro que o método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
A ANP acerta ao propor a adoção do RCM que representa, sim, instrumento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implicará numa dupla remuneração.</t>
  </si>
  <si>
    <t>A Nota Técnica 14/2026/SIM reproduz corretamente a lógica do método RCM não cabendo em nossas contribuições entrar no detalhe do modelo considerado.
O resultado prático do modelo ira apurar ao final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No caso da TAG, a ARM consultoria elaborou cálculos utilizando-se do modelo e o resultado foi sobre recuperação do capital em mais de R$ 1,74 bilhões a partir de cenários utilizados.
Estimamos um impacto de bilhões que os consumidores terão que pagar a mais somente no quinquênio 2026–2030, no caso de não adoção do RCM. Se projetado para os quinquênios seguintes, esta soma se multiplicaria.
Como pode ser visto, a NTS teve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esta propondo não é a devolução dos valores cobrados em duplicidade no passado e apenas cessar a cobrança em duplicidade a partir da revisão das tarifas em curso.
A retroatividade deverá ser aplicada, no entanto, à 01/01/2026, quando se iniciou o novo ciclo quinquenal.</t>
  </si>
  <si>
    <t>Na experiência regulatória internacional, o Método do Capital Recuperado (RCM) é utilizado como uma ferramenta de transição de ativos para o regime regulado, em processos de desverticalização de setores que migram de monopólios integrados ou mercados livres para modelos tarifários controlados. A metodologia RCM foi amplamente consolidada pela Australian Energy Regulator (AER), o órgão regulador de energia da Austrália e foi adotada como medida para mitigar a forte assimetria de informações entre os operadores de gasodutos não regulados e os usuários do sistema.
O método RCM é perfeitamente adaptável e de fácil adoção na revisão das tarifas de transporte que ocorre no setor de gás natural, conduzido pela ANP, na medida em que, com 14.134/2021 (Lei do Gás), antigas malhas de gasodutos que pertenciam à Petrobras e operavam sob contratos de longo prazo migraram para o regime de tarifas reguladas. A ANP enfrenta agora, na 1ª revisão das tarifas e o desafio é evitar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O Impacto provável do uso do RCM deverá evitar que os consumidores venham a arcar com cerca de R$ 5 bilhões a mais em tarifas de transporte somente no próximo nesse quinquênio, tendo em vista que nossas análises identificaram no teste retrospectivo que a base de ativos das transportadoras já foi totalmente amortizada remunerada antes do início do quinquênio passado tendo ocorrido uma sobre remuneração.
A situação do transporte no Brasil impõe a adoção do RCM e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fruto de acordos entre partes, chegam ao seu final e precisam ser regulados pela ANP e o RCM é o único método que impede a continuidade de uma dupla remuneração pelos transportadores, o que é vedado pela RANP 991/2026.
O princípio do RCM é o de focar em fluxos de caixa não recuperados e na depreciação baseada na vida útil econômica/econômica residual de grandes redes e tem embasamentos na literatura europeia e precedentes na regulação de transportes de energia e dutos. No Reino Unido e na União Europeia, os fundamentos do RCM ganharam recentemente maior relevância devido à transição energética. O objetivo é apurar o capital efetivamente recuperado e acelerar a depreciação do saldo restante, impedindo que consumidores do futuro arquem com custos de infraestruturas inutilizadas.
O conceito do RCM também surge em disputas e exceções regulatórias, como em gasodutos de importação e interconexão que ligam a UE a países terceiros e envolvem processos tarifários ou arbitragens com a utilização de metodologias que seguem o mesmo conceito do RCM.
Em outras situações, a aplicação não se deu por uma regra denominada "RCM", mas com a utilização dos mesmos conceitos de "Depreciação Econômica Retroativa baseada em Lucros Excessivos" para resolver disputas internacionais de infraestrutura.
O RCM não tem por objetivo rever ou invalidar receitas legitimamente auferidas no passado. Sua função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t>
  </si>
  <si>
    <t>O CRN calculado por benchmark pode ser aceito como proxy inicial, desde que funcione como limite de prudência e não como valor de remuneração automática. Havendo custo histórico auditado, este deve prevalecer; na falta dele, devem ser usadas estimativas transparentes, auditáveis e sujeitas a sensibilidade e teto de eficiência.
Essa cautela é indispensável porque o custos elevados de contratação de materiais e serviços é uma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No caso de obras de gasodutos, o problema é agravado porque se tratam de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Entende-se que a adoção do RCM demanda aceitar muitos dos registros contábeis oficiais mas se faz importante que a ANP verifique se o valor é prudente, eficiente, comprovado e compatível com referências independentes.
O regulador deve aplicar benchmarking técnico 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transparência é indispensável. Planilhas abertas, fórmulas destravadas, trilha de auditoria, memória de cálculo, auditoria independente e possibilidade de true-up reduzem a assimetria informacional. Em síntese, a tarifa deve remunerar apenas capital prudente, necessário, eficiente e ainda não recuperado, nunca custos inflados, duplicados ou decorrentes de decisões empresariais ineficientes.</t>
  </si>
  <si>
    <t>O cálculo do RCM, como indicado na NT 14, é bastante sensível ao Custo Médio Ponderado de Capital (WACC) utilizado. Um WACC mais alto, aumenta o componente Retorno Sobre o Capital na equação, o que consequentemente diminui o resíduo Retorno de Capital, mantendo assim o Valor do Ativo mais alto por mais tempo.
Entendemos que a ANP usou como parâmetro, para o período 2006 - 2013, taxas apuradas internamente, embora algumas se comparadas com o histórico de de taxas fixadas pela ANEEL para transmissão de Energia Elétrica parecem estar elevadas.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t>
  </si>
  <si>
    <t xml:space="preserve">A relação entre RCM e building blocks está bem estruturada. O RCM é a aplicação ex post da mesma lógica usada  para calcular a RMP ex ante. Recomenda-se que a ANP deixe claro que a BRA inicial de 2026 deve ser o saldo econômico apurado pelo RCM, e não uma nova  validação física dos ativos. </t>
  </si>
  <si>
    <t>Sugerimos acrescentar que, em regimes maduros, a BRA é auditada desde sua formação e atualizada por roll-forward, o que impede dupla  remuneração.
Como tal histórico não existe para a Malha Nordeste, a transição para 2026 não pode começar com uma BRA calculada apenas por CRN/VRD; deve começar pelo capital ainda não recuperado após o contrato legado.</t>
  </si>
  <si>
    <t>Concordamos com o enfoque. O rearranjo retrospectivo demonstra que a receita histórica já continha parcelas de OPEX, retorno sobre capital, tributos e retorno do capital. Sugerimos reforçar que o RCM não cria penalidade ex post contra a TAG, mas apenas impede que a tarifa futura repita a remuneração de capital já recebido.
A ANP deve explicitar que a fórmula preserva neutralidade intertemporal e modicidade tarifária.</t>
  </si>
  <si>
    <t>As implicações regulatórias da aplicação do RCM aos ativos dos Contratos Legados devem partir de uma premissa jurídica fundamental: esses contratos, extintos em 2025 quanto às Malhas Sudeste e Nordeste, não projetam efeitos para além de sua vigência.
Ainda que se admita, apenas a título argumentativo, que o art. 44 da Lei nº 14.134/2021 busca preservar as receitas dos Contratos Legados durante sua vigência, essa proteção não se projeta para além da extinção desses instrumentos. Trata-se de regra de transição voltada à preservação das relações jurídicas então existentes, em observância ao ato jurídico perfeito (art. 5º, XXXVI, da CF/88), e não de fundamento legal para conferir ultratividade ao regime econômico anterior ou assegurar às transportadoras manutenção da posição econômica antes desfrutada.
Com efeito, a preservação das receitas contratuais operou até o respectivo termo final (art. 44, § 1º, da Lei nº 14.134/2021), sem gerar direito adquirido à manutenção do regime jurídico subjacente aos Contratos Legados. Por essa razão, não há impedimento para que a ANP, no novo ciclo tarifário e de forma prospectiva, revise os critérios de valoração e remuneração dos ativos, de modo a assegurar que apenas o capital efetivamente ainda não recuperado seja incorporado à BRA.
Admitir o contrário equivaleria a esvaziar a eficácia normativa da Lei do Gás, transformando a transição regulatória em mero prolongamento do regime anterior. Tal conclusão violaria os princípios da modicidade tarifária, da vedação ao enriquecimento sem causa e da neutralidade intertemporal que informam o novo modelo setorial.
Ademais, os Contratos Legados foram celebrados entre entes particulares, razão pela qual seus efeitos não podem subsistir à sua extinção nem obrigar terceiros que deles não foram parte, especialmente os usuários do serviço regulado. Além disso, nem os Contratos Legados nem os Termos de Compromisso que os antecederam previram qualquer método de valoração de ativos após a sua extinção.
Para além da extinção contratual, as autorizações de transporte qualificam-se como autorizações de funcionamento, permeáveis a mudanças regulatórias supervenientes, dada a inexistência de direito adquirido a regime jurídico. Como assentou o STF, as associações e os agentes já existentes devem conformar-se à legislação em vigor, sujeitando-se às alterações supervenientes à sua criação (ADI 5.062, Pleno, Rel. Min. Luiz Fux). Assim, as autorizações outorgadas antes da vigente Lei do Gás passaram a ser por ela regidas, inclusive quanto aos critérios de valoração de ativos e revisão tarifária.
Também não procede alegação de retroatividade do novo parâmetro, sob a alegação de que haveria reconstrução ex post do capital investido e da rentabilidade esperada. Em verdade,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Sob essa perspectiva, a aplicação do RCM configura exercício regular de competência regulatória da ANP. Ao considerar a trajetória econômica dos ativos, a metodologia permite identificar a parcela do capital que ainda permanece pendente de recuperação e delimitar corretamente os efeitos futuros da regulação, em observância à modicidade tarifária e à eficiência regulatória.
A invocação da segurança jurídica, alegada pelas transportadoras,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t>
  </si>
  <si>
    <t>A NT 15 da ANP, ressalta que a rede de transporte de gás natural que compõe as Malhas Sudeste e Nordeste foi desenvolvida majoritariamente pela Petrobras ao longo das décadas de 1970, 1980 e 1990, durante o período em que a empresa detinha o monopólio legal sobre todas as atividades da cadeia de valor do petróleo e gás natural no Brasil, e operando verticalmente no setor durante um largo período o custo do gás mesclava commodity + transporte de forma opaca.
Muitos dos dutos serviram para atender às suas próprias refinarias, campos de produção, grandes consumidores e mercados cativos. Dessa forma os custos de construção registrados contabilmente naquele período refletem a estrutura de custos de uma empresa sem pressão concorrencial com menciona a NT 15.
A lógica de expansão da rede seguiu critérios de integração operacional da Petrobras, não de rentabilidade autônoma do serviço de transporte — o que torna ainda mais difícil inferir, a partir dos registros históricos disponíveis, qual seria o custo eficiente de construção dessa infraestrutura.
A maior parte da infraestrutura permanece operacionalmente viável com idades que vão de 30 a 50 anos. O método RCM, como reforça a NT 15, busca responder de forma objetiva e auditável.</t>
  </si>
  <si>
    <t>Os Termos de Compromisso entre Petrobras, ANP e as transportadoras, destinados a disciplinar a transferência das autorizações de operação e assegurar a continuidade da prestação do serviço foram celebrados durante a transição do setor. Paralelamente, a Petrobras permaneceu como principal usuária da malha de transporte mediante a celebração dos Contratos Legados de transporte firme, pelos quais contratou praticamente a integralidade da capacidade dos gasodutos na modalidade ship-or-pay, garantindo às transportadoras receitas estáveis durante toda a vigência desses instrumentos, independentemente da efetiva utilização da capacidade contratada. Enquanto vigentes esses contratos, as transportadoras auferiram a maior receita possível, resguardadas do risco de variação da demanda.
É importante destacar, contudo, que nem os Contratos Legados nem os Termos de Compromisso disciplinaram a metodologia de valoração dos ativos após o encerramento desse regime transitório. Esses instrumentos limitaram-se a estabelecer obrigações voltadas à adequada transição do setor, prevendo, entre outros aspectos, a identificação da vida útil dos ativos, do valor contábil e da depreciação acumulada da Base de Ativos, bem como a individualização do cálculo tarifário dos serviços de transporte. Essas obrigações não tinham por finalidade perpetuar a lógica econômica dos Contratos Legados, mas assegurar que a ANP dispusesse das informações necessárias para definir, no momento oportuno, a BRA aplicável ao novo regime de acesso regulado — inclusive os elementos aptos a subsidiar a aplicação do RCM.
Essa conclusão é reforçada pelo próprio marco regulatório vigente. A Lei nº 14.134/2021 dispõe expressamente que a atividade de transporte de gás natural é explorada por conta e risco do empreendedor e não constitui prestação de serviço público (art. 1º, § 2º) e dispõe expressamente que a receita máxima permitida de transporte, fixada pela ANP, "não será, em nenhuma hipótese, garantida pela União" (art. 9º), afastando qualquer direito à garantia de receita ou à preservação da posição econômica anteriormente assegurada pelos Contratos Legados.
Eventual direito ao equilíbrio econômico-financeiro decorrente desses contratos restringia-se exclusivamente à relação jurídica estabelecida entre Petrobras e transportadoras durante a sua vigência, não podendo ser projetado para a revisão tarifária conduzida pela ANP nem servir de fundamento para transferir aos usuários custos incompatíveis com o novo regime regulatório.
Ademais, importa salientar a distinção juridicamente relevante em relação ao precedente da Transportadora Brasileira Gasoduto Bolívia-Brasil S.A. (“TBG”).
Naquela oportunidade, a ANP registrou expressamente que não possuía acesso às memórias de cálculo das tarifas originalmente pactuadas, circunstância que justificou a utilização do Custo Histórico Corrigido pela Inflação (CHCI). Situação distinta ocorre nas revisões tarifárias das Malhas Sudeste (“NTS”) e Nordeste (“TAG”), cujas memórias de cálculo dos Contratos Legados são de conhecimento da Agência e foram tornadas públicas no Processo SEI nº 48610.228149/2022-13. Esse distinguishing afasta qualquer alegação de quebra de isonomia: a igualdade administrativa pressupõe identidade de pressupostos fáticos e jurídicos, ausente na espécie.
O histórico regulatório dos Contratos Legados conduz a consequência inequívoca: encerrado o regime contratual transitório, a Base Regulatória de Ativos deve refletir exclusivamente o capital efetivamente ainda pendente de recuperação. Os elementos produzidos durante a execução desses contratos, as obrigações legais e contratuais de transparência impostas às transportadoras e os poderes instrutórios conferidos à ANP fornecem base suficiente para a aplicação do RCM. Outra solução conferiria indevida ultratividade econômica aos Contratos Legados, em detrimento da modicidade tarifária, da abertura do mercado de gás natural e da vedação à dupla remuneração dos ativos.</t>
  </si>
  <si>
    <t>O encerramento dos contratos legados em dezembro de 2025, levou a necessidade de regulação pela ANP. A capacidade de transporte das Malhas Sudeste e Nordeste passou a estar formalmente sujeita ao regime de acesso regulado estabelecido pela Nova Lei do Gás.
O processo de revisão tarifaria deve estar alinhado com a Resolução ANP ne 991/2026. Nesse sentido a ANP propôs o sequenciamento do processo chegando agora na definição da BRA (ponto central da definição da RMP para o ciclo tarifário 2026 – 2030). Esse é o ponto mais critico de todo o processo e a decisão de colocar o método RCM em consulta pública foi fundamental.
A NT 15 deixa claro da importância de examinar a relação entre as receitas contratuais historicamente arrecadadas e os custos eficientes de prestação do serviço significaria ignorar informação relevante e disponível sobre a recuperação econômica desses ativos para se alcançar a BRA. Uma BRA superestimada implica impor aos usuários futuros o ônus de remunerar capital já recuperado,
O RCM é o método adequado para reconstruir os fluxos de caixa históricos do período 2006—2025 e calcular, de forma objetiva e auditável, qual parcela do capital investido permanece financeiramente não recuperada e, portanto, qual deve ser a BRA de abertura do novo período regulatório.</t>
  </si>
  <si>
    <t>A estimativa do Custo de Reposição Novo (CRN) dos gasodutos da Malha Nordeste proposta pela NT 15, propoe a adoção de custos unitários observados em projetos norte-americanos de gasodutos de transmissão, disponibilizados publicamente pela U.S. Energy Information Administration (EIA) em seu banco de dados Historical Natural Gas Pipeline Projects.
A abordagem consiste em selecionar, a partir desse banco de dados, um subconjunto de projetos comparáveis ao perfil da Malha Nordeste em termos de tipo de obra, porte e período de referência. As etapas metodológicas e os critérios adotados podem podem ser considerados adequadas.</t>
  </si>
  <si>
    <t>O banco de dados utilizado pela ANP foi o arquivo Historical Natural Gas Pipeline Projects, disponibilizado pela EIA e acessado em 2026 e é considerado um registro abrangente de projetos submetidos à aprovação da Federal Energy Regulatory Commission (FERC) e de projetos interestaduais de gás natural nos Estados Unidos.
Os valores de custo constantes do banco de dados refletem o custo total de construção dos projetos, incluindo materiais de tubulação (line pipe), mão de obra direta de campo, custos de miscelânea (equipamentos, mobilização, supervisão de engenharia) e direito de passagem (right-of-way), em conformidade com o formulário padrão de certificação de projetos da FERC.
A decisão da ANP é assertiva pois não era razoável utilizar o proposto pela TAG baseado em custo recentes de uma amostra de gasodutos não comparáveis sugeridos no estudo da KPMG.</t>
  </si>
  <si>
    <t>As conversões são tecnicamente adequadas. Recomenda-se apenas que a planilha trave as unidades e explicite os fatores usados, inclusive milhas para metros, US$/m, US$/m.pol, extensão consolidada e diâmetro ponderado para ativos com múltiplos diâmetros. Essa rastreabilidade é essencial para auditoria e para evitar divergência em ativos das Malhas Antigas.</t>
  </si>
  <si>
    <t>A média ponderada por metro polegada é metodologicamente defensável. Recomenda-se, contudo, apresentar sensibilidade por mediana e por regressão log-log de custo contra extensão e diâmetro, pois gasodutos possuem economias de escala não lineares. A ANP também deve demonstrar que as categorias I e II, que concentram a Malha Nordeste, não carregam custos atípicos de projetos norte-americanos incompatíveis com o contexto brasileiro.</t>
  </si>
  <si>
    <t>A valoração por ativo é transparente. A contribuição recomenda que o CRN total de US$ 815,35 milhões seja usado apenas como etapa intermediária. A Malha Nordeste possui ativos antigos, alguns totalmente depreciados, e não seria compatível com melhores práticas reconhecer CRN bruto como base remunerável.
O valor deve ser depreciado e, em seguida, submetido ao RCM para apurar o capital realmente não recuperado.</t>
  </si>
  <si>
    <t>Sugerimos a adoção de depreciação linear.  O método Ross-Heidecke adota uma curva quadrática que reflete dois comportamentos empíricos observados em ativos de infraestrutura: i. a depreciação é mais acelerada nos primeiros anos de vida, quando a perda relativa de capacidade e valor de mercado é proporcionalmente maior; ii. e o ritmo de perda de valor se intensifica ainda mais à medida que o ativo se aproxima do final de sua vida útil regulatória.
A adoção do critério de Ross-Heidecke como método de depreciação para os ativos da Malha Sudeste, acaba por aumentar a retribuição da transportadora ao longo do tempo pois deprecia menos nos anos iniciais e mais no final do período de depreciação, e portanto, não deveria ser adotada pela ANP.
Segundo nossos cálculos preliminares, a adoção do método como propõe a NT15, distorce o resultado do RCM de forma bastante significativa. Com a utilização da depreciação linear, que vinha sendo considerada até esse momento, o resultado da aplicação do método RCM seria negativo em -R$ 1,74 bilhões, contra +R$ 595,0 milhões apurados com a utilização do método Ross- Reidecke, uma diferença bastante significativa que não se justifica.
Entendemos que a depreciação linear deva ser aplicada no caso em questão. Não é compreensível   a utilização do método Ross-Reidecke, adotando como premissa, que todos os ativos da Malha Sudeste se encontram em seu melhor estado de conservação, classificado como "Novo" na escala de Heidecke, ao qual corresponde o coeficiente c = 0,000. A adoção de c = O faz com que o segundo componente da fórmula — a penalidade por deterioração observável — se anule inteiramente, reduzindo a expressão geral à forma simplificada:
Os gasodutos que compõem a Malha Nordeste foram, em sua grande maioria, construídos e operados pela Petrobras para finalidades de uso interno e abastecimento de suas refinarias, antes de passarem a integrar a malha de transporte comercial de gás natural no âmbito do Contrato Legado da Malha Nordeste.
Portanto, a utilização do método Ross-Heidecke não deve ser utilizado pois produziria uma base de ativos inflada em relação ao verdadeiro estado físico dos gasodutos na data-base. Por outro lado, a utilização do Ross-Heidecke deveria ser precedido, como mínimo de laudos técnicos com auditor independente contratado pela ANP.
Se a ANP vier a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por exemplo, não poderia ser considerada uma condição extrema, pois ela ainda representa um ativo operacional, seguro e apto ao serviço, mas com desgaste ordinário e necessidade permanente de gestão de integridade. Seria portanto, uma hipótese mais aderente a gasodutos maduros do que a presunção de estado “novo”. A operacionalidade não elimina o envelhecimento econômico; apenas demonstra que o operador cumpriu suas obrigações de manutenção, inspeção, proteção catódica e reparo.
A diferença seria sair de +R$ 595,0 para -R$ 1,27 bilhões apenas com a mudança da classificação do gasoduto.</t>
  </si>
  <si>
    <t>Parece haver um erro material de referência: o item deve tratar do NORDESTÃO, e não do GASVOL, que pertence à Malha Sudeste/NTS. Recomenda-se corrigir o título para 'Exemplo de Cálculo Detalhado: Guamaré-Cabo (NORDESTÃO)'. A correção é relevante para evitar confusão entre NT 14 e NT 15 e preservar a rastreabilidade do formulário e da planilha.</t>
  </si>
  <si>
    <t>Os resultados por ativo demonstram adequadamente a maturidade da malha. O VRD total de US$ 450,14 milhões é inferior ao CRN de US$ 815,35 milhões, refletindo depreciação acumulada de 44,8%. Recomenda-se, contudo, que a ANP mantenha o VRD como valor de partida, não de chegada: o RCM deve testar quanto desse VRD foi recuperado pelas receitas de 2006-2025.</t>
  </si>
  <si>
    <t>A análise evidencia concentração do valor residual em ativos mais recentes, especialmente GASFOR e GASALP, e valor nulo para ativos totalmente depreciados. Recomenda-se acrescentar teste de sensibilidade para vida útil de 35, 40 e 45 anos apenas como análise informativa, sem que isso implique reabrir remuneração de ativos que já geraram receitas suficientes. O resultado regulatório deve continuar vinculado ao RCM.</t>
  </si>
  <si>
    <t>Deveria ser feita a exclusão de valor residual para ativos que ultrapassaram a vida útil regulatória. A dominância do GASFOR no VRD deve ser tratada com cautela: seu valor físico residual não implica automaticamente capital não recuperado. Recomenda-se verificar a receita contratual atribuível à expansão e a eventual recuperação antecipada por ship-or-pay antes de qualquer reconhecimento tarifário futuro.</t>
  </si>
  <si>
    <t>Entendemos que a depreciação linear deva ser aplicada no caso em questão. Não é compreensível   a utilização do método Ross-Reidecke, adotando como premissa, que todos os ativos da Malha Sudeste se encontram em seu melhor estado de conservação, classificado como "Novo" na escala de Heidecke, ao qual corresponde o coeficiente c = 0,000. A adoção de c = O faz com que o segundo componente da fórmula — a penalidade por deterioração observável — se anule inteiramente, reduzindo a expressão geral à forma simplificada:
A utilização do método Ross-Heidecke não deve ser utilizado pois produziria uma base de ativos inflada em relação ao verdadeiro estado físico dos gasodutos na data-base. Por outro lado, a utilização do Ross-Heidecke deveria ser precedido, como mínimo de laudos técnicos com auditor independente contratado pela ANP.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por exemplo, não poderia ser considerada uma condição extrema, pois ela ainda representa um ativo operacional, seguro e apto ao serviço, mas com desgaste ordinário e necessidade permanente de gestão de integridade. Seria portanto, uma hipótese mais aderente a gasodutos maduros do que a presunção de estado “novo”. A operacionalidade não elimina o envelhecimento econômico; apenas demonstra que o operador cumpriu suas obrigações de manutenção, inspeção, proteção catódica e reparo.
A diferença seria sair de +R$ 595,0 para -R$ 1,27 bilhões apenas com a mudança da classificação do gasoduto.
A adoção do método Ross-Heidecke, no caso da NTS arrasta também um montante de gastos ativaveis de pigs que acabam tendo um impacto importante na retribuição da mesma e deveria ser precedida de uma AIR e de auditorias técnicas independentes..
Adicionalmente, remarcamos nossa recomendação para que a ANP mantenha o VRD zero para os ativos com 30 anos ou mais de operação.</t>
  </si>
  <si>
    <t>A tarifa contratual da Malha Nordeste deve ser mantida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t>
  </si>
  <si>
    <t>Concordamos com a utilização das tarifas vigentes em 2006 e 2007 e do reajuste contratual por IGP-M a partir de 2008. Recomenda-se apenas demonstrar a conciliação com os documentos contratuais originais e avaliar o efeito do IGP-M acumulado sobre a recuperação de capital, pois a tarifa passou de R$1,72137/MMBTU para R$7,06924/MMBTU em 2025, multiplicador relevante para o RCM.</t>
  </si>
  <si>
    <t>A receita líquida acumulada de R$ 22,775 bilhões demonstra que a Malha Nordeste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reconstituam a BRA apenas por valor físico.</t>
  </si>
  <si>
    <t>O WACC, utilizado para remunerar o capital investido reconhecido na Base Regulatória de Ativos (BRA), sendo componente central da Receita de Capital (RCM) da Malha Sudeste, é descrito nesse item 7 e separado em três períodos distintos, cujos limites decorrem de mudanças no arcabouço regulatório aplicável ao transporte de gás natural no Brasil:
• 2006—2013: WACC calculado anualmente pela metodologia CAPM Adaptado para Países Emergentes, conforme NT ne 027/2006-SCM, com parâmetros de mercado (taxa livre de risco e risco Brasil) atualizados por séries históricas de 10 anos.
• 2014—2018: WACC de 7,15% a.a. (real, após impostos, em US$), correspondente à taxa de retorno efetivamente aplicada pelo marco regulatório então vigente e referendada no âmbito das contratações de transporte reguladas pela RANP n? 15/2014.
• 2019—2025: WACC de 7,25% a.a. (real, após impostos, em US$), resultante da revisão quinquenal prevista no art. 19 da RANP ne 15/2014, apurado pela Superintendência de Infraestrutura e Movimentação (SIM/ANP) na NT no 013/2019-SIM.
A adoção de valores de WACC efetivamente estabelecidos, homologados ou referendados pela ANP em cada período regulatório assegura a coerência temporal da regulação, a previsibilidade regulatória e a aderência ao princípio de remuneração justa e razoável, impedindo tanto a captura de ganhos excessivos quanto a sub compensação do capital investido.
No entanto, entendemos que os parâmetros, para o período 2006 - 2013, se comparadas com o histórico de taxas fixadas pela ANEEL para transmissão de Energia Elétrica se situam em patamares mais elevados.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
A taxa de retorno deve refletir risco regulatório e contratual efetivo. A contribuição apoia o uso de WACC regulatório preexistente, mas recomenda sensibilidade para evitar que a combinação de WACC nominal e IGP-M preserve capital artificialmente. O contrato legado, com capacidade contratada e reajuste, tinha risco de demanda inferior ao de um investimento usual, o que deve ser considerado na interpretação do WACC.</t>
  </si>
  <si>
    <t>O CAPM adaptado é metodologia reconhecida, mas recomenda-se explicitar que se trata de taxa notional e não necessariamente do custo efetivo da TAG. Boas práticas internacionais utilizam estrutura de capital eficiente, beta setorial e parâmetros de mercado auditáveis. A ANP deve publicar a memória completa e permitir replicação por terceiros.</t>
  </si>
  <si>
    <t>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t>
  </si>
  <si>
    <t xml:space="preserve">OK o uso do WACC regulatório de 7,15% para 2014-2018, por ser parâmetro setorial da ANP. </t>
  </si>
  <si>
    <t xml:space="preserve">OK o uso do WACC regulatório de 7,25% para 2014-2018, por ser parâmetro setorial da ANP. </t>
  </si>
  <si>
    <t>A estabilização do WACC em torno de 7% é coerente com regulação de infraestrutura, mas a comparação entre períodos mostra mudanças relevantes na estrutura de capital e spread de crédito. Recomenda-se evidenciar em tabela o impacto de cada período no retorno sobre capital acumulado e no saldo final da BRA.</t>
  </si>
  <si>
    <t>A apuração de IRPJ/CSLL é necessária para o RCM, mas deve refletir tributos efetivamente atribuíveis à atividade de transporte e evitar estimativas que maximizem o saldo de BRA. Recomenda-se reconciliar a base fiscal com demonstrações financeiras, separar efeitos de outras malhas da TAG e indicar que eventuais benefícios fiscais ou prejuízos devem reduzir a necessidade de receita reconhecida.</t>
  </si>
  <si>
    <t>O uso da alíquota combinada de 34% é padrão para lucro real mas a ANP deveria avaliar se a TAG se prevaleceu de algum tipo de beneficio fiscal.</t>
  </si>
  <si>
    <t>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t>
  </si>
  <si>
    <t>A conversão por PTAX de 31/12/2005 é objetiva. Recomenda-se, porém,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t>
  </si>
  <si>
    <t>O encerramento escalonado é adequado e deve ser mantido. 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t>
  </si>
  <si>
    <t>A lógica de adições ao imobilizado deve seguir critérios regulatórios, não apenas contábeis. Melhor prática internacional exige prudência, eficiência, necessidade e ausência de dupla contagem. Recomenda-se exigir data de entrada em operação, justificativa técnica, benefício ao serviço, baixa de ativos substituídos e separação entre manutenção recorrente e investimento que aumenta capacidade, vida útil ou confiabilidade de forma material.</t>
  </si>
  <si>
    <t>O sistema Catu-Pilar e EDGs representam parcela expressiva do CAPEX pós-2006 e devem ser tratados como investimentos estruturais, desde que comprovados custo, entrada em operação e prudência. Recomenda-se comparar o custo unitário desses ativos com benchmarks de gasodutos equivalentes e verificar se as receitas contratuais de 2006-2025 já remuneraram parte relevante desses investimentos antes de reconhecer saldo residual em 2026.</t>
  </si>
  <si>
    <t xml:space="preserve">O pig instrumentado é, em regra, atividade periódica de inspeção e diagnóstico da integridade da rede. Seu objetivo é verificar corrosão, perda de espessura, ovalizações, trincas, amassamentos e demais condições do duto, permitindo planejar manutenção, reparos e substituições. Trata-se de dispêndio típico de integridade operacional e gestão de risco, associado à manutenção da capacidade existente e ao cumprimento de obrigações de segurança.
Nessa condição, sua natureza econômica é de OPEX, salvo hipótese excepcional em que a inspeção esteja vinculada à substituição de componente relevante, com aumento comprovado de vida útil, capacidade ou confiabilidade e baixa contábil/regulatória do componente anterior.
Quando capitalizado como CAPEX, esse gasto é incluído na Base Regulatória de Ativos — BRA. O valor deixa de ser despesa operacional do período e passa a gerar remuneração futura pelo WACC e depreciação regulatória. O primeiro benefício é tarifário financeiro: um gasto recorrente de inspeção, que deveria ser recuperado uma única vez como custo operacional eficiente, transforma-se em ativo remunerado, elevando a BRA e a Receita Máxima Permitida futura.
Se o pig instrumentado é necessário para verificar a integridade da rede e preservar sua operação segura, deve ser tratado como custo recorrente de operação e manutenção. Se, excepcionalmente, for capitalizado, o regulador deve exigir benefício incremental, identificação do componente substituído, baixa do ativo anterior e comprovação de que não há dupla contagem entre a inspeção e o aumento do valor residual decorrente da condição observada.
Recomenda-se que o pig instrumentado seja classificado, como regra, como OPEX de integridade operacional. Sua inclusão como CAPEX deve ser admitida apenas em situações excepcionais, comprovadas, e jamais deve servir simultaneamente para aumentar a BRA por capitalização do gasto e para sustentar premissa de conservação c = 0 que eleve o VRD dos mesmos ativos. A metodologia regulatória deve assegurar neutralidade: ou o gasto é reconhecido como manutenção recorrente, ou, se capitalizado, deve haver baixa correspondente e teste de não dupla recuperação. Linepack, Service Exchange/Overhaul e Classe de Locação também exigem teste específico de natureza econômica e prudência regulatória.
 </t>
  </si>
  <si>
    <t>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TAG comprovar valores melhores.</t>
  </si>
  <si>
    <t>O OPEX é variável central e deve ser submetido a benchmarking internacional e nacional. A contribuição recomenda que a série 2006-2025 seja aceita apenas como melhor estimativa preliminar, sujeita a auditoria. A ANP deve comparar R$/km, R$/pol.km e OPEX/receita com referências de gasodutos maduros, além de remover itens de pass-through, depreciação, custos de aquisição societária e custos não recorrentes.</t>
  </si>
  <si>
    <t>A estrutura do Consórcio e o papel da Transpetro explicam a ausência de dados segregados, mas também reforçam a necessidade de prudência. Como Petrobras era carregadora e controladora, as transações entre partes relacionadas não fornecem prova automática de eficiência. Recomenda-se que os pagamentos à Transpetro sejam tratados como ponto de partida, ajustados por benchmark e por testes de eficiência.</t>
  </si>
  <si>
    <t>A independência societária da TAG em 2019 altera a estrutura de custos, G&amp;A e operação. Recomenda-se evitar simples extrapolação de custos pós-2019 para todo o período histórico sem ajustes. Também se deve excluir custos associados à aquisição, integração societária, reestruturação e atividades de outras malhas, que não devem ser suportados pelos usuários da Malha Nordeste.</t>
  </si>
  <si>
    <t>A declaração de impossibilidade de reconstrução dos dados pela TAG deve ser registrada, mas não pode beneficiar a transportadora com presunção de valores maiores. Recomenda-se que a ANP mantenha o RCM com base nas melhores informações disponíveis, aplique premissas prudentes e condicione qualquer aumento de BRA à apresentação de dados auditados e segregados por malha, ativo e contrato.</t>
  </si>
  <si>
    <t>Os dados Petrobras/Transpetro são relevantes, mas devem ser tratados com cautela por refletirem transações internas do grupo Petrobras. Recomenda-se aplicar benchmarking de O&amp;M por km e por diâmetro, além de verificar se os pagamentos incluem custos não diretamente atribuíveis à Malha Nordeste. A série deve ser conciliada com documentos contábeis e contratos de operação.</t>
  </si>
  <si>
    <t>As DFs auditadas são fonte melhor, mas consolidadas para múltiplas malhas. Recomenda-se exigir abertura gerencial por malha e por contrato. Na ausência, o rateio por km é simples e transparente, mas deve ser testado contra critérios alternativos: extensão ponderada por diâmetro, capacidade, número de estações, pontos de entrega e complexidade operacional. O critério que melhor represente causalidade de custos deve prevalecer.</t>
  </si>
  <si>
    <t>O rateio por extensão de 45,72% é aceitável como proxy inicial, mas insuficiente como critério definitivo. Melhores práticas exigem cost allocation baseado em direcionadores de custo. Recomenda-se que a ANP solicite à TAG uma matriz de alocação com drivers físicos e operacionais, e, enquanto isso não ocorrer, mantenha o rateio por km como critério prudente sujeito a revisão.</t>
  </si>
  <si>
    <t>A abertura por subcategoria é positiva. Recomenda-se excluir pass-throughs, depreciação, custos de revenda, custos extraordinários, seguros não operacionais e itens associados a outras malhas. Também se deve comparar crescimento de G&amp;A e O&amp;M pós-2021 com a mudança de operador Transpetro/ESOM, para evitar transferência de custos de transição societária aos usuários.</t>
  </si>
  <si>
    <t>O ajuste por multiplicador busca compatibilizar escopo, mas deve ser tratado como estimativa de segunda ordem. Recomenda-se apresentar sensibilidade sem multiplicador, com multiplicador menor e com benchmarking externo. A aplicação uniforme de G&amp;A e direito de passagem a todo o período pode superestimar OPEX histórico e, por consequência, aumentar a BRA residual.</t>
  </si>
  <si>
    <t>A compatibilização é necessária, mas deve preservar causalidade. Itens de G&amp;A e direito de passagem devem ser incluídos apenas se comprovadamente necessários e atribuíveis à Malha Nordeste. Recomenda-se separar ajustes de natureza recorrente de ajustes não recorrentes e impedir que custos corporativos pós separação sejam retroprojetados automaticamente para o período Petrobras/Transpetro.</t>
  </si>
  <si>
    <t>O período 2018-2025 inclui mudanças relevantes, inclusive transição de operador, aumento de custos e pass-throughs. Recomenda-se testar janelas alternativas, como 2018-2021 e 2022-2025 separadamente, antes de aplicar multiplicador único de 1,1838 ao passado. Um multiplicador único pode mascarar ruptura estrutural e superestimar custos legados.</t>
  </si>
  <si>
    <t>A estimativa por custo unitário de 2008 é simples e auditável, mas deve ser acompanhada de sensibilidade com deflação para 2006-2007 e com custos por km ponderados por diâmetro. Usar custo nominal de 2008 sem deflação é conservador para OPEX e pode elevar a BRA residual. Recomenda-se apresentar o impacto dessa escolha sobre o resultado final.</t>
  </si>
  <si>
    <t>A série consolidada deve ser aceita apenas provisoriamente, como melhor informação disponível. Recomenda-se que a decisão final determine obrigação de envio de dados segregados, auditoria independente e true-up. Se a TAG não apresentar comprovação adicional, a série deve ser ajustada por benchmark de eficiência, em favor da modicidade tarifária.</t>
  </si>
  <si>
    <t>A aplicação nominal facilita compatibilização com receitas históricas, mas aumenta a sensibilidade a inflação e câmbio. Recomenda-se que a ANP apresente, além do cenário nominal, cenário em moeda constante com WACC real, permitindo verificar se o resultado de BRA final é robusto e não decorre de volatilidade nominal.</t>
  </si>
  <si>
    <t>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t>
  </si>
  <si>
    <t>O IGP-M era indexador contratual e, portanto, deve ser refletido nas receitas históricas. Porém, justamente por ter protegido a receita da TAG, esse indexador também reduziu o risco suportado pelo transportador. Assim, o WACC aplicado deve ser compatível com menor risco de demanda e de inflação, sob pena de sobre compensação.</t>
  </si>
  <si>
    <t>A conversão do WACC real em nominal via IGP-M é metodologicamente sensível. Recomenda-se apresentar cenário com IPCA e cenário em moeda constante. Em anos de IGP-M elevado, o WACC nominal pode consumir parcela excessiva da receita no RCM, retardando a amortização da BRA. A escolha deve ser justificada por aderência contratual e por neutralidade econômica, não apenas conservadorismo.</t>
  </si>
  <si>
    <t>A NT deve quantificar de forma destacada o efeito dos anos de maior IGP-M sobre a BRA final. Recomenda-se decompor o saldo residual entre efeito operacional, efeito CAPEX e efeito indexador. Essa transparência é necessária para avaliar se o saldo de R$ 594,987 milhões decorre de capital efetivamente não recuperado ou de choques nominais temporários.</t>
  </si>
  <si>
    <t>A caracterização do IGP-M como cenário mais conservador deve ser qualificada.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t>
  </si>
  <si>
    <t>A seção 11 é o núcleo decisório. A contribuição apoia a apuração de uma BRA residual positiva apenas se comprovadamente não recuperada. O valor final de aproximadamente R$ 594,987 milhões deve ser tratado como teto preliminar sujeito a revisão por sensibilidade de WACC, OPEX, CAPEX, tributos, IGP-M, linepack e capitalização de inspeções. A decisão final deve aplicar o princípio 'no double recovery'.</t>
  </si>
  <si>
    <t>É recomendável que se incorporem controles de auditoria: saldo inicial, adições, baixas, retorno total de capital, retorno sobre capital, BRA final e reconciliação com demonstrações financeiras. A ausência de baixas deve ser questionada quando houver substituições, overhauls ou capitalização de componentes, pois não baixar ativo substituído gera dupla remuneração intrabase.</t>
  </si>
  <si>
    <t>A BRA de abertura de 2006 deve refletir o VRD dos ativos existentes, mas somente como ponto inicial do RCM. Para aportes 2006-2017, recomenda-se comprovação documental de custo, entrada em operação e necessidade. Investimentos vinculados ao Catu-Pilar devem ser submetidos a benchmark de custo unitário e a teste de recuperação pelas receitas posteriores.</t>
  </si>
  <si>
    <t>Estamos de acordo com a separação do bloco CRN, mas recomenda-se que ativos antigos totalmente depreciados não gerem valor residual nem base fiscal regulatória futura. Para os demais, o CRN deve ser depreciado, convertido de forma transparente e submetido ao RCM. O bloco CRN não deve ser remunerado novamente em 2026 se as receitas 2006-2025 já o amortizaram.</t>
  </si>
  <si>
    <t>O bloco de valor de aquisição é regulatoriamente relevante, pois inclui investimentos pós-2006. Recomenda-se verificar se os valores refletem custo eficiente, se foram efetivamente imobilizados, se há ativos substituídos a baixar e se o contrato legado remunerou esses aportes. Apenas o saldo não recuperado deve integrar a BRA de 2026.</t>
  </si>
  <si>
    <t>O Sustaining CAPEX deve ser objeto de escrutínio rigoroso. Melhores práticas distinguem manutenção recorrente, que é OPEX, de substituição ou reforma capitalizável, que exige aumento de vida útil/capacidade ou substituição de componente identificável com baixa do ativo anterior. Recomenda-se glosar ou reclassificar como OPEX despesas recorrentes de integridade, inspeção e operação, inclusive pig instrumentado, salvo comprovação de inspeção principal capitalizável.</t>
  </si>
  <si>
    <t>A distribuição da TAG é menos concentrada que a da NTS, mas contém categorias sensíveis: Linepack, Pig Instrumentado, Service Exchange/Overhaul, Classe de Locação e Infraestrutura de TI. Recomenda-se análise individual de prudência e natureza econômica. O pig instrumentado de R$ 11,876 milhões em 2025 deve ser tratado como OPEX de integridade, salvo prova contábil de inspeção principal com baixa do componente anterior.</t>
  </si>
  <si>
    <t>A concentração de adições nos anos finais, especialmente 2022-2025, exige cautela porque aumenta a BRA residual em 2026 com pouco tempo para recuperação pelo contrato legado. Recomenda-se exigir demonstração de necessidade, entrada em operação, benefício aos usuários e prudência para cada adição tardia, além de true-up para projetos não concluídos ou sem benefício efetivo no ciclo 2026-2030.</t>
  </si>
  <si>
    <t>A evolução anual deve ser mantida como principal evidência. Recomenda-se apresentar gráfico e tabela com decomposição dos vetores que explicam a BRA final: BRA inicial, Core CAPEX, Sustaining CAPEX, OPEX, tributos, WACC e receita. A conclusão deve indicar a sensibilidade do saldo final e o grau de confiança diante das lacunas informacionais.</t>
  </si>
  <si>
    <t>A trajetória da BRA deve ser interpretada economicamente, não apenas aritmeticamente. A fase de crescimento por Catu-Pilar, a estabilização e a amortização final indicam que parte relevante do capital foi recuperada no legado. Recomenda-se que a ANP avalie se a convergência para saldo positivo é robusta ou se decorre de OPEX estimado, WACC nominal elevado e CAPEX tardio.</t>
  </si>
  <si>
    <t>O crescimento da BRA nessa fase parece associado a investimentos estruturais. Recomenda-se validar custo, cronograma, entrada em operação e eficiência do Catu-Pilar. Também deve ser avaliado se a tarifa contratual e a capacidade contratada foram recalibradas para remunerar esses ativos já no período legado, evitando novo reconhecimento em 2026 de capital já recuperado.</t>
  </si>
  <si>
    <t>A fase de pico deve ser acompanhada de análise de recuperação. Se a BRA permaneceu acima de R$ 3,5 bilhões, é essencial demonstrar que as receitas contratuais e o WACC reconhecido foram suficientes ou insuficientes para amortização. Recomenda-se apresentar indicador anual de cobertura da receita sobre OPEX, tributos e retorno sobre capital.</t>
  </si>
  <si>
    <t>A recuperação líquida após 2017 deve ser destacada. Recomenda-se avaliar o efeito da transição societária e da mudança de operador sobre OPEX, evitando que custos de reorganização reduzam artificialmente o retorno de capital. Também se recomenda decompor o efeito dos WACCs nominais elevados de 2020 e 2021 sobre o retardamento da amortização.</t>
  </si>
  <si>
    <t>A convergência para saldo residual positivo deve ser submetida a teste de robustez. Os anos finais concentram adições relevantes e receitas elevadas. Recomenda-se verificar se o saldo de 2025 permanece positivo em cenários de OPEX eficiente, WACC menos volátil, exclusão de itens OPEX capitalizados e reclassificação de linepack/pig quando aplicável.</t>
  </si>
  <si>
    <t>A decomposição deve evidenciar quanto da receita total remunerou capital, devolveu capital, cobriu OPEX e pagou tributos. Recomenda-se incluir percentual acumulado de cada componente e comparação com a Malha Sudeste, para demonstrar consistência entre NT 14 e NT 15. A BRA final só deve ser reconhecida se a decomposição mostrar capital efetivamente não recuperado.</t>
  </si>
  <si>
    <t>O contrato legado das Malha Nordeste (TAG) representa uma parcela relevante da Receita Máxima Permitida — cerca de 34%.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TAG deve ser zero (no caso de utilização da depreciação linear).
Em nossas avaliações, a recuperação já ocorreu ao final de 2019, ou seja, os consumidores pagaram durante todo o quinquênio passado em duplicidade.
É uma discrepância significativa, com impacto que estimamos em cerca de R$ 5 bilhões que os consumidores teriam que pagar a mais somente no quinquênio 2026–2030. Se projetado para os quinquênios seguintes, esta soma se multiplicaria.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corrige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Deve-se reconhecer apenas o saldo de capital comprovadamente não recuperado, submetido a auditoria e testes de sensibilidade. Recomenda-se: (i) RCM como critério vinculante; (ii) true-up; (iii) benchmarking internacional de OPEX/CAPEX/WACC; (iv) reclassificação de gastos recorrentes de integridade como OPEX; (v) linepack restrito ao volume inicial; e (vi) vedação expressa de dupla recuperação.</t>
  </si>
  <si>
    <t>A planilha deve ser disponibilizada em formato aberto, com fórmulas destravadas, trilha de auditoria, fontes documentais por célula crítica e aba de sensibilidades. Recomenda-se incluir cenários: WACC alternativo, IPCA versus IGP-M, OPEX eficiente, exclusão/reclassificação de pig instrumentado, linepack apenas inicial, CAPEX tardio sujeito a prudência, e tributos por alíquota efetiva. A decisão regulatória deve indicar qual cenário será adotado e por quê.</t>
  </si>
  <si>
    <t>Sugere-se que a ANP consolide diretriz geral para ativos legados: (i) RCM obrigatório na transição; (ii) ônus probatório do transportador para valores superiores; (iii) CRN/VRD apenas como insumos; (iv) base inicial igual ao capital não recuperado; (v) roll-forward prospectivo a partir de 2026; (vi) transparência e auditoria; e (vii) tratamento uniforme entre TAG, NTS e futuras revisões.
Adicionalmente, se faz importante reforçar que somente o método RCM afasta o risco de uma “dupla remuneração”, sendo portanto, o único método, dentre os colocados em consulta pública pela ANP, que é completamente aderente à regulação (RANP 991/2026). A utilização dos métodos CHCI (Custo Histórico Corrigido por Índices) e CRN (Custo de Reposição Novo) levarão os consumidores a pagarem novamente, via tarifas, por montantes já retribuídos.
Os métodos CHCI e CRN, não impedem a dupla retribuição porque nenhum deles deduz de forma automática e integrada as receitas que a transportadora já recebeu ao longo do tempo.
Ambos os métodos (CHCI e CRN) olham apenas para o valor dos ativos (bens físicos do gasoduto) na data da avaliação. Eles ignoram o fluxo de caixa histórico e o quanto do investimento inicial já foi pago pelos usuários, sendo que:
• O CHCI apenas atualiza o valor original do investimento pela inflação. Se a transportadora já amortizou 90% do duto por meio das tarifas antigas, o CHCI continuará cobrando uma tarifa baseada em 100% do valor corrigido, fazendo o mercado pagar pelo mesmo cano duas vezes.
• Ja o CRN, ele calcula quanto custaria para construir um duto idêntico hoje. Mesmo aplicando depreciação física, o método ignora se o investimento original já foi totalmente quitado e lucrado no passado.
• Diferente do CHCI e do CRN, o método RCM (Capital Recuperado) funciona como um "extrato bancário". Ele abate todas as receitas passadas do saldo do investimento. Por isso, o RCM é defendido por reguladores para evitar a dupla retribuição.
Certamente, as transportadoras estariam defendendo o CRM, caso não tivessem apresentado uma sub recuperação importante do capital investido. Portanto, o método, no caso especifico dos contratos legados, com gasodutos muito antigos que foram construídos por agente monopolista verticalmente integrado, é a melhor solução a ser adotada.
Por ultimo cabe aqui uma critica de que o processo de desverticalização da Petrobras deveria ter sido precedido de uma revisão integral da BRA e da RMP, o que somente agora com o fim dos legados será realizado uma primeira abordagem de revisão integral das tarifas.</t>
  </si>
  <si>
    <t>Se a memória original usou custo de reposição novo como base de capital, isso reforça a necessidade do RCM. A tarifa legada pode já ter remunerado uma base equivalente ou superior ao custo eficiente dos ativos. Recomenda-se que a ANP reconcilie a memória de cálculo tarifário original com a receita efetivamente arrecadada e com a BRA residual proposta.</t>
  </si>
  <si>
    <t>A verificação do custo unitário implícito é uma boa prática. Recomenda-se compará-lo com a amostra EIA, com projetos brasileiros e com faixas internacionais por diâmetro e extensão. Se o custo implícito original for superior ao benchmark eficiente, a diferença não deve ser transferida aos usuários futuros pela nova BRA.</t>
  </si>
  <si>
    <t>A coexistência de métricas distintas - CRN para tarifa e custo depreciado para avaliação patrimonial - pode gerar sobrevaloração se não for ajustada. Recomenda-se que a ANP evite combinar a métrica mais alta para formar receita histórica com outra métrica alta para formar BRA futura. A regra deve ser: uma vez remunerado, o capital deve ser abatido do valor residual.</t>
  </si>
  <si>
    <t>A parcela de transporte dentro do GSA deve ser identificada de modo transparente, pois representa receita econômica atribuível à infraestrutura de transporte. Recomenda-se que a ANP utilize a melhor evidência disponível para separar molécula, transporte e demais componentes, evitando subestimar receita de transporte e, por consequência, superestimar BRA residual.</t>
  </si>
  <si>
    <t>O método RCM, conforme descrito no corpo principal desta Nota Técnica, confronta, ao longo de toda a vigência do contrato legado, as receitas líquidas auferidas pela transportadora com o requerido (CAPEX + OPEX + tributos + remuneração justa do capital ao custo de oportunidade).
Se as receitas auferidas excedem a receita requerida, significa que o capital foi recuperado e remunerado acima do previsto, nesse caso, a BRA inicial do ciclo 2026—2030 deverá ser fixada em zero.
Esse cenário já era previsível no caso da TAG, tanto ao se observar os fluxos de caixa, como também pelas analises de distintas consultorias, inclusive a ARM.
Os elementos documentados no anexo só vem a comprovar e explicam, com base nas próprias memórias de cálculo da Petrobras, por qual mecanismo concreto essa sobre recuperação se materializou.
A NT15, expõe que a tarifa contratual foi, desde a sua origem em 2006, calibrada para gerar fluxos compatíveis com a remuneração de uma base de ativos avaliada pelo Custo de Reposição Novo, equivalente a uma rede inteiramente reconstruída — quando, no laudo SEPAV-R-248/02, a própria Petrobras havia reconhecido que essa mesma rede valia, em valor patrimonial depreciado, menos de 15% desse montante.
Como expõe a NT, a receita contratual derivada dessa base inflada, repassada ao consumidor final por meio da parcela de transporte do GSA, foi a fonte da sobre recuperação demonstrada pelo RCM, o que reforça que o método a ser adotado pela ANP na definição da BRA deve ser o RCM. A utilização o CHCI ou do CRM isoladamente fará com que a NTS continue auferindo receitas em duplicidade em prejuízo dos consumidores.</t>
  </si>
  <si>
    <t>O contrato legado das Malha Nordeste representa uma parcela relevante da Receita Máxima Permitida — cerca de 34%.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TAG deve ser zero (na hipótese de utilização de depreciação linear ou Ross Heidecke com C = regular.
Em nossas avaliações, a recuperação já ocorreu ao final de 2019, ou seja, os consumidores pagaram durante todo o quinquênio passado em duplicidade.
A título de comparação, o uso da metodologia de Valor de Reposição Novo (VRN), em nossas estimativas, resultaria, no caso da transportadora TAG, em uma BRA inicial no ciclo 2026-2030 significativamente elevada, contra zero resultante do método RCM.
É uma discrepância significativa, com impacto que estimamos em cerca de R$ 5 bilhões que os consumidores teriam que pagar a mais somente no quinquênio 2026–2030. Se projetado para os quinquênios seguintes, esta soma se multiplicaria.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corrige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t>
  </si>
  <si>
    <t>O emprego do RCM não se mostra aconselhável para a definição de tarifas, pois se trata de metodologia que extrai renda de forma retroativa, e a sua adoção neste ciclo transmitiria ao investidor a percepção de que o critério de valoração pode ser revisto a qualquer tempo, percepção que, por se tratar de infraestrutura a montante da geração termelétrica e da cadeia energética, eleva o custo de capital e desestimula o investimento de longo prazo de que o setor depende.
Ainda que a Agência afirme tratar-se de medida restrita a este ciclo, a suspeita tende a permanecer porque os atos comunicam mais do que as palavras. A própria Nota Técnica nº 2/2026 classifica o RCM como metodologia não predominante para a definição tarifária ex ante e adverte que alterações retroativas ou frequentes na metodologia elevam o risco regulatório, afetam a sustentabilidade econômico-financeira do serviço e comprometem a credibilidade institucional da regulação. O argumento encontra apoio nos slides 14, 16 e 17 do Estudo Técnico.</t>
  </si>
  <si>
    <t>O pressuposto da dupla recuperação não se sustenta. Os Contratos Legados foram firmados em 2006, em contexto de integração vertical, sob controle integral da Petrobras, que ocupava ao mesmo tempo as posições de carregadora contratante e de beneficiária econômica da estrutura, de maneira que os valores então pactuados resultaram de definição interna de grupo, e não de negociação entre agentes independentes.
Não seria razoável supor que o governo de então autorizasse a sua estatal a cobrar de si mesma preços de monopólio, no mesmo período em que essa mesma estatal vendia gasolina e diesel muito abaixo do preço de mercado.
O risco predominante naquele contexto não era de sobre-remuneração, e sim de subutilização da malha, em sistema com carregador único e estruturado sob a lógica do Ship-or-Pay, razão pela qual a percepção de excedente decorre, principalmente, da subestimação do risco e do custo de capital empregado no RCM.
Esta reflexão encontra apoio nos slides 4, 5 e 12 do estudo técnico.</t>
  </si>
  <si>
    <t>A aplicação do RCM revela-se inconciliável com a regulação por incentivos, pois, admitida a possibilidade de seu emprego, o ente regulado sempre perceberá o risco de que qualquer investimento ou esforço de produtividade venha a ser expropriado posteriormente por reavaliação retrospectiva.
O método mostra-se igualmente incompatível com a Resolução ANP nº 15/2014, vigente no momento da aquisição dos ativos, porquanto computa a depreciação de forma residual, a partir das receitas auferidas e dos custos incorridos, ao passo que aquela Resolução ancorava as tarifas em depreciação destinada a refletir o valor econômico remanescente dos ativos.
Esta reflexão encontra apoio nos slides 10, 11 e 12, bem como no slide 17 do Estudo Técnico.</t>
  </si>
  <si>
    <t>A fórmula do RCM apura o capital residual mediante a subtração, das receitas históricas, dos custos e da remuneração do período, projetados sobre toda a janela contratual, de modo que o resultado se mostra altamente sensível ao custo de capital e às séries de receita e de custo adotadas.
Além disso, este método exige rastreabilidade integral desses elementos, exigência estruturalmente incompatível com a base documental de ativos constituídos sob integração vertical, antes da existência de qualquer obrigação regulatória para produzi-los.
Esta reflexão encontra apoio no slide 6 do Estudo Técnico.</t>
  </si>
  <si>
    <t>O RCM foi desenvolvido na Austrália para um tipo específico de ativo: gasodutos não regulados por preço e sujeitos apenas a obrigações de divulgação financeira, no âmbito do Part 23 do National Gas Rules, tendo sido concebido como ferramenta de transparência e de comparação de custos históricos, e não como metodologia primária de fixação tarifária ex ante.
A própria Nota Técnica nº 2/2026 reconhece que o método não é predominante para a definição tarifária ex ante, e a importação de metodologia de outro ordenamento exigiria demonstrar que o contexto de origem é suficientemente análogo ao de destino, o que não se verifica no caso brasileiro.
Esta reflexão encontra apoio no slide 15 do Estudo Técnico.</t>
  </si>
  <si>
    <t>Mesmo na jurisdição de origem, a aplicação do RCM pressupõe registros auditáveis e reconciliáveis de receitas, custos e retornos ao longo de todo o período, produzidos sob obrigação regulatória específica, condição que não se verifica na Malha Nordeste, cujos ativos mais antigos antecedem o próprio marco regulatório do transporte de gás.
Esta reflexão encontra apoio no slide 6 do Estudo Técnico.</t>
  </si>
  <si>
    <t>O RCM desconsidera o preço pago à Petrobras pelos atuais operadores dos gasodutos, de modo que, se de fato houve excedente ou depreciação acelerada, esse benefício foi auferido pela Petrobras, tanto durante o período de operação quanto no preço de venda das redes.
As premissas de valoração no momento da aquisição necessariamente consideraram a receita esperada durante a vigência remanescente dos Contratos Legados, somada à receita regulada posterior, calculada segundo as diretrizes tarifárias então vigentes.
O marco aplicável àquele momento, a Resolução ANP nº 15/2014, previa tarifas com depreciação ao longo de toda a vida útil do ativo, devendo a depreciação refletir ao máximo a perda de valor econômico dos bens pelo uso, pela ação da natureza ou pela obsolescência, considerada a respectiva vida útil, na forma do art. 6º, § 5º, o que exclui qualquer depreciação acelerada desvinculada das condições físicas dos ativos.
Esta reflexão encontra apoio nos slides 8 a 12 do Estudo Técnico.</t>
  </si>
  <si>
    <t>O risco associado ao investimento em gasodutos era muito elevado, porquanto o mercado de gás natural no país era incipiente e a demanda foi ancorada, em larga medida, nos contratos de termelétricas do Programa Prioritário de Termelétricas, sobre os quais pairava considerável incerteza quanto à continuidade após o respectivo vencimento.
Dado esse risco, o custo implícito de captação de recursos para investimentos em gasodutos deveria situar-se em patamar bastante elevado, e, como a própria Nota Técnica da Agência reconhece, o cálculo do RCM é altamente sensível ao Custo Médio Ponderado de Capital utilizado, de modo que a adoção de um WACC subestimado constitui a principal fonte da aparente recuperação de capital identificada pelo método.
Esta reflexão encontra apoio no slide 13 do Estudo Técnico.</t>
  </si>
  <si>
    <t>O tratamento da inflação no RCM, ao converter o custo de capital real em nominal e ao indexar as séries de receita e de custo, interage com a depreciação residual de maneira a produzir, em determinados anos, depreciação econômica negativa, resultado sem correspondência com a perda física ou econômica efetiva dos ativos e incompatível com o método linear prescrito pelo art. 6º, § 5º, da Resolução ANP nº 15/2014.
Esta reflexão encontra apoio no slide 12 do Estudo Técnico.</t>
  </si>
  <si>
    <t>Na estrutura tradicional de building blocks, a receita requerida é construída de forma prospectiva, a partir de blocos independentes que abrangem a base de ativos, a depreciação, o retorno sobre o capital, os custos operacionais e os tributos, definidos ex ante para o ciclo, de modo que a base de ativos funciona como insumo da tarifa, e não como seu produto.
Este raciocínio encontra apoio nos slides 10 a 12 do Estudo Técnico.</t>
  </si>
  <si>
    <t>O RCM inverte essa lógica, pois parte das receitas efetivamente auferidas no passado para inferir – de forma ex post – o capital remanescente, com o que a tarifa pretérita passa a determinar a base de ativos futura, em sentido oposto ao da regulação por incentivos.
Portanto, o resultado mede o que o regime antigo produziu, e não o que o regime novo deveria reconhecer.
Este raciocínio encontra apoio nos slides 13 e 17 do Estudo Técnico.</t>
  </si>
  <si>
    <t>Os ativos provenientes de contratos legados foram constituídos e remunerados sob arranjos anteriores ao regime regulado por incentivos, de modo que a aplicação do RCM transporta para a base regulatória futura as distorções de um período em que não havia segregação contábil nem finalidade regulatória nos registros.
Este raciocínio encontra apoio nos slides 5 e 6 do Estudo Técnico.</t>
  </si>
  <si>
    <t>A Malha Nordeste foi projetada e construída:
• décadas antes de existir metodologia tarifária regulada para o transporte de gás;
• sob regime de monopólio legal; e
• em mercado integralmente verticalizado.
Portanto, quando formalmente incorporados ao regime regulado, com início do primeiro ciclo em 2026, os ativos apresentam idade entre aproximadamente trinta e cinquenta anos.
Este raciocínio encontra apoio no slide 6 do Estudo Técnico.</t>
  </si>
  <si>
    <t>Entre 2006 e 2019, o excedente eventualmente gerado pela Malha Nordeste foi retido pela Petrobras, simultaneamente carregadora e beneficiária econômica, e toda a receita do período de 2006 a 2025 provém de um único contrato, o Segundo Contrato de Transporte da Malha Nordeste, de 1º de agosto de 2007, firmado com a Petrobras em regime de Ship-or-Pay, razão pela qual essas receitas não expressam resultado de mercado competitivo.
Este raciocínio encontra apoio nos slides 5 e 13 do Estudo Técnico.</t>
  </si>
  <si>
    <t>O ciclo 2026 a 2030 constitui o primeiro ciclo regulatório formal desses ativos e, durante a aquisição e nos anos seguintes, vigorava a Resolução ANP nº 15/2014, editada no marco da competência atribuída à ANP pelo art. 8º da Lei nº 9.478/1997, que, em seu art. 6º, § 3º, já previa, além dos dois métodos preferenciais listados abaixo, metodologias alternativas de valoração da BRA , desde que amplamente reconhecidas e adotadas pelo mercado (inciso III):
• o Custo Histórico Corrigido; e
• o Custo Novo de Reposição.
Essa mesma Resolução ainda determinava que o valor da base, de preferência, ficasse entre esses dois métodos, ao dispor em seu art. 6º, § 4º, que:
"o valor da Base Regulatória de Ativos de um Gasoduto de Transporte em fase operacional deve, preferencialmente, situar-se dentro dos limites determinados a partir da aplicação das metodologias contidas nos incisos I e II do § 3º deste artigo".
Portanto, o resultado do RCM, de cerca de 595 milhões de reais, ficou muito abaixo desse intervalo, e não dentro dele.
A Resolução ANP nº 991/2026 manteve as mesmas metodologias em seu art. 6º, § 2º, mas deixou de reproduzir a regra de preferência pelos dois primeiros, considerando:
• o Custo Histórico Corrigido pela Inflação (CHCI);
• o Custo de Reposição Novo (CRN); e
• o valor resultante de metodologias alternativas, desde que amplamente reconhecidas e adotadas pelo mercado (inciso III).
O RCM aparece nesse terceiro inciso, nomeado expressamente pela 991/2026, já que o art. 6º, § 9º, dispõe que:
"com relação ao § 2º, inciso III, nos casos de ativos nos quais vigoraram tarifas negociadas entre partes, pode também ser aplicado o Método de Capital Recuperado (Recovered Capital Methodology - RCM)"...
... o que condiciona o seu uso à mesma exigência do inciso III: ser metodologia amplamente reconhecida e adotada pelo mercado, exigência que ele não atende para a definição de tarifas.
A isso se acrescenta que a Resolução ANP nº 991/2026 não trouxe de volta a regra de que o valor deve, de preferência, situar-se entre o CHCI e o CRN.
Some-se a isso o momento em que tudo se deu, porque o RCM não constava de nenhum ato normativo anterior à Resolução ANP nº 991/2026, publicada em 2 de janeiro de 2026, depois da Consulta Pública nº 08/2025, aberta entre agosto e outubro de 2025, da qual as transportadoras participaram ainda sob a Resolução ANP nº 15/2014, de modo que, quando apresentaram suas propostas, o método sequer existia como possibilidade normativa e não havia como antecipá-lo ou contestá-lo. Acresce que a Resolução ANP nº 991/2026 foi editada sem a prévia Análise de Impacto Regulatório exigida pela Lei nº 13.848/2019 e antes dos estudos técnicos que deveriam embasá-la, de modo que a norma precedeu a análise técnica, em vez de dela decorrer.
Este raciocínio encontra apoio nos slides 7 e 8 do Estudo Técnico.</t>
  </si>
  <si>
    <t>Apresenta-se a determinação do Custo de Reposição Novo dos gasodutos da Malha Nordeste, a partir de fontes primárias de custo unitário de construção, com o tratamento e a seleção da amostra, as conversões de unidades e o cálculo do custo unitário por categoria em média ponderada, valor que constitui a âncora de valoração compatível com o art. 6º, § 3º, inciso II, da Resolução ANP nº 15/2014.
Este raciocínio encontra apoio nos slides 10 a 12 do Estudo Técnico.</t>
  </si>
  <si>
    <t>Consolida-se o Custo de Reposição Novo por ativo, com a explicitação da metodologia de agregação e as verificações de consistência com o valor unitário implícito, de modo que esse resultado serve de base para o cálculo do Valor de Reposição Depreciado.
Este raciocínio encontra apoio nos slides 10 a 12 do estudo técnico.</t>
  </si>
  <si>
    <t>Reconstitui-se a Receita Líquida do Contrato Malhas Nordeste no período de 2006 a 2025, a partir da tarifa de transporte e da base contratual, da capacidade contratada, das deduções tributárias e do pagamento histórico da Petrobras, e reitera-se que essas receitas, oriundas de contrato único com contraparte verticalmente integrada, não refletem mercado competitivo e, por isso, não podem fundamentar a apuração do capital residual pelo RCM.
Este raciocínio encontra apoio no slide 13 do Estudo Técnico.</t>
  </si>
  <si>
    <t>Apresenta-se o Custo Médio Ponderado de Capital por período, e demonstra-se que o risco efetivo do investimento em gasodutos no período inicial – marcado por mercado incipiente, demanda ancorada no Programa Prioritário de Termelétricas e incerteza quanto à continuidade dos contratos – era muito superior ao WACC regulatório posteriormente fixado, o que evidencia a subestimação do custo de capital que produz a aparente recuperação no RCM, método que a própria Agência reconhece ser altamente sensível a esse parâmetro.
Este raciocínio encontra apoio no slide 13 do Estudo Técnico.</t>
  </si>
  <si>
    <t>Detalha-se a apuração do IRPJ e da CSLL no período de 2006 a 2025, com o enquadramento fiscal e as alíquotas, a base fiscal e a vida útil residual dos gasodutos valorados pelo Custo de Reposição Novo, os ativos incorporados por investimento incremental a partir de 2006 e a verificação de consistência com os tributos declarados pela TAG entre 2016 e 2024.
Este raciocínio encontra apoio no slide 6 do Estudo Técnico, que registra a exigência do RCM de rastreabilidade de receitas, custos, tributos e retornos.</t>
  </si>
  <si>
    <t>Reconstroem-se os custos operacionais no período de 2006 a 2025, a partir dos dados históricos da Petrobras e das demonstrações financeiras da TAG, com o ajuste de escopo e a estimativa do biênio inicial, e registram-se as limitações informacionais declaradas pela própria TAG quanto ao período de operação consorciada, limitações que a Nota Técnica nº 8/2026 reconheceu como obstáculo estrutural à aplicação do RCM.
Este raciocínio encontra apoio no slide 16 do Estudo Técnico.</t>
  </si>
  <si>
    <t>Apresenta-se a evolução anual da Base Regulatória de Ativos no período de 2006 a 2025, a partir da base de abertura, dos aportes do período e das adições ao imobilizado, com a decomposição do retorno sobre o capital, de modo que a reconstrução indica uma base residual em ordem de grandeza incompatível com os 595 milhões de reais da Nota Técnica nº 15/2026 e mais próxima dos 4,125 bilhões de reais apurados pela própria Nota Técnica nº 8/2026 pelo custo de reposição.
Isto evidencia que esta redução da ordem de 85% decorre das premissas do método, e não de perda econômica real dos ativos.
Este raciocínio encontra apoio nos slides 17 e 18 do Estudo Técnico.</t>
  </si>
  <si>
    <t>O RCM, concebido como instrumento de transparência financeira e não como mecanismo de fixação tarifária ex ante, foi aplicado à Malha Nordeste de forma casuística e a partir de receitas históricas que não refletem mercado, e o seu resultado mostra-se altamente sensível a um custo de capital subestimado, além de conflitar com o marco regulatório vigente no momento da aquisição dos ativos, que prescrevia remuneração ao longo de toda a vida útil e depreciação linear vinculada à perda econômica efetiva.  Soma-se a isso ausência da Análise de Impacto Regulatório exigida pela Lei nº 13.848/2019, ausente quando da edição da RANP 991/2026.
A própria ANP, nas Notas Técnicas nº 2/2026 e nº 8/2026, reconheceu a não predominância do método, o risco de circularidade e a insuficiência de dados para a sua aplicação consistente, razão pela qual se requer que a valoração da Base Regulatória de Ativos da Malha Nordeste seja conduzida por metodologia compatível com o marco vigente, qual seja, o custo de reposição depreciado, afastando-se a aplicação do RCM.
Este raciocínio encontra apoio nos slides  16 a 18 do Estudo Técnico.</t>
  </si>
  <si>
    <t>Nesse contexto, a Potigás entende que a calibração da Base Regulatória de Ativos (BRA) deve considerar não apenas a justa remuneração dos ativos, mas também os efeitos econômicos sobre a expansão do mercado. Uma base regulatória excessivamente elevada pode resultar em tarifas de transporte incompatíveis com a realidade do mercado, desestimular o consumo, reduzir a competitividade do gás natural frente a outros energéticos e, paradoxalmente, comprometer o próprio aproveitamento da infraestrutura de transporte no longo prazo.
Os recentes aumentos das tarifas de transporte observados na Região Nordeste reforçam a necessidade de que os parâmetros regulatórios sejam estabelecidos com equilíbrio, conciliando a remuneração adequada dos investimentos com os princípios da modicidade tarifária, da eficiência regulatória e do desenvolvimento sustentável do mercado de gás natural.
Diante do exposto, a Potigás compreende que a metodologia tarifária deve promover um ambiente regulatório capaz de incentivar a expansão da infraestrutura de transporte, sem perder de vista que o crescimento da demanda e a ampliação do mercado consumidor são elementos essenciais para a sustentabilidade do setor. O desenvolvimento da infraestrutura e a competitividade do gás natural devem ser tratados como objetivos complementares e indissociáveis, de forma a assegurar benefícios para toda a cadeia e para os consumidores finais.</t>
  </si>
  <si>
    <t>ESTABILIDADE REGULATÓRIA E VALORAÇÃO DA BASE REGULATÓRIA DE ATIVOS
A definição da metodologia de valoração da Base Regulatória de Ativos constitui um dos principais elementos para a previsibilidade regulatória do setor de transporte de gás natural.
Projetos de infraestrutura caracterizam-se por elevados investimentos, longo prazo de maturação e baixa reversibilidade econômica. Nesse contexto, alterações metodológicas que reduzam a previsibilidade regulatória tendem a aumentar a percepção de risco, elevar o custo de capital e desestimular novos investimentos.
Assim, a Potigás entende que a metodologia adotada pela ANP deve observar critérios técnicos consistentes, transparentes e aderentes ao marco regulatório vigente, proporcionando segurança aos investidores e previsibilidade aos usuários do sistema.
A adequada valoração da Base Regulatória de Ativos não representa benefício às transportadoras, mas instrumento regulatório destinado a preservar incentivos econômicos compatíveis com a expansão, modernização e manutenção da infraestrutura de transporte.
REMUNERAÇÃO DOS INVESTIMENTOS E MODICIDADE TARIFÁRIA
A Potigás entende que os investimentos reconhecidos pela ANP como prudentes, necessários e eficientes devem integrar a Base Regulatória de Ativos e receber remuneração compatível durante sua vida útil regulatória.
Esse entendimento aplica-se tanto aos investimentos destinados à manutenção da integridade e confiabilidade operacional da infraestrutura quanto àqueles voltados à ampliação da capacidade do sistema e ao atendimento da evolução da demanda.
Contudo, a metodologia de valoração da BRA, inclusive no âmbito da aplicação do Recovered Capital Method (RCM), deve buscar equilíbrio entre a adequada remuneração dos investimentos e os efeitos econômicos decorrentes da formação das tarifas de transporte.
Embora seja indispensável assegurar a recuperação do capital investido e manter incentivos à expansão da infraestrutura, uma Base Regulatória de Ativos excessivamente elevada pode resultar em tarifas incompatíveis com a realidade do mercado, desestimular o consumo, reduzir a competitividade do gás natural frente a outras fontes energéticas e comprometer, no longo prazo, a utilização eficiente da própria infraestrutura.
Os recentes aumentos das tarifas de transporte observados na Região Nordeste reforçam a importância de que a metodologia regulatória preserve o equilíbrio entre a remuneração adequada dos ativos, a modicidade tarifária e a eficiência econômica.
Assim, a Potigás entende que a aplicação do RCM deve contribuir para um ambiente regulatório previsível e equilibrado, capaz de incentivar novos investimentos sem comprometer a competitividade do gás natural.
IMPACTOS PARA O DESENVOLVIMENTO DO MERCADO
O desenvolvimento da infraestrutura de transporte e a expansão do mercado consumidor devem ser tratados como objetivos complementares e indissociáveis. Uma infraestrutura adequadamente remunerada, aliada a tarifas economicamente sustentáveis, cria condições para o crescimento da demanda, fortalece a utilização da rede e amplia os benefícios para toda a cadeia do gás natural.
Nesse contexto, a metodologia de valoração da Base Regulatória de Ativos produz efeitos que ultrapassam a formação das tarifas de transporte, influenciando diretamente a expansão da infraestrutura e o desenvolvimento do mercado.
Para o Rio Grande do Norte, um ambiente regulatório estável e equilibrado favorece investimentos estratégicos, como a ampliação da capacidade do ponto de entrega de Goianinha e a implantação do Projeto Veredas, iniciativas capazes de ampliar a oferta de gás natural, fortalecer a segurança do suprimento e criar condições para novos investimentos industriais e energéticos.
Esses projetos demonstram que decisões regulatórias relacionadas à valoração e à remuneração dos ativos possuem efeitos estruturantes sobre a competitividade regional, a expansão do mercado consumidor e o desenvolvimento econômico.</t>
  </si>
  <si>
    <t>O Método do Capital Recuperado (Recovered Capital Method – RCM) não constitui inovação no regime jurídico do transporte de gás natural. Ao contrário, trata-se de metodologia expressamente prevista na Resolução ANP nº 991/2026 para situações em que os ativos tenham sido remunerados por tarifas livremente negociadas entre as partes, exatamente como ocorreu durante a vigência dos Contratos Legados.
Cumpre destacar que a Resolução ANP nº 991/2026 não estabelece qualquer hierarquia entre as metodologias de valoração da Base Regulatória de Ativos (BRA), sejam elas o Custo Histórico Corrigido pela Inflação (CHCI), o Custo de Reposição Novo (CRN) ou o Método do Capital Recuperado (RCM). O normativo confere à Agência discricionariedade técnica para selecionar, diante das características de cada caso concreto, a metodologia mais apta a refletir a realidade econômica dos ativos regulados.
Embora o art. 6º, § 2º, faça referência ao CHCI e ao CRN como metodologias de valoração, o § 9º do mesmo dispositivo admite expressamente a utilização do RCM para ativos submetidos, historicamente, a tarifas negociadas entre agentes privados. Essa previsão evidencia que o regulador reconheceu a necessidade de tratamento específico para ativos cuja trajetória econômica não foi acompanhada por revisões tarifárias periódicas nem por mecanismos regulatórios de controle da recuperação do capital investido.
Também não prospera eventual alegação de que a adoção do RCM configuraria inovação normativa inesperada ou exercício arbitrário do poder regulatório. Ainda sob a vigência da Resolução ANP nº 15/2014, o ordenamento já autorizava a utilização de metodologias alternativas de valoração da BRA, desde que técnica e economicamente justificadas. A Resolução nº 991/2026 apenas aperfeiçoou esse regime, disciplinando de forma expressa hipótese específica de aplicação do Método do Capital Recuperado.
Igualmente não merece acolhimento a objeção de que o RCM não poderia ser empregado por não constituir metodologia amplamente utilizada no setor. A exigência de metodologia "amplamente reconhecida", constante da regulamentação, não deve ser interpretada como sinônimo de utilização massiva, mas de reconhecimento técnico e aderência aos princípios da regulação econômica.
Em matéria regulatória, metodologias são consideradas amplamente reconhecidas quando apresentam consistência conceitual, fundamentação econômica, possibilidade de auditoria e compatibilidade com as melhores práticas internacionais, ainda que sua aplicação esteja restrita a contextos específicos. Situações regulatórias excepcionais frequentemente demandam soluções igualmente específicas, desde que adequadamente fundamentadas e compatíveis com os objetivos da política regulatória.
É precisamente essa a situação dos Contratos Legados. A previsão específica do RCM para ativos remunerados por tarifas livremente negociadas evidencia que sua utilização não representa exceção ao sistema regulatório, mas resposta técnica adequada a um cenário igualmente singular: a transição entre um regime contratual privado, sem controle tarifário ex ante, e o regime regulado instituído pela Lei nº 14.134/2021.
Durante décadas, a infraestrutura de transporte operou em ambiente caracterizado pela integração vertical, ausência de revisões tarifárias periódicas e elevado grau de assimetria informacional. Nesse contexto, metodologias baseadas exclusivamente em registros contábeis históricos ou em custos atuais de reposição mostram-se insuficientes para identificar se o investimento originalmente realizado já foi integral ou parcialmente recuperado pelas receitas obtidas ao longo da exploração econômica dos ativos.</t>
  </si>
  <si>
    <t>A principal preocupação da área técnica da ANP consiste em impedir que ativos cuja recuperação econômica já tenha ocorrido durante a vigência dos Contratos Legados continuem gerando remuneração por meio das tarifas do novo regime regulado. Essa preocupação não decorre apenas de fundamentos econômicos, mas encontra respaldo expresso no ordenamento jurídico vigente.
O art. 7º, inciso IV, da Resolução ANP nº 991/2026 estabelece, de forma inequívoca, que os ativos cuja recuperação total já tenha ocorrido mediante remuneração por tarifas de transporte não integrarão o valor de abertura da Base Regulatória de Ativos (BRA), ressalvando apenas a parcela dos investimentos que ainda demande recuperação econômica. A lógica regulatória é objetiva: uma vez integralmente recuperado o capital investido, não subsiste fundamento jurídico ou econômico para que esse mesmo investimento continue sendo remunerado pelas tarifas futuras.
Nesse contexto, a adoção de metodologia incapaz de identificar a recuperação histórica do capital investido produziria inequívoca hipótese de dupla remuneração. O mesmo ativo passaria a gerar remuneração em dois momentos distintos: inicialmente durante a execução dos Contratos Legados e, posteriormente, novamente incorporado à Base Regulatória de Ativos do regime regulado.
Essa situação caracteriza típico enriquecimento sem causa, vedado pelo art. 884 do Código Civil. Estão presentes todos os seus pressupostos: enriquecimento patrimonial das transportadoras mediante dupla remuneração dos mesmos investimentos; correspondente empobrecimento dos usuários, compelidos a suportar tarifas superiores às necessárias; e inexistência de causa jurídica que legitime a repetição dessa remuneração, especialmente diante das regras expressas da Lei nº 14.134/2021, do Decreto nº 10.712/2021 e da Resolução ANP nº 991/2026.
Também não merece prosperar a alegação de que a adoção do RCM reduziria os incentivos ao investimento no setor de transporte de gás natural. Ao contrário, a integridade dos sinais econômicos depende justamente de que a remuneração tarifária permaneça vinculada ao capital efetivamente investido e ainda não recuperado. A remuneração de ativos já amortizados distorce os incentivos econômicos, compromete a correta alocação de recursos e reduz a eficiência regulatória.
A manutenção, na Base Regulatória de Ativos, de valores correspondentes a investimentos integralmente recuperados produziria elevação artificial da Receita Máxima Permitida e das tarifas de transporte, impondo aos usuários custos dissociados da efetiva necessidade de investimento. Além de afrontar diretamente o princípio da modicidade tarifária, essa prática estimularia a perpetuação de ineficiências econômicas incompatíveis com os objetivos do novo marco regulatório.
O Método do Capital Recuperado atua precisamente para evitar esse resultado. Ao reconstruir a trajetória financeira dos ativos, identifica o montante efetivamente recuperado pelas receitas históricas e limita a remuneração futura ao capital remanescente, restabelecendo a coerência entre investimento, remuneração e interesse público.
Longe de representar obstáculo ao investimento, essa metodologia fortalece a previsibilidade regulatória. O investidor continua tendo assegurado o direito à recuperação integral do capital prudentemente empregado, acrescido de remuneração compatível com seu custo de oportunidade. O que se impede é apenas a perpetuação de remuneração desvinculada de investimentos efetivamente ainda existentes na base econômica do serviço.
A atuação regulatória deve orientar-se pela realidade econômica dos ativos, e não exclusivamente por seus registros contábeis ou por estimativas patrimoniais desconectadas da trajetória financeira efetivamente observada. O objetivo da regulação não consiste em revisar contratos encerrados, mas em impedir que receitas legitimamente percebidas no passado sirvam de fundamento para nova remuneração dos mesmos investimentos no futuro.</t>
  </si>
  <si>
    <t>O Método do Capital Recuperado (Recovered Capital Method – RCM) fundamenta-se em abordagem retrospectiva (backward-looking), voltada à reconstrução da trajetória econômica dos ativos ao longo de sua vida operacional. Seu objetivo consiste em identificar, com base nos fluxos financeiros efetivamente realizados, qual parcela do investimento originalmente empregado permanece economicamente não recuperada e, por consequência, pode integrar a Base Regulatória de Ativos do novo ciclo tarifário.
Diferentemente das metodologias patrimoniais tradicionais, que concentram sua análise no valor físico ou contábil dos ativos em determinada data-base, o RCM parte da evolução financeira do empreendimento. O elemento central da análise deixa de ser o custo atual de reposição da infraestrutura e passa a ser a efetiva recuperação econômica do investimento proporcionada pelas receitas historicamente percebidas.
Para tanto, a metodologia reconstrói, ano a ano, os fluxos financeiros associados à operação da infraestrutura. Em cada exercício são consideradas as receitas efetivamente auferidas pela transportadora, das quais são deduzidos os custos operacionais eficientes, os tributos incidentes e a remuneração econômica correspondente ao capital ainda não recuperado, calculada a partir do Custo Médio Ponderado de Capital (WACC).
A parcela remanescente corresponde ao retorno efetivo do capital investido, reduzindo progressivamente o saldo econômico do ativo. A repetição desse procedimento ao longo de toda a vida contratual permite identificar, de forma objetiva e auditável, a evolução da recuperação do investimento e determinar o valor residual efetivamente existente ao final do período analisado.
Essa lógica apresenta especial relevância em setores cujas tarifas históricas foram estabelecidas sem acompanhamento regulatório contínuo ou em ambientes nos quais as receitas contratualmente pactuadas possam ter proporcionado recuperação superior àquela compatível com modelos regulatórios baseados em custos eficientes.
Nessas hipóteses, o RCM atua como mecanismo destinado a impedir que investimentos já integralmente remunerados retornem à Base Regulatória de Ativos apenas porque ainda possuem vida física remanescente ou elevado custo de reposição.
Importa destacar que o método não possui natureza retroativa nem pretende revisar contratos regularmente executados ou receitas legitimamente percebidas pelas transportadoras. Sua finalidade é exclusivamente prospectiva: definir, para o novo regime regulado, qual parcela do capital permanece economicamente não recuperada e, portanto, pode continuar sendo remunerada pelas tarifas futuras.
Em outras palavras, o RCM utiliza o passado apenas como elemento de reconstrução econômica necessário à correta definição da remuneração futura. Não há qualquer reabertura dos efeitos jurídicos dos Contratos Legados, mas apenas a utilização das informações históricas indispensáveis para evitar que ativos já remunerados permaneçam gerando receitas no novo ambiente regulatório.
Sob essa perspectiva, a proposta da ANP revela-se plenamente consistente com os princípios da modicidade tarifária, da eficiência econômica, da prudência regulatória e da vedação à dupla recuperação de capital, assegurando equilíbrio entre a adequada remuneração do investimento e a proteção dos usuários contra a cobrança de ativos cuja recuperação econômica já se completou.</t>
  </si>
  <si>
    <t>A Nota Técnica nº 14/2026/SIM descreve de forma adequada a estrutura conceitual e operacional do Método do Capital Recuperado (RCM), razão pela qual estas contribuições não têm por objetivo reproduzir ou detalhar a formulação matemática adotada pela Agência. O propósito é destacar as implicações regulatórias decorrentes da aplicação da metodologia e demonstrar sua aderência ao marco regulatório vigente.
Em essência, o RCM busca reconstruir a trajetória econômica do investimento ao longo da vida operacional da infraestrutura. Em cada período, as receitas efetivamente auferidas são confrontadas com os custos operacionais eficientes, os tributos incidentes, a remuneração adequada do capital ainda não recuperado e os investimentos realizados. A parcela remanescente corresponde ao retorno efetivo do capital investido, reduzindo progressivamente o saldo econômico da Base Regulatória de Ativos.
Sob essa lógica, quanto maior for a receita líquida obtida pela transportadora em relação ao custo econômico necessário para a prestação eficiente do serviço, maior será a parcela destinada à recuperação do capital originalmente investido. Como consequência, o valor residual do ativo diminui de forma acelerada, aproximando-se progressivamente de zero.
No caso específico da Nova Transportadora do Sudeste S.A. (NTS), os estudos referentes à metodologia proposta pela própria ANP, indicam que ocorreu recuperação do capital superior ao investimento originalmente reconhecido. Mesmo utilizando premissas conservadoras — incluindo níveis elevados de despesas operacionais e taxas de remuneração do capital favoráveis à transportadora — os resultados apontam sobre-recuperação superior a R$ 2 bilhões.
As estimativas elaboradas indicam, ainda, que a não adoção do RCM poderá impor aos usuários custo adicional da ordem de R$ 4 bilhões apenas no ciclo tarifário 2026–2030. Caso essa distorção permaneça nos ciclos subsequentes, seus efeitos econômicos tenderão a se ampliar de forma significativa.
Os resultados obtidos evidenciam que a recuperação econômica dos ativos ocorreu muito antes do encerramento de sua vida útil física. Em outras palavras, os usuários já suportaram, por meio das tarifas historicamente praticadas, a integral recuperação do investimento originalmente realizado. Nessas circunstâncias, a Base Regulatória de Ativos do novo ciclo regulatório deve refletir exclusivamente o capital efetivamente ainda não recuperado, o que conduz, para a Malha Sudeste, à conclusão de que a BRA inicial deve ser fixada em valor igual a zero.
Importa ressaltar que essa conclusão não implica revisão dos contratos encerrados nem restituição das receitas legitimamente percebidas pelas transportadoras durante sua vigência. O que se busca é apenas impedir que investimentos cuja recuperação econômica já ocorreu continuem gerando remuneração no regime tarifário instituído pela Lei nº 14.134/2021.
Sob essa perspectiva, a aplicação do RCM possui natureza eminentemente prospectiva. As informações históricas são utilizadas apenas para reconstruir a trajetória econômica dos ativos e definir, com precisão, o saldo de capital ainda passível de remuneração no novo ambiente regulado.
Caso a Agência conclua pela existência de recuperação integral do investimento antes do encerramento dos Contratos Legados, a consequência regulatória decorre diretamente da Resolução ANP nº 991/2026: ativos cuja recuperação econômica já tenha ocorrido não poderão integrar a Base Regulatória de Ativos do ciclo tarifário subsequente.
Por fim, considerando que o novo ciclo regulatório iniciou-se em 1º de janeiro de 2026, eventual revisão decorrente da aplicação definitiva do RCM deverá produzir efeitos a partir dessa data, preservando integralmente os efeitos jurídicos dos Contratos Legados já encerrados e assegurando a correta aplicação do novo regime tarifário.</t>
  </si>
  <si>
    <t>A experiência regulatória internacional demonstra que o Método do Capital Recuperado (Recovered Capital Method – RCM) constitui instrumento amplamente reconhecido para disciplinar processos de transição entre regimes econômicos distintos, especialmente quando ativos de infraestrutura deixam de operar em ambiente contratual ou monopolista e passam a integrar sistemas sujeitos à regulação tarifária.
Entre os precedentes mais relevantes destaca-se a experiência australiana, na qual o Australian Energy Regulator (AER) consolidou o emprego do RCM como mecanismo destinado a evitar a dupla recuperação de investimentos anteriormente remunerados em ambiente de livre negociação.
O fundamento econômico da metodologia é simples: impedir que consumidores sejam novamente chamados a remunerar ativos cujo capital já foi recuperado durante a exploração econômica anterior.
Na Austrália, a adoção do RCM ocorreu em contexto semelhante ao enfrentado atualmente pela ANP. A transição de ativos originalmente explorados em ambiente concorrencial ou verticalmente integrado para um regime tarifário regulado exigiu a reconstrução da trajetória financeira da infraestrutura, permitindo identificar quanto do investimento original permanecia efetivamente pendente de recuperação.
Para tanto, o regulador determinou a reconstrução das demonstrações financeiras históricas das transportadoras, utilizando metodologia capaz de confrontar receitas efetivamente percebidas, custos operacionais, tributos e remuneração do capital ao longo da vida econômica dos ativos.
Esse procedimento funcionou, na prática, como mecanismo de verificação da efetiva recuperação do investimento, permitindo identificar situações em que receitas historicamente obtidas já haviam proporcionado remuneração superior à necessária para assegurar retorno adequado ao capital empregado.
Embora existam diferenças institucionais entre o sistema regulatório australiano e o brasileiro, a questão econômica enfrentada em ambos os casos é substancialmente a mesma: definir a Base Regulatória de Ativos inicial de infraestrutura monopolista cuja remuneração histórica ocorreu sem acompanhamento regulatório contínuo.
A situação brasileira apresenta, inclusive, elevado grau de convergência com essa experiência. Os ativos integrantes das Malhas Sudeste e Nordeste permaneceram durante décadas submetidos aos Contratos Legados, celebrados em ambiente de livre negociação e sem mecanismos regulatórios destinados a acompanhar a evolução da recuperação do capital investido.
Com o encerramento desses contratos e a entrada em vigor do novo regime instituído pela Lei nº 14.134/2021, tornou-se necessário definir uma Base Regulatória de Ativos compatível com a realidade econômica remanescente da infraestrutura, evitando que receitas historicamente percebidas sejam desconsideradas no cálculo das tarifas futuras.
Nesse contexto, a iniciativa da ANP de promover Consulta Pública específica para discutir a aplicação do RCM representa medida relevante sob a perspectiva da transparência regulatória e da participação social. A metodologia não foi objeto de aprofundamento na consulta anterior em razão da indisponibilidade das informações necessárias, posteriormente obtidas junto às transportadoras e à Petrobras.
As análises desenvolvidas pela equipe técnica demonstram que a utilização do RCM permite estimar, com elevado grau de confiabilidade, a efetiva recuperação econômica dos ativos, reduzindo significativamente o risco de dupla remuneração e fortalecendo a legitimidade da decisão regulatória.
Além da experiência australiana, fundamentos econômicos equivalentes vêm sendo observados em diversos processos regulatórios internacionais relacionados à transição energética. No Reino Unido e na União Europeia, por exemplo, a conversão de redes de gás natural para transporte de hidrogênio e outras formas de reaproveitamento de infraestrutura tem exigido avaliações retrospectivas destinadas a identificar quanto do investimento or</t>
  </si>
  <si>
    <t>A NT 14 da ANP destaca que a rede de transporte de gás natural que compõe as Malhas Sudeste e Nordeste foi desenvolvida majoritariamente pela Petrobras ao longo das décadas de 1970, 1980 e 1990, período em que a empresa detinha o monopólio legal sobre todas as atividades da cadeia de valor do petróleo e do gás natural no Brasil. Nesse contexto, a Petrobras operava de forma verticalmente integrada, de modo que o preço do gás natural incorporava, de maneira pouco transparente, tanto o valor da commodity quanto os custos de transporte.
Grande parte dos gasodutos foi implantada para atender às próprias refinarias, campos de produção, grandes consumidores e mercados cativos da empresa. Assim, os custos de construção registrados contabilmente à época refletem a estrutura de custos de uma empresa monopolista, sem pressão concorrencial, conforme ressaltado pela NT 14.
Além disso, a expansão da rede foi orientada por critérios de integração operacional e de otimização do sistema da Petrobras, e não pela rentabilidade autônoma da atividade de transporte. Como consequência, os registros históricos disponíveis não permitem inferir, de forma confiável, qual teria sido o custo eficiente de implantação dessa infraestrutura em um ambiente competitivo.</t>
  </si>
  <si>
    <t>O encerramento dos contratos legados, em dezembro de 2025, tornou necessária a atuação regulatória da ANP, uma vez que a capacidade de transporte das Malhas Sudeste e Nordeste passou a estar formalmente submetida ao regime de acesso regulado estabelecido pela Nova Lei do Gás.
O processo de revisão tarifária deve observar as diretrizes estabelecidas pela Resolução ANP nº 991/2026. Nesse contexto, a ANP estruturou o processo de forma sequencial, culminando na definição da Base Regulatória de Ativos (BRA), elemento central para o cálculo da Receita Máxima Permitida (RMP) do ciclo tarifário 2026–2030. Trata-se da etapa mais crítica de todo o processo regulatório, razão pela qual a decisão da Agência de submeter à consulta pública a adoção do método do Custo de Reposição Moderno (RCM) foi particularmente relevante.
A NT 14 evidencia que desconsiderar a relação entre as receitas contratuais historicamente auferidas e os custos eficientes de prestação do serviço significaria ignorar informações relevantes e disponíveis sobre a recuperação econômica dos ativos, comprometendo a correta determinação da BRA. Uma BRA superestimada implicaria impor aos usuários futuros o ônus de remunerar capital que já foi recuperado ao longo da vigência dos contratos legados.
Nesse contexto, o método RCM mostra-se o instrumento mais adequado para reconstruir os fluxos de caixa históricos do período de 2006 a 2025 e calcular, de forma objetiva, transparente e auditável, qual parcela do capital originalmente investido permanece financeiramente não recuperada. Essa abordagem permite estabelecer uma BRA compatível com os princípios da regulação econômica, evitando tanto a dupla remuneração dos ativos quanto a sub-remuneração do transportador.
Dessa forma, concordamos com a decisão da ANP de submeter a metodologia à consulta pública e apoiamos a condução do processo regulatório, por entendermos que essa abordagem contribui para a definição de uma Base Regulatória de Ativos consistente com os princípios da eficiência econômica, da modicidade tarifária e do equilíbrio regulatório.</t>
  </si>
  <si>
    <t>O encerramento dos contratos legados, em dezembro de 2025, marcou a transição definitiva das Malhas Sudeste e Nordeste para o regime de acesso regulado previsto pela Nova Lei do Gás. A partir desse momento, a prestação do serviço de transporte passou a estar integralmente submetida à disciplina regulatória da ANP, tornando necessária a definição de uma Base Regulatória de Ativos (BRA) compatível com os princípios da eficiência econômica, da justa remuneração do capital e da modicidade tarifária.
O processo de revisão tarifária deve observar as diretrizes estabelecidas pela Resolução ANP nº 991/2026. Nesse contexto, a ANP estruturou o processo regulatório de forma sequencial, culminando na definição da Base Regulatória de Ativos (BRA), etapa central para o cálculo da Receita Máxima Permitida (RMP) do ciclo tarifário 2026–2030. Trata-se da decisão mais relevante de todo o processo de revisão tarifária, uma vez que a BRA constitui o principal parâmetro para a remuneração dos ativos ao longo do novo ciclo regulatório.
Nesse aspecto, considera-se acertada a decisão da ANP de submeter à consulta pública a adoção do método do Custo de Reposição Moderno (RCM), permitindo amplo debate técnico acerca da metodologia mais adequada para a determinação da BRA de abertura.</t>
  </si>
  <si>
    <t>A Nota Técnica nº 15 propõe a utilização do método Ross-Heidecke para estimativa da depreciação física dos ativos da Malha Nordeste no âmbito da aplicação do método do Custo de Reposição Moderno (RCM). Embora o método seja amplamente conhecido na engenharia de avaliações, entende-se que sua aplicação, nas condições adotadas pela Nota Técnica, produz resultados incompatíveis com os objetivos da Resolução ANP nº 991/2026 e com a adequada mensuração da recuperação econômica dos ativos.
A adoção da depreciação física pelo método Ross-Heidecke altera de forma significativa o resultado da apuração da Base Regulatória de Ativos (BRA). A utilização da depreciação linear — critério empregado nas avaliações anteriores — conduz a um saldo de capital recuperado superior ao investimento originalmente realizado, resultando em uma BRA negativa de aproximadamente R$ 1,74 bilhão. Em contraste, a aplicação do método Ross-Heidecke, conforme proposto na Nota Técnica nº 15, resulta em uma BRA positiva de aproximadamente R$ 595 milhões. A diferença entre os resultados evidencia elevada sensibilidade da metodologia às premissas de depreciação adotadas e justifica análise regulatória mais aprofundada antes de sua incorporação definitiva.
Entendemos que a depreciação linear permanece o critério mais adequado para a finalidade específica da aplicação do RCM, por apresentar maior transparência, previsibilidade e aderência à lógica econômica de recuperação do capital investido.
Em particular, causa preocupação a adoção, pela Nota Técnica nº 15, do coeficiente de conservação correspondente ao estado "Novo" (c = 0) para os ativos da Malha Nordeste. Essa premissa implica assumir que toda a infraestrutura apresenta condição física equivalente à de ativos recém-implantados, eliminando integralmente o componente da fórmula destinado a capturar a deterioração observável decorrente da idade, das condições operacionais e do histórico de manutenção.
Tal hipótese não parece compatível com as características da infraestrutura avaliada. Os gasodutos que compõem a Malha Nordeste foram construídos, em sua maioria, há várias décadas, originalmente para atender às necessidades operacionais da Petrobras, durante período em que a empresa atuava como monopolista legal e de forma verticalmente integrada. Trata-se, portanto, de ativos com elevado tempo de operação, submetidos a diferentes condições de utilização, manutenção e intervenções ao longo de sua vida útil, circunstâncias que recomendam avaliação individualizada de seu estado de conservação.
Caso adotado o método, o coeficiente c = 0, sem suporte em avaliações técnicas específicas, pode conduzir à superavaliação da infraestrutura e, consequentemente, à incorporação de ativos já depreciados à Base Regulatória de Ativos.
Adicionalmente, observa-se que a aplicação do método Ross-Heidecke influencia também a valoração de determinados investimentos ativados, como pigs, equipamentos auxiliares e outros ativos de integridade, ampliando seus efeitos sobre a remuneração regulatória. Considerando a materialidade desses impactos, eventual alteração metodológica dessa natureza deveria ser precedida de Análise de Impacto Regulatório (AIR), acompanhada de estudos técnicos e auditorias independentes que permitam avaliar seus efeitos econômicos sobre a modicidade tarifária e sobre a correta determinação da BRA.
Por fim, recomenda-se que a ANP mantenha o Valor Residual de Depreciação (VRD) igual a zero para ativos com trinta anos ou mais de operação, salvo demonstração técnica específica de que esses ativos ainda preservam capacidade econômica residual passível de remuneração regulatória. Tal medida reforça a aderência da metodologia ao princípio da recuperação exclusiva do capital efetivamente não amortizado, evitando a permanência, na base regulatória, de valores que não correspondam à realidade econômica da infraestrutura.</t>
  </si>
  <si>
    <t>Esta contribuição recomenda a aprovação parcial da Nota Técnica nº 15, com a manutenção do método do Custo de Reposição Moderno (RCM) como metodologia principal para a definição da Base Regulatória de Ativos (BRA), acompanhada do fortalecimento de salvaguardas regulatórias que assegurem a aderência aos princípios da Resolução ANP nº 991/2026.
A BRA de abertura do ciclo tarifário 2026–2030 deve contemplar exclusivamente o saldo de capital cuja não recuperação econômica seja efetivamente demonstrada, com base em evidências objetivas, passíveis de auditoria e submetidas a testes de sensibilidade que avaliem a robustez dos resultados frente às principais premissas adotadas.
Para esse fim, recomenda-se que a versão final da metodologia incorpore, no mínimo, as seguintes salvaguardas regulatórias:
i. adoção do método do Custo de Reposição Moderno (RCM) como critério vinculante para a apuração da recuperação econômica dos ativos;
ii. implementação de mecanismo de true-up, destinado a corrigir eventuais diferenças decorrentes da consolidação de informações históricas ou de aperfeiçoamentos metodológicos;
iii. realização de análises comparativas (benchmarking) de parâmetros de OPEX, CAPEX e Custo Médio Ponderado de Capital (WACC), com base em referências regulatórias nacionais e internacionais, de modo a assegurar a utilização de premissas eficientes;
iv. reclassificação, como despesas operacionais (OPEX), dos gastos recorrentes relacionados à integridade e à manutenção dos ativos, quando não caracterizarem investimentos capazes de ampliar capacidade, prolongar vida útil econômica ou gerar benefícios econômicos incrementais;
v. reconhecimento do linepack exclusivamente em relação ao volume inicial necessário à entrada em operação do sistema de transporte, vedada a incorporação de recomposições operacionais posteriores à Base Regulatória de Ativos; e
vi. previsão expressa de vedação à dupla recuperação de capital, assegurando que ativos cujo investimento já tenha sido recuperado por meio das receitas dos contratos legados não sejam novamente remunerados no novo ciclo tarifário.
A incorporação dessas salvaguardas reforçará a consistência técnica da metodologia, aumentará sua transparência e contribuirá para que a definição da BRA observe os princípios da eficiência econômica, da justa remuneração do capital e da modicidade tarifária, em conformidade com a Resolução ANP nº 991/2026.</t>
  </si>
  <si>
    <t>Sugere-se que a ANP aproveite o presente processo regulatório para consolidar uma diretriz de aplicação geral para a valoração de ativos legados no setor de transporte de gás natural, conferindo maior previsibilidade, uniformidade e segurança jurídica às futuras revisões tarifárias. Para esse fim, recomenda-se que a regulamentação estabeleça, no mínimo, os seguintes princípios:
i. adoção obrigatória do método do Custo de Reposição Moderno (RCM) na transição de ativos legados para o regime regulado;
ii. atribuição do ônus probatório ao transportador para demonstrar, mediante documentação técnica e financeira auditável, eventual existência de capital não recuperado superior ao apurado pelo RCM;
iii. utilização dos métodos do Custo Histórico Corrigido por Índices (CHCI) e do Custo de Reposição Novo (CRN) exclusivamente como referências auxiliares de avaliação patrimonial, vedada sua utilização isolada para definição da Base Regulatória de Ativos (BRA);
iv. definição da BRA inicial limitada ao capital economicamente não recuperado ao término dos contratos legados;
v. aplicação do mecanismo de roll-forward apenas prospectivamente, a partir da BRA de abertura do ciclo tarifário 2026–2030;
vi. observância dos princípios da transparência, rastreabilidade, auditabilidade e ampla divulgação das premissas e dos cálculos utilizados; e
vii. adoção de tratamento metodológico uniforme entre as transportadoras TAG, NTS e quaisquer futuras revisões tarifárias envolvendo ativos legados.
Adicionalmente, entende-se importante reforçar que, entre as metodologias submetidas à consulta pública, apenas o método do Custo de Reposição Moderno (RCM) elimina, de forma consistente, o risco de dupla recuperação do capital investido, mostrando-se plenamente aderente aos objetivos estabelecidos pela Resolução ANP nº 991/2026. Isso decorre do fato de que o RCM incorpora, em sua estrutura metodológica, a reconstrução dos fluxos históricos de receitas e custos, permitindo identificar qual parcela do investimento já foi recuperada economicamente ao longo da vigência dos contratos legados.
Em contraste, os métodos do Custo Histórico Corrigido por Índices (CHCI) e do Custo de Reposição Novo (CRN) constituem metodologias essencialmente patrimoniais. Embora úteis para estimativas de valor econômico dos ativos, não incorporam, de forma integrada, a efetiva recuperação financeira do investimento realizada por meio das receitas tarifárias.
No caso do CHCI, o investimento histórico é apenas atualizado por índices de preços, sem considerar o montante efetivamente recuperado ao longo da execução contratual. Assim, ainda que parcela substancial ou a totalidade do investimento já tenha sido amortizada pelas receitas dos contratos legados, o método pode resultar na inclusão desse mesmo capital na nova base de remuneração.
Situação semelhante ocorre com o CRN. Ainda que o método considere a depreciação física dos ativos, sua lógica permanece centrada no custo de reposição patrimonial da infraestrutura, sem avaliar se o investimento originalmente realizado já foi integralmente remunerado pelas tarifas anteriormente cobradas. Consequentemente, a utilização isolada desse método também pode conduzir à remuneração de capital já recuperado.
O método RCM, por sua vez, parte de lógica distinta. Sua finalidade é reconstruir a trajetória econômica do investimento mediante a análise dos fluxos históricos de caixa, deduzindo das receitas efetivamente auferidas as despesas operacionais, os tributos, a depreciação econômica e a remuneração adequada do capital. O resultado corresponde diretamente ao saldo de investimento ainda não recuperado, razão pela qual essa metodologia é particularmente adequada para ativos implantados sob regimes monopolistas ou anteriores à atual disciplina regulatória.
No caso específico das Malhas Sudeste e Nordeste, essa característica assume especial relevância. Os ativos foram construídos em período no qual a Petrobras atuava como monopolista legal</t>
  </si>
  <si>
    <t xml:space="preserve">O Anexo II reforça a principal conclusão decorrente da aplicação do método do Custo de Reposição Moderno (RCM): a Base Regulatória de Ativos (BRA) de abertura do ciclo tarifário 2026–2030 deve refletir exclusivamente o capital economicamente não recuperado. Para que esse objetivo seja alcançado, a metodologia regulatória deve impedir qualquer dupla contagem entre a memória tarifária original, as receitas efetivamente auferidas ao longo dos contratos legados e a nova base de remuneração. Nesse sentido, recomenda-se que a ANP utilize o Anexo II como elemento adicional de validação dos resultados obtidos pelo RCM e como instrumento de verificação da observância do princípio da modicidade tarifária.
Os fluxos de caixa dos contratos legados, divulgados pela ANP em abril de 2025 e corroborados pelas informações apresentadas pela Petrobras em audiência pública realizada no Senado Federal no mesmo ano, indicam que os ativos vinculados a esses contratos alcançaram o término de sua vigência com Valor Residual Econômico (VRE) próximo de zero. Em termos econômicos, esse resultado evidencia que o capital investido foi integralmente recuperado e adequadamente remunerado durante a execução contratual. Sob essa perspectiva, a BRA de abertura do ciclo regulatório 2026–2030 tenderia a ser nula ou economicamente residual. Estudos desenvolvidos por diversas consultorias, utilizando a metodologia do RCM, conduzem à mesma conclusão. Mesmo adotando premissas conservadoras e favoráveis às transportadoras — incluindo níveis elevados de despesas operacionais (OPEX) e valores superiores para o Custo Médio Ponderado de Capital (WACC) — os resultados indicam recuperação integral do capital investido e, em diversos cenários, sobre-recuperação econômica dos ativos.
Adicionalmente, nossas simulações indicam que essa recuperação já havia sido alcançada ao final de 2019, de modo que as receitas auferidas durante o ciclo tarifário subsequente representariam remuneração adicional de ativos cujo capital já havia sido integralmente recuperado. As diferenças observadas em relação aos resultados apresentados na Nota Técnica da TAG decorrem, principalmente, da utilização da tabela Ross-Heidecke para estimativa da depreciação física, procedimento que, em nossa avaliação, não se mostra compatível com o objetivo regulatório de mensurar a recuperação econômica efetiva do capital investido.
A própria análise desenvolvida pela ANP demonstra a viabilidade técnica da aplicação do método RCM a partir dos fluxos históricos de receitas efetivamente percebidas, deduzidas as despesas operacionais, os tributos e a remuneração do capital. Embora a Agência tenha apurado um saldo positivo de capital ainda não recuperado, tal resultado deve ser tratado como preliminar e submetido a análises adicionais de sensibilidade e robustez metodológica. Em particular, verifica-se que, quando adotada a depreciação linear, os resultados convergem para uma BRA igual ou muito próxima de zero, evidenciando a sensibilidade da estimativa às premissas utilizadas.
Desconsiderar os fluxos financeiros efetivamente observados durante a vigência dos contratos legados e reincorporar à base regulatória ativos cujo investimento já foi recuperado significaria impor aos usuários o pagamento de remuneração adicional sobre capital já amortizado economicamente. Tal resultado seria incompatível com os princípios da eficiência regulatória, da justa remuneração do capital e da modicidade tarifária.
A adoção do método RCM encontra respaldo na experiência regulatória internacional, em especial na prática australiana, justamente por permitir corrigir distorções associadas a ativos implantados em ambientes não submetidos à regulação tarifária contemporânea. No caso das Malhas Sudeste e Nordeste, construídas durante período de monopólio legal e integração vertical da Petrobras, inexistia supervisão regulatória independente sobre os fluxos de recuperação do investimento. </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</si>
  <si>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se refletiu em valores extremante elevados - 23,24% e 17.73%, respectivamente-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Mais do que uma questão meramente metodológica, a utilização desse</t>
  </si>
  <si>
    <t>Diferente do que explica o referido capítulo, o desenvolvimento da Nota Técnica demonstra que a ANP não aplica o RCM com base em dados históricos reais, auditáveis e rastreáveis, conforme a metodologia pressupõe, mas elabora, a posteriori, os insumos que o método demanda e que não existiram no plano fático-regulatório dos contratos legados. Para viabilizar a aplicação de metodologia retrospectiva, o regulador reconstrói, em 2026 e com base em premissas arbitradas unilateralmente, qual deveria ter sido a dinâmica financeira daqueles contratos ao longo de vinte anos de vigência, exercício que, por sua própria natureza, constitui revisão ex post do equilíbrio econômico de relações jurídicas já constituídas e consumadas. Entre os aspectos definidos unilateralmente, está, por exemplo, o retorno sobre o capital de tais projetos.
Essa conduta colide frontalmente com a proteção constitucional ao ato jurídico perfeito, consagrada no art. 5º, XXXVI, da Constituição Federal e reproduzida no art. 6º, § 1º, da LINDB, segundo o qual se considera ato jurídico perfeito aquele "já consumado segundo a lei vigente ao tempo em que se efetuou", demonstrando ainda mais um vício de licitude na aplicação.
A proteção ao ato jurídico perfeito alcança não apenas o momento de celebração do contrato, mas também os efeitos jurídicos e econômicos legitimamente esperados pelas partes no âmbito da relação contratual constituída sob a legislação anterior. A doutrina brasileira é extensa ao entender como básica a proteção do ato jurídico perfeito, conforme citado em contribuição do COSRO enviada de forma complementar ao presente formulário. Em grandes linhas, a repartição de riscos contratualmente pactuada nos contratos legados integra o próprio equilíbrio econômico do negócio e não pode ser unilateralmente redesenhada pelo regulador mediante a imposição superveniente de metodologia que reescreve as bases econômicas do contrato.</t>
  </si>
  <si>
    <t xml:space="preserve">A ANP, ao assumir de ofício a iniciativa de aplicação do RCM, precisou, como consequência lógica e jurídica inafastável, alterar as conclusões que sua própria área técnica havia firmado nas Notas Técnicas nº 07/2026 (SEI 5732887) e 08/2026 (SEI 5733157). O exame revela vício autônomo e igualmente grave: a reversão do entendimento técnico foi realizada sem a apresentação de fatos novos dotados de valor regulatório, em manifesta violação à Teoria dos Motivos Determinantes e ao dever de motivação que se impõe à Administração Pública quando pretende rever orientação.
As NTs 07 e 08/2026 elaboradas pela Superintendência de Infraestrutura e Movimentação da ANP (SIM), concluíram que "o conjunto de informações disponibilizado não se mostrou suficiente para viabilizar a aplicação do Método do Capital Recuperado (RCM) de forma tecnicamente consistente e prudente". A conclusão não se fundou em juízo de oportunidade ou de conveniência, mas em constatação técnica objetiva acerca da insuficiência da base informacional disponível. Diante dessa conclusão, a área técnica da ANP optou, fundamentadamente, pela utilização do CRN depreciado como metodologia de valoração da BRA.
Essa conclusão técnica, uma vez formalizada em ato administrativo, vinculou a Administração nos termos da Teoria dos Motivos Determinantes, segundo a qual os fundamentos de fato e de direito que embasam o ato administrativo a ele se integram e condicionam a sua validade, não podendo ser livremente desconsiderados ou substituídos por motivos supervenientes que não guardem correspondência com a realidade fática.
A doutrina administrativista é assente nesse sentido. Conforme leciona Celso Antônio Bandeira de Mello, "os motivos que determinaram a vontade do agente, isto é, os fatos que serviram de suporte à sua decisão, integram a validade do ato". A consequência jurídica dessa vinculação é precisa: a superação do entendimento anteriormente firmado somente se legitima mediante a demonstração de fatos novos substanciais, dotados de valor regulatório autônomo, que sejam aptos a infirmar as premissas fáticas sobre as quais se assentou a conclusão originária.
A análise da Nota Técnica e do presente capítulo revela que o único elemento fático ulterior às NTs 07 e 08/2026 consiste no recebimento de informações que não possuem valor regulatório autônomo apto a fundamentar a superação do entendimento anterior, porquanto: (i) foram produzidas unilateralmente pela Transpetro e pela Petrobras; (ii) foram apresentadas de forma agregada, sem detalhamento por subcategoria e sem decomposição dos custos e despesas operacionais; (iii) não estão acompanhadas de lastro documental rastreável e auditável; e (iv) para os exercícios de 2006 e 2007, sequer existem registros, tendo a ANP recorrido a estimativas paramétricas para suprir essa lacuna .
Em síntese, a eventual adoção do RCM conforme tratada na Nota Técnica, em contradição com as conclusões técnicas anteriores que reconheceram sua inviabilidade nas condições atuais, não pode decorrer de simples reavaliação discricionária desprovida de fundamentação adequada. A superação do entendimento firmado nas NTs 07 e 08/2026 exigiria demonstração robusta de fatos novos auditáveis, dotados de valor regulatório autônomo e capazes de justificar a superação do racional anteriormente adotado pela própria Agência. Na ausência desses elementos, a reversão configura violação à Teoria dos Motivos Determinantes e ao dever de motivação qualificada, vícios que maculam a validade dos atos administrativos praticados em sua decorrência. </t>
  </si>
  <si>
    <t xml:space="preserve">O Ministério de Minas e Energia concorda com a metodologia proposta pela Agência Nacional do Petróleo, Gás Natural e Biocombustíveis – ANP para aplicação do Método do Capital Recuperado (Recovered Capital Method – RCM) na valoração dos ativos vinculados aos contratos legados de transporte de gás natural.
Observamos que a metodologia RCM é uma metodologia robusta, baseada em experiência internacional, tecnicamente consistente e adequada às especificidades do contexto histórico e regulatório no Brasil, cujos investimentos das infraestruturas nacionais foram lastreados economicamente pelos contratos legados, sem transparência e sem sujeição direta à regulação tarifária ex ante por parte da ANP.
A Lei nº 14.134/2021, aponta no Art. 44. § 1º claramente que os contratos de serviço de transporte vigentes na data de publicação desta Lei serão adequados, no prazo de até 5 (cinco) anos, contados da publicação desta Lei, ou de até 3 (três) anos, contados da edição de mencionada norma, o que expirar por último, de modo a refletir os novos regimes de contratação de capacidade, preservando a receita auferida pelos transportadores com os respectivos contratos.
Com o encerramento da vigência dos contratos legados fica claro o total atendimento ao disposto na Lei nº 14.134/2021, pois a receita auferida pelos transportadores com os respectivos contratos foi efetivada e caso não tenha atingido sua totalidade, a mesma deve ser atingida pelos contratantes signatários dos respectivos contratos.
Já a Resolução ANP nº 991/2026, no seu Art. 6º indica que serão incluídos à BRA apenas os bens e instalações resultantes de investimentos prudentes e necessários à prestação de serviço de transporte, após a realização de consulta pública tarifária pela ANP e que, no caso de gasodutos de transporte em fase operacional, inclusive aqueles em operação na data de publicação desta Resolução, a metodologia de valoração da BRA utilizada pela ANP deverá levar em consideração: o Custo Histórico Corrigido pela Inflação (CHCI), o qual consiste no valor atual dos ativos, descontada a depreciação e a amortização havidas até a data de estabelecimento da tarifa de transporte; ou o Custo de Reposição Novo (CRN), o qual consiste no custo de reposição dos ativos, descontada a depreciação e a amortização havidas até a data de estabelecimento da tarifa de transporte; ou o valor dos ativos resultante da aplicação de metodologias alternativas e amplamente reconhecidas e adotadas pelo mercado, descontada a depreciação e a amortização havidas até a data de estabelecimento da tarifa de transporte e indica que a aplicação da metodologia de valoração da BRA deve ser justificada a cada valoração efetuada.
Esse contexto reforça a necessidade da utilização de metodologias capazes de identificar qual foi a recuperação do capital ao longo da vigência do contrato, a partir das receitas efetivamente auferidas pelo ativo.
A metodologia RCM proposta pela ANP constata o adequado equilíbrio entre a remuneração justa dos investimentos realizados e a modicidade tarifária a ser paga, ao final, pelos consumidores nacionais e evita que parcelas do capital investido, já recuperadas pelas receitas obtidas, sejam novamente consideradas para fins de incorporação e remuneração regulatória, bem como também preserva que investimentos realizados não recuperados ao longo da vigência dos contratos, sejam reconhecidos na Base Regulatória de Ativos pelo órgão regulador.
Todo contexto observado no Brasil corrobora a adoção da metodologia RCM, a qual encontra respaldo legal, tendo em vista que a Resolução ANP nº 991/2026, art 6º, § 2º, inciso III estabelece que no caso de gasodutos de transporte em fase operacional, inclusive aqueles em operação na data de publicação desta Resolução, a metodologia de valoração da BRA utilizada pela ANP deverá levar em consideração o valor dos ativos resultante da aplicação de metodologias alternativas e amplamente reconhecidas e adotadas pelo mercado...."continua"         </t>
  </si>
  <si>
    <t xml:space="preserve">O Ministério de Minas e Energia concorda com a utilização da base de dados históricos disponibilizados publicamente pela U.S. Energy Information Administration (EIA) como referência para o cálculo de VRN e identificação do VRD (Valor de Reposição Depreciado).
Considerando que o período histórico de 2006 a 2025, objeto da análise para aplicação do método RCM, corresponde a uma fase caracterizada pela falta de transparência de informações, indisponibilidade de dados públicos estruturados e limitada atuação regulatória, entende-se que a reconstrução retrospectiva das informações de investimentos, informações econômicas e operacionais exigiu a utilização de fontes alternativas e procedimentos metodológicos compatíveis com as melhores informações disponíveis para proporcionar a adequada remuneração dos investidores sobre o ativo.
Em busca de reduzir a assimetria de informações com a sociedade, o Decreto nº 12.153/2024 determinou a ampla transparência das informações das infraestruturas, inclusive com a estruturação do Capítulo IV-A, com comandos não exaustivos sobre a transparência de informações técnicas e econômicas. Apesar do disposto no Decreto, o MME solicitou à ANP, em 03/07/2025, por meio do Ofício nº 4/2025/DGN/SNPGB-MME, que promovesse a ampla transparência e publicidade de informações dos contratos legados. 
Nesse contexto, observa-se que as Notas Técnicas nº 14/2026 e 15/2026 elaborada pela Agência Nacional do Petróleo, Gás Natural e Biocombustíveis – ANP e que compõe a documentação disponibilizada para essa Consulta Pública,  apresentam de forma cristalina as fontes utilizadas, os critérios de seleção das amostras, os tratamentos estatísticos empregados e os pressupostos adotados para a estimação dos parâmetros necessários à aplicação do RCM, conferindo rastreabilidade e reprodutibilidade aos resultados obtidos.
Ademais, entende-se que a utilização do banco de dados da U.S. Energy Information Administration (EIA) como referência para o cálculo de VRN e identificação do VRD (Valor de Reposição Depreciado) encontra aderência às diretrizes estabelecidas pela Resolução do Conselho Nacional de Política Energética -   CNPE nº 3/2022, especialmente no que se refere à adoção de boas práticas internacionais, à promoção da transparência regulatória e à necessidade de condução prudente da transição entre o modelo histórico e o novo mercado de gás natural, bem como encontra amparo central da política energética nacional de proteger os interesses dos consumidores quanto a preço, conforme estabelecido na Lei nº 9.478/1997 e, principalmente, de remunerar adequadamente os investimentos, evitando a dupla recuperação do investimento.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</si>
</sst>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charset val="1"/>
    </font>
    <font>
      <b/>
      <sz val="10"/>
      <color rgb="FF000000"/>
      <name val="Arial"/>
      <charset val="1"/>
    </font>
    <font>
      <sz val="10"/>
      <color rgb="FF000000"/>
      <name val="Arial"/>
      <charset val="1"/>
    </font>
    <font>
      <b/>
      <sz val="10"/>
      <color rgb="FFFFFFFF"/>
      <name val="Arial"/>
      <charset val="1"/>
    </font>
    <font>
      <i/>
      <sz val="9"/>
      <color rgb="FF808080"/>
      <name val="Arial"/>
      <charset val="1"/>
    </font>
    <font>
      <b/>
      <sz val="14"/>
      <color rgb="FFFFFFFF"/>
      <name val="Arial"/>
      <charset val="1"/>
    </font>
    <font>
      <b/>
      <sz val="9"/>
      <color rgb="FF595959"/>
      <name val="Arial"/>
      <charset val="1"/>
    </font>
    <font>
      <b/>
      <sz val="16"/>
      <color rgb="FF203864"/>
      <name val="Arial"/>
      <charset val="1"/>
    </font>
    <font>
      <b/>
      <sz val="11"/>
      <color rgb="FFFFFFFF"/>
      <name val="Arial"/>
      <charset val="1"/>
    </font>
    <font>
      <b/>
      <sz val="9"/>
      <color rgb="FFFFFFFF"/>
      <name val="Arial"/>
      <charset val="1"/>
    </font>
    <font>
      <b/>
      <sz val="8"/>
      <color rgb="FFFFFFFF"/>
      <name val="Arial"/>
      <charset val="1"/>
    </font>
    <font>
      <b/>
      <sz val="9.5"/>
      <color rgb="FFFFFFFF"/>
      <name val="Arial"/>
      <charset val="1"/>
    </font>
    <font>
      <sz val="11"/>
      <color rgb="FF000000"/>
      <name val="Calibri"/>
      <family val="2"/>
      <charset val="1"/>
    </font>
    <font>
      <sz val="9"/>
      <color rgb="FF000000"/>
      <name val="Arial"/>
      <family val="2"/>
    </font>
    <font>
      <sz val="12"/>
      <color rgb="FF000000"/>
      <name val="Aptos"/>
      <family val="2"/>
    </font>
    <font>
      <sz val="12"/>
      <color rgb="FF000000"/>
      <name val="Arial"/>
      <family val="2"/>
    </font>
    <font>
      <sz val="10"/>
      <color rgb="FF000000"/>
      <name val="Arial"/>
      <family val="2"/>
    </font>
    <font>
      <sz val="10"/>
      <color theme="1"/>
      <name val="Arial"/>
      <charset val="1"/>
    </font>
    <font>
      <sz val="12"/>
      <color rgb="FF000000"/>
      <name val="Aptos"/>
      <charset val="1"/>
    </font>
    <font>
      <sz val="11"/>
      <color rgb="FF000000"/>
      <name val="Calibri"/>
      <family val="2"/>
    </font>
    <font>
      <b/>
      <sz val="11"/>
      <name val="Calibri"/>
    </font>
  </fonts>
  <fills count="7">
    <fill>
      <patternFill patternType="none"/>
    </fill>
    <fill>
      <patternFill patternType="gray125"/>
    </fill>
    <fill>
      <patternFill patternType="solid">
        <fgColor rgb="FF203864"/>
        <bgColor rgb="FF333333"/>
      </patternFill>
    </fill>
    <fill>
      <patternFill patternType="solid">
        <fgColor rgb="FF595959"/>
        <bgColor rgb="FF2F6C5D"/>
      </patternFill>
    </fill>
    <fill>
      <patternFill patternType="solid">
        <fgColor rgb="FF2F6C5D"/>
        <bgColor rgb="FF595959"/>
      </patternFill>
    </fill>
    <fill>
      <patternFill patternType="solid">
        <fgColor rgb="FFB45309"/>
        <bgColor rgb="FF993366"/>
      </patternFill>
    </fill>
    <fill>
      <patternFill patternType="solid">
        <fgColor theme="0"/>
        <bgColor indexed="64"/>
      </patternFill>
    </fill>
  </fills>
  <borders count="8">
    <border>
      <left/>
      <right/>
      <top/>
      <bottom/>
      <diagonal/>
    </border>
    <border>
      <left style="thin">
        <color rgb="FFBFBFBF"/>
      </left>
      <right style="thin">
        <color rgb="FFBFBFBF"/>
      </right>
      <top style="thin">
        <color rgb="FFBFBFBF"/>
      </top>
      <bottom style="thin">
        <color rgb="FFBFBFBF"/>
      </bottom>
      <diagonal/>
    </border>
    <border>
      <left/>
      <right/>
      <top/>
      <bottom style="medium">
        <color rgb="FF203864"/>
      </bottom>
      <diagonal/>
    </border>
    <border>
      <left/>
      <right/>
      <top style="thin">
        <color rgb="FF95B3D7"/>
      </top>
      <bottom style="thin">
        <color rgb="FF95B3D7"/>
      </bottom>
      <diagonal/>
    </border>
    <border>
      <left/>
      <right/>
      <top/>
      <bottom style="thin">
        <color rgb="FF95B3D7"/>
      </bottom>
      <diagonal/>
    </border>
    <border>
      <left style="thin">
        <color rgb="FFBFBFBF"/>
      </left>
      <right style="thin">
        <color rgb="FFBFBFBF"/>
      </right>
      <top/>
      <bottom style="thin">
        <color rgb="FFBFBFBF"/>
      </bottom>
      <diagonal/>
    </border>
    <border>
      <left/>
      <right/>
      <top style="thin">
        <color rgb="FF9BC2E6"/>
      </top>
      <bottom style="thin">
        <color rgb="FF9BC2E6"/>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3" fillId="3" borderId="1" xfId="0" applyFont="1" applyFill="1" applyBorder="1" applyAlignment="1">
      <alignment horizontal="center" vertical="center" wrapText="1"/>
    </xf>
    <xf numFmtId="0" fontId="2" fillId="0" borderId="1" xfId="0" applyFont="1" applyBorder="1"/>
    <xf numFmtId="0" fontId="4" fillId="0" borderId="0" xfId="0" applyFont="1"/>
    <xf numFmtId="0" fontId="6" fillId="0" borderId="2" xfId="0" applyFont="1" applyBorder="1" applyAlignment="1">
      <alignment horizontal="center" wrapText="1"/>
    </xf>
    <xf numFmtId="164" fontId="7" fillId="0" borderId="0" xfId="0" applyNumberFormat="1" applyFont="1" applyAlignment="1">
      <alignment horizontal="center"/>
    </xf>
    <xf numFmtId="165" fontId="7" fillId="0" borderId="0" xfId="0" applyNumberFormat="1" applyFont="1" applyAlignment="1">
      <alignment horizontal="center"/>
    </xf>
    <xf numFmtId="0" fontId="9"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164" fontId="2" fillId="0" borderId="1" xfId="0" applyNumberFormat="1" applyFont="1" applyBorder="1"/>
    <xf numFmtId="165" fontId="2" fillId="0" borderId="1" xfId="0" applyNumberFormat="1" applyFont="1" applyBorder="1"/>
    <xf numFmtId="0" fontId="1" fillId="0" borderId="1" xfId="0" applyFont="1" applyBorder="1"/>
    <xf numFmtId="164" fontId="1" fillId="0" borderId="1" xfId="0" applyNumberFormat="1" applyFont="1" applyBorder="1"/>
    <xf numFmtId="165" fontId="1" fillId="0" borderId="1" xfId="0" applyNumberFormat="1" applyFont="1" applyBorder="1"/>
    <xf numFmtId="164" fontId="10"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164" fontId="2"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11" fillId="2" borderId="1" xfId="0" applyFont="1" applyFill="1" applyBorder="1" applyAlignment="1">
      <alignment horizontal="center" vertical="center" wrapText="1"/>
    </xf>
    <xf numFmtId="14" fontId="2" fillId="0" borderId="1" xfId="0" applyNumberFormat="1" applyFont="1" applyBorder="1" applyAlignment="1">
      <alignment horizontal="center" vertical="top"/>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 fontId="2" fillId="0" borderId="1" xfId="0" applyNumberFormat="1" applyFont="1" applyBorder="1" applyAlignment="1">
      <alignment horizontal="center" vertical="top"/>
    </xf>
    <xf numFmtId="0" fontId="16" fillId="0" borderId="1" xfId="0" applyFont="1" applyBorder="1" applyAlignment="1">
      <alignment wrapText="1"/>
    </xf>
    <xf numFmtId="0" fontId="16" fillId="0" borderId="5" xfId="0" applyFont="1" applyBorder="1" applyAlignment="1">
      <alignment wrapText="1"/>
    </xf>
    <xf numFmtId="0" fontId="12" fillId="0" borderId="4" xfId="0" applyFont="1" applyBorder="1" applyAlignment="1">
      <alignment wrapText="1"/>
    </xf>
    <xf numFmtId="0" fontId="12" fillId="0" borderId="0" xfId="0" applyFont="1" applyAlignment="1">
      <alignment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12" fillId="6" borderId="4" xfId="0" applyFont="1" applyFill="1" applyBorder="1" applyAlignment="1">
      <alignment wrapText="1"/>
    </xf>
    <xf numFmtId="0" fontId="13" fillId="6" borderId="0" xfId="0" applyFont="1" applyFill="1" applyAlignment="1">
      <alignment wrapText="1"/>
    </xf>
    <xf numFmtId="0" fontId="12" fillId="6" borderId="3" xfId="0" applyFont="1" applyFill="1" applyBorder="1" applyAlignment="1">
      <alignment wrapText="1"/>
    </xf>
    <xf numFmtId="0" fontId="16" fillId="0" borderId="5" xfId="0" applyFont="1" applyBorder="1" applyAlignment="1">
      <alignment horizontal="left" vertical="center" wrapText="1"/>
    </xf>
    <xf numFmtId="0" fontId="17" fillId="0" borderId="1" xfId="0" applyFont="1" applyBorder="1" applyAlignment="1">
      <alignment horizontal="left" vertical="top" wrapText="1"/>
    </xf>
    <xf numFmtId="0" fontId="18" fillId="0" borderId="0" xfId="0" applyFont="1" applyAlignment="1">
      <alignment wrapText="1"/>
    </xf>
    <xf numFmtId="0" fontId="19" fillId="0" borderId="6" xfId="0" applyFont="1" applyBorder="1"/>
    <xf numFmtId="0" fontId="19" fillId="6" borderId="6" xfId="0" applyFont="1" applyFill="1" applyBorder="1"/>
    <xf numFmtId="0" fontId="19" fillId="0" borderId="0" xfId="0" applyFont="1" applyAlignment="1">
      <alignment wrapText="1"/>
    </xf>
    <xf numFmtId="0" fontId="19" fillId="0" borderId="0" xfId="0" applyFont="1"/>
    <xf numFmtId="0" fontId="2" fillId="0" borderId="0" xfId="0" applyFont="1" applyAlignment="1">
      <alignment wrapText="1"/>
    </xf>
    <xf numFmtId="0" fontId="20" fillId="0" borderId="0" xfId="0" applyFont="1" applyAlignment="1">
      <alignment vertical="top"/>
    </xf>
    <xf numFmtId="0" fontId="19" fillId="0" borderId="0" xfId="0" applyFont="1" applyAlignment="1">
      <alignment vertical="top" wrapText="1"/>
    </xf>
    <xf numFmtId="0" fontId="20" fillId="0" borderId="7" xfId="0" applyFont="1" applyBorder="1" applyAlignment="1">
      <alignment vertical="top"/>
    </xf>
    <xf numFmtId="0" fontId="8" fillId="4"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horizontal="center"/>
    </xf>
  </cellXfs>
  <cellStyles count="1">
    <cellStyle name="Normal" xfId="0" builtinId="0"/>
  </cellStyles>
  <dxfs count="27">
    <dxf>
      <fill>
        <patternFill>
          <bgColor rgb="FFB6D7A8"/>
        </patternFill>
      </fill>
    </dxf>
    <dxf>
      <fill>
        <patternFill>
          <bgColor rgb="FFD9EAD3"/>
        </patternFill>
      </fill>
    </dxf>
    <dxf>
      <fill>
        <patternFill>
          <bgColor rgb="FFD9EAD3"/>
        </patternFill>
      </fill>
    </dxf>
    <dxf>
      <fill>
        <patternFill>
          <bgColor rgb="FFFFF2CC"/>
        </patternFill>
      </fill>
    </dxf>
    <dxf>
      <fill>
        <patternFill>
          <bgColor rgb="FFF4CCCC"/>
        </patternFill>
      </fill>
    </dxf>
    <dxf>
      <fill>
        <patternFill>
          <bgColor rgb="FFD0E0E3"/>
        </patternFill>
      </fill>
    </dxf>
    <dxf>
      <fill>
        <patternFill>
          <bgColor rgb="FFF4CCCC"/>
        </patternFill>
      </fill>
    </dxf>
    <dxf>
      <fill>
        <patternFill>
          <bgColor rgb="FFFFF2CC"/>
        </patternFill>
      </fill>
    </dxf>
    <dxf>
      <fill>
        <patternFill>
          <bgColor rgb="FFD9EAD3"/>
        </patternFill>
      </fill>
    </dxf>
    <dxf>
      <fill>
        <patternFill>
          <bgColor rgb="FFEFEFEF"/>
        </patternFill>
      </fill>
    </dxf>
    <dxf>
      <fill>
        <patternFill>
          <bgColor rgb="FFEFEFEF"/>
        </patternFill>
      </fill>
    </dxf>
    <dxf>
      <fill>
        <patternFill>
          <bgColor rgb="FFEFEFEF"/>
        </patternFill>
      </fill>
    </dxf>
    <dxf>
      <fill>
        <patternFill>
          <bgColor rgb="FFEFEFEF"/>
        </patternFill>
      </fill>
    </dxf>
    <dxf>
      <fill>
        <patternFill>
          <bgColor rgb="FFD9EAD3"/>
        </patternFill>
      </fill>
    </dxf>
    <dxf>
      <fill>
        <patternFill>
          <bgColor rgb="FFFFF2CC"/>
        </patternFill>
      </fill>
    </dxf>
    <dxf>
      <fill>
        <patternFill>
          <bgColor rgb="FFFCE5CD"/>
        </patternFill>
      </fill>
    </dxf>
    <dxf>
      <fill>
        <patternFill>
          <bgColor rgb="FFFCE5CD"/>
        </patternFill>
      </fill>
    </dxf>
    <dxf>
      <fill>
        <patternFill>
          <bgColor rgb="FFFCE5CD"/>
        </patternFill>
      </fill>
    </dxf>
    <dxf>
      <fill>
        <patternFill>
          <bgColor rgb="FFF4F6F8"/>
        </patternFill>
      </fill>
    </dxf>
    <dxf>
      <font>
        <sz val="10"/>
        <color rgb="FFC9C9C9"/>
        <name val="Arial"/>
        <charset val="1"/>
      </font>
    </dxf>
    <dxf>
      <fill>
        <patternFill>
          <bgColor rgb="FFB6D7A8"/>
        </patternFill>
      </fill>
    </dxf>
    <dxf>
      <fill>
        <patternFill>
          <bgColor rgb="FFD9EAD3"/>
        </patternFill>
      </fill>
    </dxf>
    <dxf>
      <fill>
        <patternFill>
          <bgColor rgb="FFFFF2CC"/>
        </patternFill>
      </fill>
    </dxf>
    <dxf>
      <fill>
        <patternFill>
          <bgColor rgb="FFF4CCCC"/>
        </patternFill>
      </fill>
    </dxf>
    <dxf>
      <fill>
        <patternFill>
          <bgColor rgb="FFF4F6F8"/>
        </patternFill>
      </fill>
    </dxf>
    <dxf>
      <font>
        <sz val="10"/>
        <color rgb="FFC9C9C9"/>
        <name val="Arial"/>
        <charset val="1"/>
      </font>
    </dxf>
    <dxf>
      <font>
        <sz val="10"/>
        <color rgb="FFC9C9C9"/>
        <name val="Arial"/>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F6C5D"/>
      <rgbColor rgb="FFBFBFBF"/>
      <rgbColor rgb="FF808080"/>
      <rgbColor rgb="FF9999FF"/>
      <rgbColor rgb="FF993366"/>
      <rgbColor rgb="FFFFF2CC"/>
      <rgbColor rgb="FFF4F6F8"/>
      <rgbColor rgb="FF660066"/>
      <rgbColor rgb="FFFF8080"/>
      <rgbColor rgb="FF0066CC"/>
      <rgbColor rgb="FFD0E0E3"/>
      <rgbColor rgb="FF000080"/>
      <rgbColor rgb="FFFF00FF"/>
      <rgbColor rgb="FFFFFF00"/>
      <rgbColor rgb="FF00FFFF"/>
      <rgbColor rgb="FF800080"/>
      <rgbColor rgb="FF800000"/>
      <rgbColor rgb="FF008080"/>
      <rgbColor rgb="FF0000FF"/>
      <rgbColor rgb="FF00CCFF"/>
      <rgbColor rgb="FFEFEFEF"/>
      <rgbColor rgb="FFD9EAD3"/>
      <rgbColor rgb="FFFCE5CD"/>
      <rgbColor rgb="FFC9C9C9"/>
      <rgbColor rgb="FFFF99CC"/>
      <rgbColor rgb="FFCC99FF"/>
      <rgbColor rgb="FFF4CCCC"/>
      <rgbColor rgb="FF3366FF"/>
      <rgbColor rgb="FF33CCCC"/>
      <rgbColor rgb="FF99CC00"/>
      <rgbColor rgb="FFFFCC00"/>
      <rgbColor rgb="FFFF9900"/>
      <rgbColor rgb="FFFF6600"/>
      <rgbColor rgb="FF595959"/>
      <rgbColor rgb="FFB6D7A8"/>
      <rgbColor rgb="FF203864"/>
      <rgbColor rgb="FF339966"/>
      <rgbColor rgb="FF003300"/>
      <rgbColor rgb="FF333300"/>
      <rgbColor rgb="FFB45309"/>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BFBF"/>
  </sheetPr>
  <dimension ref="A1:I21"/>
  <sheetViews>
    <sheetView zoomScaleNormal="100" workbookViewId="0">
      <selection activeCell="A21" sqref="A21"/>
    </sheetView>
  </sheetViews>
  <sheetFormatPr defaultColWidth="8.69140625" defaultRowHeight="14.6" x14ac:dyDescent="0.4"/>
  <cols>
    <col min="1" max="1" width="31" customWidth="1"/>
    <col min="2" max="2" width="35" customWidth="1"/>
    <col min="3" max="3" width="27" customWidth="1"/>
    <col min="4" max="4" width="43" customWidth="1"/>
    <col min="5" max="5" width="39" customWidth="1"/>
    <col min="6" max="6" width="32" customWidth="1"/>
    <col min="7" max="7" width="26" customWidth="1"/>
    <col min="8" max="8" width="29" customWidth="1"/>
    <col min="9" max="9" width="9" customWidth="1"/>
  </cols>
  <sheetData>
    <row r="1" spans="1:9" x14ac:dyDescent="0.4">
      <c r="A1" s="1" t="s">
        <v>0</v>
      </c>
      <c r="B1" s="1" t="s">
        <v>1</v>
      </c>
      <c r="C1" s="1" t="s">
        <v>2</v>
      </c>
      <c r="D1" s="1" t="s">
        <v>3</v>
      </c>
      <c r="E1" s="1" t="s">
        <v>4</v>
      </c>
      <c r="F1" s="1" t="s">
        <v>5</v>
      </c>
      <c r="G1" s="1" t="s">
        <v>6</v>
      </c>
      <c r="H1" s="1" t="s">
        <v>7</v>
      </c>
      <c r="I1" s="1" t="s">
        <v>8</v>
      </c>
    </row>
    <row r="2" spans="1:9" x14ac:dyDescent="0.4">
      <c r="A2" s="2" t="s">
        <v>9</v>
      </c>
      <c r="B2" s="2" t="s">
        <v>10</v>
      </c>
      <c r="C2" s="2" t="s">
        <v>11</v>
      </c>
      <c r="D2" s="2" t="s">
        <v>12</v>
      </c>
      <c r="E2" s="2" t="s">
        <v>13</v>
      </c>
      <c r="F2" s="2" t="s">
        <v>14</v>
      </c>
      <c r="G2" s="2" t="s">
        <v>15</v>
      </c>
      <c r="H2" s="2" t="s">
        <v>16</v>
      </c>
      <c r="I2" s="2" t="s">
        <v>17</v>
      </c>
    </row>
    <row r="3" spans="1:9" x14ac:dyDescent="0.4">
      <c r="A3" s="2" t="s">
        <v>18</v>
      </c>
      <c r="B3" s="2" t="s">
        <v>19</v>
      </c>
      <c r="C3" s="2" t="s">
        <v>20</v>
      </c>
      <c r="D3" s="2" t="s">
        <v>21</v>
      </c>
      <c r="E3" s="2" t="s">
        <v>22</v>
      </c>
      <c r="F3" s="2" t="s">
        <v>23</v>
      </c>
      <c r="G3" s="2" t="s">
        <v>14</v>
      </c>
      <c r="H3" s="2" t="s">
        <v>24</v>
      </c>
      <c r="I3" s="2" t="s">
        <v>25</v>
      </c>
    </row>
    <row r="4" spans="1:9" x14ac:dyDescent="0.4">
      <c r="A4" s="2" t="s">
        <v>26</v>
      </c>
      <c r="B4" s="2" t="s">
        <v>27</v>
      </c>
      <c r="C4" s="2" t="s">
        <v>28</v>
      </c>
      <c r="D4" s="2" t="s">
        <v>29</v>
      </c>
      <c r="E4" s="2" t="s">
        <v>30</v>
      </c>
      <c r="F4" s="2" t="s">
        <v>31</v>
      </c>
      <c r="G4" s="2" t="s">
        <v>32</v>
      </c>
      <c r="H4" s="2" t="s">
        <v>33</v>
      </c>
    </row>
    <row r="5" spans="1:9" x14ac:dyDescent="0.4">
      <c r="A5" s="2" t="s">
        <v>34</v>
      </c>
      <c r="B5" s="2" t="s">
        <v>35</v>
      </c>
      <c r="C5" s="2" t="s">
        <v>36</v>
      </c>
      <c r="D5" s="2" t="s">
        <v>37</v>
      </c>
      <c r="E5" s="2" t="s">
        <v>38</v>
      </c>
      <c r="F5" s="2" t="s">
        <v>39</v>
      </c>
      <c r="G5" s="2" t="s">
        <v>40</v>
      </c>
      <c r="H5" s="2" t="s">
        <v>41</v>
      </c>
    </row>
    <row r="6" spans="1:9" x14ac:dyDescent="0.4">
      <c r="A6" s="2" t="s">
        <v>42</v>
      </c>
      <c r="B6" s="2" t="s">
        <v>43</v>
      </c>
      <c r="C6" s="2" t="s">
        <v>44</v>
      </c>
      <c r="D6" s="2" t="s">
        <v>45</v>
      </c>
      <c r="E6" s="2" t="s">
        <v>46</v>
      </c>
      <c r="F6" s="2" t="s">
        <v>47</v>
      </c>
      <c r="G6" s="2" t="s">
        <v>48</v>
      </c>
    </row>
    <row r="7" spans="1:9" x14ac:dyDescent="0.4">
      <c r="A7" s="2" t="s">
        <v>49</v>
      </c>
      <c r="B7" s="2" t="s">
        <v>50</v>
      </c>
      <c r="C7" s="2" t="s">
        <v>51</v>
      </c>
      <c r="D7" s="2" t="s">
        <v>52</v>
      </c>
      <c r="E7" s="2" t="s">
        <v>53</v>
      </c>
    </row>
    <row r="8" spans="1:9" x14ac:dyDescent="0.4">
      <c r="A8" s="2" t="s">
        <v>54</v>
      </c>
      <c r="C8" s="2" t="s">
        <v>55</v>
      </c>
      <c r="D8" s="2" t="s">
        <v>56</v>
      </c>
      <c r="E8" s="2" t="s">
        <v>57</v>
      </c>
    </row>
    <row r="9" spans="1:9" x14ac:dyDescent="0.4">
      <c r="A9" s="2" t="s">
        <v>58</v>
      </c>
      <c r="D9" s="2" t="s">
        <v>59</v>
      </c>
      <c r="E9" s="2" t="s">
        <v>60</v>
      </c>
    </row>
    <row r="10" spans="1:9" x14ac:dyDescent="0.4">
      <c r="A10" s="2" t="s">
        <v>61</v>
      </c>
      <c r="D10" s="2" t="s">
        <v>62</v>
      </c>
      <c r="E10" s="2" t="s">
        <v>63</v>
      </c>
    </row>
    <row r="11" spans="1:9" x14ac:dyDescent="0.4">
      <c r="A11" s="2" t="s">
        <v>64</v>
      </c>
      <c r="D11" s="2" t="s">
        <v>65</v>
      </c>
    </row>
    <row r="12" spans="1:9" x14ac:dyDescent="0.4">
      <c r="A12" s="2" t="s">
        <v>66</v>
      </c>
      <c r="D12" s="2" t="s">
        <v>67</v>
      </c>
    </row>
    <row r="13" spans="1:9" x14ac:dyDescent="0.4">
      <c r="D13" s="2" t="s">
        <v>68</v>
      </c>
    </row>
    <row r="14" spans="1:9" x14ac:dyDescent="0.4">
      <c r="D14" s="2" t="s">
        <v>69</v>
      </c>
    </row>
    <row r="15" spans="1:9" x14ac:dyDescent="0.4">
      <c r="D15" s="2" t="s">
        <v>70</v>
      </c>
    </row>
    <row r="16" spans="1:9" x14ac:dyDescent="0.4">
      <c r="D16" s="2" t="s">
        <v>71</v>
      </c>
    </row>
    <row r="17" spans="1:4" x14ac:dyDescent="0.4">
      <c r="D17" s="2" t="s">
        <v>72</v>
      </c>
    </row>
    <row r="18" spans="1:4" x14ac:dyDescent="0.4">
      <c r="D18" s="2" t="s">
        <v>73</v>
      </c>
    </row>
    <row r="19" spans="1:4" x14ac:dyDescent="0.4">
      <c r="D19" s="2" t="s">
        <v>74</v>
      </c>
    </row>
    <row r="21" spans="1:4" x14ac:dyDescent="0.4">
      <c r="A21" s="3"/>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5309"/>
  </sheetPr>
  <dimension ref="A1:H88"/>
  <sheetViews>
    <sheetView showGridLines="0" topLeftCell="A66" zoomScaleNormal="100" workbookViewId="0">
      <selection activeCell="A2" sqref="A2:H2"/>
    </sheetView>
  </sheetViews>
  <sheetFormatPr defaultColWidth="8.69140625" defaultRowHeight="14.6" x14ac:dyDescent="0.4"/>
  <cols>
    <col min="1" max="1" width="40" customWidth="1"/>
    <col min="2" max="2" width="11" customWidth="1"/>
    <col min="3" max="3" width="9" customWidth="1"/>
    <col min="4" max="8" width="12" customWidth="1"/>
  </cols>
  <sheetData>
    <row r="1" spans="1:8" ht="27.75" customHeight="1" x14ac:dyDescent="0.4">
      <c r="A1" s="50" t="s">
        <v>75</v>
      </c>
      <c r="B1" s="50"/>
      <c r="C1" s="50"/>
      <c r="D1" s="50"/>
      <c r="E1" s="50"/>
      <c r="F1" s="50"/>
      <c r="G1" s="50"/>
      <c r="H1" s="50"/>
    </row>
    <row r="2" spans="1:8" x14ac:dyDescent="0.4">
      <c r="A2" s="51"/>
      <c r="B2" s="51"/>
      <c r="C2" s="51"/>
      <c r="D2" s="51"/>
      <c r="E2" s="51"/>
      <c r="F2" s="51"/>
      <c r="G2" s="51"/>
      <c r="H2" s="51"/>
    </row>
    <row r="4" spans="1:8" ht="25.5" customHeight="1" x14ac:dyDescent="0.4">
      <c r="A4" s="4" t="s">
        <v>76</v>
      </c>
      <c r="B4" s="4" t="s">
        <v>77</v>
      </c>
      <c r="C4" s="4" t="s">
        <v>78</v>
      </c>
      <c r="E4" s="4" t="s">
        <v>79</v>
      </c>
      <c r="G4" s="4" t="s">
        <v>80</v>
      </c>
    </row>
    <row r="5" spans="1:8" ht="20.149999999999999" x14ac:dyDescent="0.5">
      <c r="A5" s="5">
        <f>COUNTIF(Documentos!$B$2:$B$151,"&lt;&gt;")</f>
        <v>42</v>
      </c>
      <c r="B5" s="5">
        <f>COUNTIF(Documentos!$J$2:$J$151,"Desmembrado")+COUNTIF(Documentos!$J$2:$J$151,"Conferido (cobertura total)")</f>
        <v>42</v>
      </c>
      <c r="C5" s="5">
        <f>COUNTIF(Unidades!$B$2:$B$1499,"&lt;&gt;")</f>
        <v>752</v>
      </c>
      <c r="E5" s="5">
        <f>COUNTIF(Unidades!$H$2:$H$1499,"Pleito – discordância metodológica")+COUNTIF(Unidades!$H$2:$H$1499,"Pleito – sugestão de aprimoramento")+COUNTIF(Unidades!$H$2:$H$1499,"Pleito – correção de dado ou cálculo")+COUNTIF(Unidades!$H$2:$H$1499,"Pedido de esclarecimento")</f>
        <v>157</v>
      </c>
      <c r="G5" s="6">
        <f>IFERROR((COUNTIF(Unidades!$O$2:$O$1499,"Acatar")+COUNTIF(Unidades!$O$2:$O$1499,"Acatar parcialmente")+COUNTIF(Unidades!$O$2:$O$1499,"Não acatar")+COUNTIF(Unidades!$O$2:$O$1499,"Esclarecimento (sem alteração)"))/E5,0)</f>
        <v>0</v>
      </c>
    </row>
    <row r="7" spans="1:8" ht="19.5" customHeight="1" x14ac:dyDescent="0.4">
      <c r="A7" s="49" t="s">
        <v>81</v>
      </c>
      <c r="B7" s="49"/>
      <c r="C7" s="49"/>
    </row>
    <row r="8" spans="1:8" x14ac:dyDescent="0.4">
      <c r="A8" s="7" t="s">
        <v>82</v>
      </c>
      <c r="B8" s="8" t="s">
        <v>83</v>
      </c>
      <c r="C8" s="9" t="s">
        <v>84</v>
      </c>
    </row>
    <row r="9" spans="1:8" x14ac:dyDescent="0.4">
      <c r="A9" s="2" t="s">
        <v>16</v>
      </c>
      <c r="B9" s="10">
        <f>COUNTIF(Documentos!$J$2:$J$151,$A9)</f>
        <v>0</v>
      </c>
      <c r="C9" s="11">
        <f t="shared" ref="C9:C14" si="0">IFERROR(B9/$A$5,0)</f>
        <v>0</v>
      </c>
    </row>
    <row r="10" spans="1:8" x14ac:dyDescent="0.4">
      <c r="A10" s="2" t="s">
        <v>24</v>
      </c>
      <c r="B10" s="10">
        <f>COUNTIF(Documentos!$J$2:$J$151,$A10)</f>
        <v>0</v>
      </c>
      <c r="C10" s="11">
        <f t="shared" si="0"/>
        <v>0</v>
      </c>
    </row>
    <row r="11" spans="1:8" x14ac:dyDescent="0.4">
      <c r="A11" s="2" t="s">
        <v>33</v>
      </c>
      <c r="B11" s="10">
        <f>COUNTIF(Documentos!$J$2:$J$151,$A11)</f>
        <v>42</v>
      </c>
      <c r="C11" s="11">
        <f t="shared" si="0"/>
        <v>1</v>
      </c>
    </row>
    <row r="12" spans="1:8" x14ac:dyDescent="0.4">
      <c r="A12" s="2" t="s">
        <v>41</v>
      </c>
      <c r="B12" s="10">
        <f>COUNTIF(Documentos!$J$2:$J$151,$A12)</f>
        <v>0</v>
      </c>
      <c r="C12" s="11">
        <f t="shared" si="0"/>
        <v>0</v>
      </c>
    </row>
    <row r="13" spans="1:8" x14ac:dyDescent="0.4">
      <c r="A13" s="2" t="s">
        <v>85</v>
      </c>
      <c r="B13" s="10">
        <f>$A$5-SUM(B9:B12)</f>
        <v>0</v>
      </c>
      <c r="C13" s="11">
        <f t="shared" si="0"/>
        <v>0</v>
      </c>
    </row>
    <row r="14" spans="1:8" x14ac:dyDescent="0.4">
      <c r="A14" s="12" t="s">
        <v>86</v>
      </c>
      <c r="B14" s="13">
        <f>SUM(B9:B13)</f>
        <v>42</v>
      </c>
      <c r="C14" s="14">
        <f t="shared" si="0"/>
        <v>1</v>
      </c>
    </row>
    <row r="16" spans="1:8" ht="19.5" customHeight="1" x14ac:dyDescent="0.4">
      <c r="A16" s="49" t="s">
        <v>87</v>
      </c>
      <c r="B16" s="49"/>
      <c r="C16" s="49"/>
    </row>
    <row r="17" spans="1:3" x14ac:dyDescent="0.4">
      <c r="A17" s="7" t="s">
        <v>82</v>
      </c>
      <c r="B17" s="8" t="s">
        <v>83</v>
      </c>
      <c r="C17" s="9" t="s">
        <v>84</v>
      </c>
    </row>
    <row r="18" spans="1:3" x14ac:dyDescent="0.4">
      <c r="A18" s="2" t="s">
        <v>13</v>
      </c>
      <c r="B18" s="10">
        <f>COUNTIF(Unidades!$H$2:$H$1499,$A18)</f>
        <v>93</v>
      </c>
      <c r="C18" s="11">
        <f t="shared" ref="C18:C28" si="1">IFERROR(B18/$C$5,0)</f>
        <v>0.12367021276595745</v>
      </c>
    </row>
    <row r="19" spans="1:3" x14ac:dyDescent="0.4">
      <c r="A19" s="2" t="s">
        <v>22</v>
      </c>
      <c r="B19" s="10">
        <f>COUNTIF(Unidades!$H$2:$H$1499,$A19)</f>
        <v>27</v>
      </c>
      <c r="C19" s="11">
        <f t="shared" si="1"/>
        <v>3.5904255319148939E-2</v>
      </c>
    </row>
    <row r="20" spans="1:3" x14ac:dyDescent="0.4">
      <c r="A20" s="2" t="s">
        <v>30</v>
      </c>
      <c r="B20" s="10">
        <f>COUNTIF(Unidades!$H$2:$H$1499,$A20)</f>
        <v>35</v>
      </c>
      <c r="C20" s="11">
        <f t="shared" si="1"/>
        <v>4.6542553191489359E-2</v>
      </c>
    </row>
    <row r="21" spans="1:3" x14ac:dyDescent="0.4">
      <c r="A21" s="2" t="s">
        <v>38</v>
      </c>
      <c r="B21" s="10">
        <f>COUNTIF(Unidades!$H$2:$H$1499,$A21)</f>
        <v>2</v>
      </c>
      <c r="C21" s="11">
        <f t="shared" si="1"/>
        <v>2.6595744680851063E-3</v>
      </c>
    </row>
    <row r="22" spans="1:3" x14ac:dyDescent="0.4">
      <c r="A22" s="2" t="s">
        <v>46</v>
      </c>
      <c r="B22" s="10">
        <f>COUNTIF(Unidades!$H$2:$H$1499,$A22)</f>
        <v>177</v>
      </c>
      <c r="C22" s="11">
        <f t="shared" si="1"/>
        <v>0.23537234042553193</v>
      </c>
    </row>
    <row r="23" spans="1:3" x14ac:dyDescent="0.4">
      <c r="A23" s="2" t="s">
        <v>53</v>
      </c>
      <c r="B23" s="10">
        <f>COUNTIF(Unidades!$H$2:$H$1499,$A23)</f>
        <v>194</v>
      </c>
      <c r="C23" s="11">
        <f t="shared" si="1"/>
        <v>0.25797872340425532</v>
      </c>
    </row>
    <row r="24" spans="1:3" x14ac:dyDescent="0.4">
      <c r="A24" s="2" t="s">
        <v>57</v>
      </c>
      <c r="B24" s="10">
        <f>COUNTIF(Unidades!$H$2:$H$1499,$A24)</f>
        <v>38</v>
      </c>
      <c r="C24" s="11">
        <f t="shared" si="1"/>
        <v>5.0531914893617018E-2</v>
      </c>
    </row>
    <row r="25" spans="1:3" x14ac:dyDescent="0.4">
      <c r="A25" s="2" t="s">
        <v>60</v>
      </c>
      <c r="B25" s="10">
        <f>COUNTIF(Unidades!$H$2:$H$1499,$A25)</f>
        <v>34</v>
      </c>
      <c r="C25" s="11">
        <f t="shared" si="1"/>
        <v>4.5212765957446811E-2</v>
      </c>
    </row>
    <row r="26" spans="1:3" x14ac:dyDescent="0.4">
      <c r="A26" s="2" t="s">
        <v>63</v>
      </c>
      <c r="B26" s="10">
        <f>COUNTIF(Unidades!$H$2:$H$1499,$A26)</f>
        <v>151</v>
      </c>
      <c r="C26" s="11">
        <f t="shared" si="1"/>
        <v>0.20079787234042554</v>
      </c>
    </row>
    <row r="27" spans="1:3" x14ac:dyDescent="0.4">
      <c r="A27" s="2" t="s">
        <v>85</v>
      </c>
      <c r="B27" s="10">
        <f>$C$5-SUM(B18:B26)</f>
        <v>1</v>
      </c>
      <c r="C27" s="11">
        <f t="shared" si="1"/>
        <v>1.3297872340425532E-3</v>
      </c>
    </row>
    <row r="28" spans="1:3" x14ac:dyDescent="0.4">
      <c r="A28" s="12" t="s">
        <v>86</v>
      </c>
      <c r="B28" s="13">
        <f>SUM(B18:B27)</f>
        <v>752</v>
      </c>
      <c r="C28" s="14">
        <f t="shared" si="1"/>
        <v>1</v>
      </c>
    </row>
    <row r="30" spans="1:3" ht="19.5" customHeight="1" x14ac:dyDescent="0.4">
      <c r="A30" s="49" t="s">
        <v>88</v>
      </c>
      <c r="B30" s="49"/>
      <c r="C30" s="49"/>
    </row>
    <row r="31" spans="1:3" x14ac:dyDescent="0.4">
      <c r="A31" s="7" t="s">
        <v>82</v>
      </c>
      <c r="B31" s="8" t="s">
        <v>83</v>
      </c>
      <c r="C31" s="9" t="s">
        <v>84</v>
      </c>
    </row>
    <row r="32" spans="1:3" x14ac:dyDescent="0.4">
      <c r="A32" s="2" t="s">
        <v>14</v>
      </c>
      <c r="B32" s="10">
        <f>COUNTIF(Unidades!$O$2:$O$1499,$A32)</f>
        <v>0</v>
      </c>
      <c r="C32" s="11">
        <f t="shared" ref="C32:C38" si="2">IFERROR(B32/$C$5,0)</f>
        <v>0</v>
      </c>
    </row>
    <row r="33" spans="1:3" x14ac:dyDescent="0.4">
      <c r="A33" s="2" t="s">
        <v>23</v>
      </c>
      <c r="B33" s="10">
        <f>COUNTIF(Unidades!$O$2:$O$1499,$A33)</f>
        <v>0</v>
      </c>
      <c r="C33" s="11">
        <f t="shared" si="2"/>
        <v>0</v>
      </c>
    </row>
    <row r="34" spans="1:3" x14ac:dyDescent="0.4">
      <c r="A34" s="2" t="s">
        <v>31</v>
      </c>
      <c r="B34" s="10">
        <f>COUNTIF(Unidades!$O$2:$O$1499,$A34)</f>
        <v>0</v>
      </c>
      <c r="C34" s="11">
        <f t="shared" si="2"/>
        <v>0</v>
      </c>
    </row>
    <row r="35" spans="1:3" x14ac:dyDescent="0.4">
      <c r="A35" s="2" t="s">
        <v>39</v>
      </c>
      <c r="B35" s="10">
        <f>COUNTIF(Unidades!$O$2:$O$1499,$A35)</f>
        <v>0</v>
      </c>
      <c r="C35" s="11">
        <f t="shared" si="2"/>
        <v>0</v>
      </c>
    </row>
    <row r="36" spans="1:3" x14ac:dyDescent="0.4">
      <c r="A36" s="2" t="s">
        <v>47</v>
      </c>
      <c r="B36" s="10">
        <f>COUNTIF(Unidades!$O$2:$O$1499,$A36)</f>
        <v>0</v>
      </c>
      <c r="C36" s="11">
        <f t="shared" si="2"/>
        <v>0</v>
      </c>
    </row>
    <row r="37" spans="1:3" x14ac:dyDescent="0.4">
      <c r="A37" s="2" t="s">
        <v>89</v>
      </c>
      <c r="B37" s="10">
        <f>$C$5-SUM(B32:B36)</f>
        <v>752</v>
      </c>
      <c r="C37" s="11">
        <f t="shared" si="2"/>
        <v>1</v>
      </c>
    </row>
    <row r="38" spans="1:3" x14ac:dyDescent="0.4">
      <c r="A38" s="12" t="s">
        <v>86</v>
      </c>
      <c r="B38" s="13">
        <f>SUM(B32:B37)</f>
        <v>752</v>
      </c>
      <c r="C38" s="14">
        <f t="shared" si="2"/>
        <v>1</v>
      </c>
    </row>
    <row r="40" spans="1:3" ht="19.5" customHeight="1" x14ac:dyDescent="0.4">
      <c r="A40" s="49" t="s">
        <v>90</v>
      </c>
      <c r="B40" s="49"/>
      <c r="C40" s="49"/>
    </row>
    <row r="41" spans="1:3" x14ac:dyDescent="0.4">
      <c r="A41" s="7" t="s">
        <v>82</v>
      </c>
      <c r="B41" s="8" t="s">
        <v>83</v>
      </c>
      <c r="C41" s="9" t="s">
        <v>84</v>
      </c>
    </row>
    <row r="42" spans="1:3" x14ac:dyDescent="0.4">
      <c r="A42" s="2" t="s">
        <v>11</v>
      </c>
      <c r="B42" s="10">
        <f>COUNTIF(Unidades!$K$2:$K$1499,$A42)</f>
        <v>73</v>
      </c>
      <c r="C42" s="11">
        <f t="shared" ref="C42:C50" si="3">IFERROR(B42/$C$5,0)</f>
        <v>9.7074468085106377E-2</v>
      </c>
    </row>
    <row r="43" spans="1:3" x14ac:dyDescent="0.4">
      <c r="A43" s="2" t="s">
        <v>20</v>
      </c>
      <c r="B43" s="10">
        <f>COUNTIF(Unidades!$K$2:$K$1499,$A43)</f>
        <v>156</v>
      </c>
      <c r="C43" s="11">
        <f t="shared" si="3"/>
        <v>0.20744680851063829</v>
      </c>
    </row>
    <row r="44" spans="1:3" x14ac:dyDescent="0.4">
      <c r="A44" s="2" t="s">
        <v>28</v>
      </c>
      <c r="B44" s="10">
        <f>COUNTIF(Unidades!$K$2:$K$1499,$A44)</f>
        <v>15</v>
      </c>
      <c r="C44" s="11">
        <f t="shared" si="3"/>
        <v>1.9946808510638299E-2</v>
      </c>
    </row>
    <row r="45" spans="1:3" x14ac:dyDescent="0.4">
      <c r="A45" s="2" t="s">
        <v>36</v>
      </c>
      <c r="B45" s="10">
        <f>COUNTIF(Unidades!$K$2:$K$1499,$A45)</f>
        <v>7</v>
      </c>
      <c r="C45" s="11">
        <f t="shared" si="3"/>
        <v>9.3085106382978719E-3</v>
      </c>
    </row>
    <row r="46" spans="1:3" x14ac:dyDescent="0.4">
      <c r="A46" s="2" t="s">
        <v>44</v>
      </c>
      <c r="B46" s="10">
        <f>COUNTIF(Unidades!$K$2:$K$1499,$A46)</f>
        <v>0</v>
      </c>
      <c r="C46" s="11">
        <f t="shared" si="3"/>
        <v>0</v>
      </c>
    </row>
    <row r="47" spans="1:3" x14ac:dyDescent="0.4">
      <c r="A47" s="2" t="s">
        <v>51</v>
      </c>
      <c r="B47" s="10">
        <f>COUNTIF(Unidades!$K$2:$K$1499,$A47)</f>
        <v>492</v>
      </c>
      <c r="C47" s="11">
        <f t="shared" si="3"/>
        <v>0.6542553191489362</v>
      </c>
    </row>
    <row r="48" spans="1:3" x14ac:dyDescent="0.4">
      <c r="A48" s="2" t="s">
        <v>55</v>
      </c>
      <c r="B48" s="10">
        <f>COUNTIF(Unidades!$K$2:$K$1499,$A48)</f>
        <v>0</v>
      </c>
      <c r="C48" s="11">
        <f t="shared" si="3"/>
        <v>0</v>
      </c>
    </row>
    <row r="49" spans="1:3" x14ac:dyDescent="0.4">
      <c r="A49" s="2" t="s">
        <v>85</v>
      </c>
      <c r="B49" s="10">
        <f>$C$5-SUM(B42:B48)</f>
        <v>9</v>
      </c>
      <c r="C49" s="11">
        <f t="shared" si="3"/>
        <v>1.1968085106382979E-2</v>
      </c>
    </row>
    <row r="50" spans="1:3" x14ac:dyDescent="0.4">
      <c r="A50" s="12" t="s">
        <v>86</v>
      </c>
      <c r="B50" s="13">
        <f>SUM(B42:B49)</f>
        <v>752</v>
      </c>
      <c r="C50" s="14">
        <f t="shared" si="3"/>
        <v>1</v>
      </c>
    </row>
    <row r="52" spans="1:3" ht="19.5" customHeight="1" x14ac:dyDescent="0.4">
      <c r="A52" s="49" t="s">
        <v>91</v>
      </c>
      <c r="B52" s="49"/>
      <c r="C52" s="49"/>
    </row>
    <row r="53" spans="1:3" x14ac:dyDescent="0.4">
      <c r="A53" s="7" t="s">
        <v>82</v>
      </c>
      <c r="B53" s="8" t="s">
        <v>83</v>
      </c>
      <c r="C53" s="9" t="s">
        <v>84</v>
      </c>
    </row>
    <row r="54" spans="1:3" x14ac:dyDescent="0.4">
      <c r="A54" s="2" t="s">
        <v>9</v>
      </c>
      <c r="B54" s="10">
        <f>COUNTIF(Unidades!$D$2:$D$1499,$A54)</f>
        <v>131</v>
      </c>
      <c r="C54" s="11">
        <f t="shared" ref="C54:C66" si="4">IFERROR(B54/$C$5,0)</f>
        <v>0.17420212765957446</v>
      </c>
    </row>
    <row r="55" spans="1:3" x14ac:dyDescent="0.4">
      <c r="A55" s="2" t="s">
        <v>18</v>
      </c>
      <c r="B55" s="10">
        <f>COUNTIF(Unidades!$D$2:$D$1499,$A55)</f>
        <v>123</v>
      </c>
      <c r="C55" s="11">
        <f t="shared" si="4"/>
        <v>0.16356382978723405</v>
      </c>
    </row>
    <row r="56" spans="1:3" x14ac:dyDescent="0.4">
      <c r="A56" s="2" t="s">
        <v>26</v>
      </c>
      <c r="B56" s="10">
        <f>COUNTIF(Unidades!$D$2:$D$1499,$A56)</f>
        <v>199</v>
      </c>
      <c r="C56" s="11">
        <f t="shared" si="4"/>
        <v>0.2646276595744681</v>
      </c>
    </row>
    <row r="57" spans="1:3" x14ac:dyDescent="0.4">
      <c r="A57" s="2" t="s">
        <v>34</v>
      </c>
      <c r="B57" s="10">
        <f>COUNTIF(Unidades!$D$2:$D$1499,$A57)</f>
        <v>129</v>
      </c>
      <c r="C57" s="11">
        <f t="shared" si="4"/>
        <v>0.17154255319148937</v>
      </c>
    </row>
    <row r="58" spans="1:3" x14ac:dyDescent="0.4">
      <c r="A58" s="2" t="s">
        <v>42</v>
      </c>
      <c r="B58" s="10">
        <f>COUNTIF(Unidades!$D$2:$D$1499,$A58)</f>
        <v>31</v>
      </c>
      <c r="C58" s="11">
        <f t="shared" si="4"/>
        <v>4.1223404255319146E-2</v>
      </c>
    </row>
    <row r="59" spans="1:3" x14ac:dyDescent="0.4">
      <c r="A59" s="2" t="s">
        <v>49</v>
      </c>
      <c r="B59" s="10">
        <f>COUNTIF(Unidades!$D$2:$D$1499,$A59)</f>
        <v>56</v>
      </c>
      <c r="C59" s="11">
        <f t="shared" si="4"/>
        <v>7.4468085106382975E-2</v>
      </c>
    </row>
    <row r="60" spans="1:3" x14ac:dyDescent="0.4">
      <c r="A60" s="2" t="s">
        <v>54</v>
      </c>
      <c r="B60" s="10">
        <f>COUNTIF(Unidades!$D$2:$D$1499,$A60)</f>
        <v>42</v>
      </c>
      <c r="C60" s="11">
        <f t="shared" si="4"/>
        <v>5.5851063829787231E-2</v>
      </c>
    </row>
    <row r="61" spans="1:3" x14ac:dyDescent="0.4">
      <c r="A61" s="2" t="s">
        <v>58</v>
      </c>
      <c r="B61" s="10">
        <f>COUNTIF(Unidades!$D$2:$D$1499,$A61)</f>
        <v>0</v>
      </c>
      <c r="C61" s="11">
        <f t="shared" si="4"/>
        <v>0</v>
      </c>
    </row>
    <row r="62" spans="1:3" x14ac:dyDescent="0.4">
      <c r="A62" s="2" t="s">
        <v>61</v>
      </c>
      <c r="B62" s="10">
        <f>COUNTIF(Unidades!$D$2:$D$1499,$A62)</f>
        <v>0</v>
      </c>
      <c r="C62" s="11">
        <f t="shared" si="4"/>
        <v>0</v>
      </c>
    </row>
    <row r="63" spans="1:3" x14ac:dyDescent="0.4">
      <c r="A63" s="2" t="s">
        <v>64</v>
      </c>
      <c r="B63" s="10">
        <f>COUNTIF(Unidades!$D$2:$D$1499,$A63)</f>
        <v>24</v>
      </c>
      <c r="C63" s="11">
        <f t="shared" si="4"/>
        <v>3.1914893617021274E-2</v>
      </c>
    </row>
    <row r="64" spans="1:3" x14ac:dyDescent="0.4">
      <c r="A64" s="2" t="s">
        <v>66</v>
      </c>
      <c r="B64" s="10">
        <f>COUNTIF(Unidades!$D$2:$D$1499,$A64)</f>
        <v>17</v>
      </c>
      <c r="C64" s="11">
        <f t="shared" si="4"/>
        <v>2.2606382978723406E-2</v>
      </c>
    </row>
    <row r="65" spans="1:8" x14ac:dyDescent="0.4">
      <c r="A65" s="2" t="s">
        <v>85</v>
      </c>
      <c r="B65" s="10">
        <f>$C$5-SUM(B54:B64)</f>
        <v>0</v>
      </c>
      <c r="C65" s="11">
        <f t="shared" si="4"/>
        <v>0</v>
      </c>
    </row>
    <row r="66" spans="1:8" x14ac:dyDescent="0.4">
      <c r="A66" s="12" t="s">
        <v>86</v>
      </c>
      <c r="B66" s="13">
        <f>SUM(B54:B65)</f>
        <v>752</v>
      </c>
      <c r="C66" s="14">
        <f t="shared" si="4"/>
        <v>1</v>
      </c>
    </row>
    <row r="68" spans="1:8" ht="19.5" customHeight="1" x14ac:dyDescent="0.4">
      <c r="A68" s="49" t="s">
        <v>92</v>
      </c>
      <c r="B68" s="49"/>
      <c r="C68" s="49"/>
      <c r="D68" s="49"/>
      <c r="E68" s="49"/>
      <c r="F68" s="49"/>
      <c r="G68" s="49"/>
      <c r="H68" s="49"/>
    </row>
    <row r="69" spans="1:8" ht="39.75" customHeight="1" x14ac:dyDescent="0.4">
      <c r="A69" s="7" t="s">
        <v>93</v>
      </c>
      <c r="B69" s="8" t="s">
        <v>86</v>
      </c>
      <c r="C69" s="9" t="s">
        <v>84</v>
      </c>
      <c r="D69" s="15" t="s">
        <v>23</v>
      </c>
      <c r="E69" s="15" t="s">
        <v>31</v>
      </c>
      <c r="F69" s="15" t="s">
        <v>39</v>
      </c>
      <c r="G69" s="15" t="s">
        <v>47</v>
      </c>
      <c r="H69" s="15" t="s">
        <v>14</v>
      </c>
    </row>
    <row r="70" spans="1:8" x14ac:dyDescent="0.4">
      <c r="A70" s="2" t="s">
        <v>12</v>
      </c>
      <c r="B70" s="10">
        <f>COUNTIF(Unidades!$I$2:$I$1499,$A70)+COUNTIF(Unidades!$J$2:$J$1499,$A70)</f>
        <v>10</v>
      </c>
      <c r="C70" s="11">
        <f t="shared" ref="C70:C88" si="5">IFERROR(B70/$C$5,0)</f>
        <v>1.3297872340425532E-2</v>
      </c>
      <c r="D70" s="10">
        <f>COUNTIFS(Unidades!$I$2:$I$1499,$A70,Unidades!$O$2:$O$1499,D$69)</f>
        <v>0</v>
      </c>
      <c r="E70" s="10">
        <f>COUNTIFS(Unidades!$I$2:$I$1499,$A70,Unidades!$O$2:$O$1499,E$69)</f>
        <v>0</v>
      </c>
      <c r="F70" s="10">
        <f>COUNTIFS(Unidades!$I$2:$I$1499,$A70,Unidades!$O$2:$O$1499,F$69)</f>
        <v>0</v>
      </c>
      <c r="G70" s="10">
        <f>COUNTIFS(Unidades!$I$2:$I$1499,$A70,Unidades!$O$2:$O$1499,G$69)</f>
        <v>0</v>
      </c>
      <c r="H70" s="10">
        <f>COUNTIFS(Unidades!$I$2:$I$1499,$A70,Unidades!$O$2:$O$1499,H$69)</f>
        <v>0</v>
      </c>
    </row>
    <row r="71" spans="1:8" x14ac:dyDescent="0.4">
      <c r="A71" s="2" t="s">
        <v>21</v>
      </c>
      <c r="B71" s="10">
        <f>COUNTIF(Unidades!$I$2:$I$1499,$A71)+COUNTIF(Unidades!$J$2:$J$1499,$A71)</f>
        <v>1</v>
      </c>
      <c r="C71" s="11">
        <f t="shared" si="5"/>
        <v>1.3297872340425532E-3</v>
      </c>
      <c r="D71" s="10">
        <f>COUNTIFS(Unidades!$I$2:$I$1499,$A71,Unidades!$O$2:$O$1499,D$69)</f>
        <v>0</v>
      </c>
      <c r="E71" s="10">
        <f>COUNTIFS(Unidades!$I$2:$I$1499,$A71,Unidades!$O$2:$O$1499,E$69)</f>
        <v>0</v>
      </c>
      <c r="F71" s="10">
        <f>COUNTIFS(Unidades!$I$2:$I$1499,$A71,Unidades!$O$2:$O$1499,F$69)</f>
        <v>0</v>
      </c>
      <c r="G71" s="10">
        <f>COUNTIFS(Unidades!$I$2:$I$1499,$A71,Unidades!$O$2:$O$1499,G$69)</f>
        <v>0</v>
      </c>
      <c r="H71" s="10">
        <f>COUNTIFS(Unidades!$I$2:$I$1499,$A71,Unidades!$O$2:$O$1499,H$69)</f>
        <v>0</v>
      </c>
    </row>
    <row r="72" spans="1:8" x14ac:dyDescent="0.4">
      <c r="A72" s="2" t="s">
        <v>29</v>
      </c>
      <c r="B72" s="10">
        <f>COUNTIF(Unidades!$I$2:$I$1499,$A72)+COUNTIF(Unidades!$J$2:$J$1499,$A72)</f>
        <v>1</v>
      </c>
      <c r="C72" s="11">
        <f t="shared" si="5"/>
        <v>1.3297872340425532E-3</v>
      </c>
      <c r="D72" s="10">
        <f>COUNTIFS(Unidades!$I$2:$I$1499,$A72,Unidades!$O$2:$O$1499,D$69)</f>
        <v>0</v>
      </c>
      <c r="E72" s="10">
        <f>COUNTIFS(Unidades!$I$2:$I$1499,$A72,Unidades!$O$2:$O$1499,E$69)</f>
        <v>0</v>
      </c>
      <c r="F72" s="10">
        <f>COUNTIFS(Unidades!$I$2:$I$1499,$A72,Unidades!$O$2:$O$1499,F$69)</f>
        <v>0</v>
      </c>
      <c r="G72" s="10">
        <f>COUNTIFS(Unidades!$I$2:$I$1499,$A72,Unidades!$O$2:$O$1499,G$69)</f>
        <v>0</v>
      </c>
      <c r="H72" s="10">
        <f>COUNTIFS(Unidades!$I$2:$I$1499,$A72,Unidades!$O$2:$O$1499,H$69)</f>
        <v>0</v>
      </c>
    </row>
    <row r="73" spans="1:8" x14ac:dyDescent="0.4">
      <c r="A73" s="2" t="s">
        <v>37</v>
      </c>
      <c r="B73" s="10">
        <f>COUNTIF(Unidades!$I$2:$I$1499,$A73)+COUNTIF(Unidades!$J$2:$J$1499,$A73)</f>
        <v>0</v>
      </c>
      <c r="C73" s="11">
        <f t="shared" si="5"/>
        <v>0</v>
      </c>
      <c r="D73" s="10">
        <f>COUNTIFS(Unidades!$I$2:$I$1499,$A73,Unidades!$O$2:$O$1499,D$69)</f>
        <v>0</v>
      </c>
      <c r="E73" s="10">
        <f>COUNTIFS(Unidades!$I$2:$I$1499,$A73,Unidades!$O$2:$O$1499,E$69)</f>
        <v>0</v>
      </c>
      <c r="F73" s="10">
        <f>COUNTIFS(Unidades!$I$2:$I$1499,$A73,Unidades!$O$2:$O$1499,F$69)</f>
        <v>0</v>
      </c>
      <c r="G73" s="10">
        <f>COUNTIFS(Unidades!$I$2:$I$1499,$A73,Unidades!$O$2:$O$1499,G$69)</f>
        <v>0</v>
      </c>
      <c r="H73" s="10">
        <f>COUNTIFS(Unidades!$I$2:$I$1499,$A73,Unidades!$O$2:$O$1499,H$69)</f>
        <v>0</v>
      </c>
    </row>
    <row r="74" spans="1:8" x14ac:dyDescent="0.4">
      <c r="A74" s="2" t="s">
        <v>45</v>
      </c>
      <c r="B74" s="10">
        <f>COUNTIF(Unidades!$I$2:$I$1499,$A74)+COUNTIF(Unidades!$J$2:$J$1499,$A74)</f>
        <v>3</v>
      </c>
      <c r="C74" s="11">
        <f t="shared" si="5"/>
        <v>3.9893617021276593E-3</v>
      </c>
      <c r="D74" s="10">
        <f>COUNTIFS(Unidades!$I$2:$I$1499,$A74,Unidades!$O$2:$O$1499,D$69)</f>
        <v>0</v>
      </c>
      <c r="E74" s="10">
        <f>COUNTIFS(Unidades!$I$2:$I$1499,$A74,Unidades!$O$2:$O$1499,E$69)</f>
        <v>0</v>
      </c>
      <c r="F74" s="10">
        <f>COUNTIFS(Unidades!$I$2:$I$1499,$A74,Unidades!$O$2:$O$1499,F$69)</f>
        <v>0</v>
      </c>
      <c r="G74" s="10">
        <f>COUNTIFS(Unidades!$I$2:$I$1499,$A74,Unidades!$O$2:$O$1499,G$69)</f>
        <v>0</v>
      </c>
      <c r="H74" s="10">
        <f>COUNTIFS(Unidades!$I$2:$I$1499,$A74,Unidades!$O$2:$O$1499,H$69)</f>
        <v>0</v>
      </c>
    </row>
    <row r="75" spans="1:8" x14ac:dyDescent="0.4">
      <c r="A75" s="2" t="s">
        <v>52</v>
      </c>
      <c r="B75" s="10">
        <f>COUNTIF(Unidades!$I$2:$I$1499,$A75)+COUNTIF(Unidades!$J$2:$J$1499,$A75)</f>
        <v>0</v>
      </c>
      <c r="C75" s="11">
        <f t="shared" si="5"/>
        <v>0</v>
      </c>
      <c r="D75" s="10">
        <f>COUNTIFS(Unidades!$I$2:$I$1499,$A75,Unidades!$O$2:$O$1499,D$69)</f>
        <v>0</v>
      </c>
      <c r="E75" s="10">
        <f>COUNTIFS(Unidades!$I$2:$I$1499,$A75,Unidades!$O$2:$O$1499,E$69)</f>
        <v>0</v>
      </c>
      <c r="F75" s="10">
        <f>COUNTIFS(Unidades!$I$2:$I$1499,$A75,Unidades!$O$2:$O$1499,F$69)</f>
        <v>0</v>
      </c>
      <c r="G75" s="10">
        <f>COUNTIFS(Unidades!$I$2:$I$1499,$A75,Unidades!$O$2:$O$1499,G$69)</f>
        <v>0</v>
      </c>
      <c r="H75" s="10">
        <f>COUNTIFS(Unidades!$I$2:$I$1499,$A75,Unidades!$O$2:$O$1499,H$69)</f>
        <v>0</v>
      </c>
    </row>
    <row r="76" spans="1:8" x14ac:dyDescent="0.4">
      <c r="A76" s="2" t="s">
        <v>56</v>
      </c>
      <c r="B76" s="10">
        <f>COUNTIF(Unidades!$I$2:$I$1499,$A76)+COUNTIF(Unidades!$J$2:$J$1499,$A76)</f>
        <v>0</v>
      </c>
      <c r="C76" s="11">
        <f t="shared" si="5"/>
        <v>0</v>
      </c>
      <c r="D76" s="10">
        <f>COUNTIFS(Unidades!$I$2:$I$1499,$A76,Unidades!$O$2:$O$1499,D$69)</f>
        <v>0</v>
      </c>
      <c r="E76" s="10">
        <f>COUNTIFS(Unidades!$I$2:$I$1499,$A76,Unidades!$O$2:$O$1499,E$69)</f>
        <v>0</v>
      </c>
      <c r="F76" s="10">
        <f>COUNTIFS(Unidades!$I$2:$I$1499,$A76,Unidades!$O$2:$O$1499,F$69)</f>
        <v>0</v>
      </c>
      <c r="G76" s="10">
        <f>COUNTIFS(Unidades!$I$2:$I$1499,$A76,Unidades!$O$2:$O$1499,G$69)</f>
        <v>0</v>
      </c>
      <c r="H76" s="10">
        <f>COUNTIFS(Unidades!$I$2:$I$1499,$A76,Unidades!$O$2:$O$1499,H$69)</f>
        <v>0</v>
      </c>
    </row>
    <row r="77" spans="1:8" x14ac:dyDescent="0.4">
      <c r="A77" s="2" t="s">
        <v>59</v>
      </c>
      <c r="B77" s="10">
        <f>COUNTIF(Unidades!$I$2:$I$1499,$A77)+COUNTIF(Unidades!$J$2:$J$1499,$A77)</f>
        <v>3</v>
      </c>
      <c r="C77" s="11">
        <f t="shared" si="5"/>
        <v>3.9893617021276593E-3</v>
      </c>
      <c r="D77" s="10">
        <f>COUNTIFS(Unidades!$I$2:$I$1499,$A77,Unidades!$O$2:$O$1499,D$69)</f>
        <v>0</v>
      </c>
      <c r="E77" s="10">
        <f>COUNTIFS(Unidades!$I$2:$I$1499,$A77,Unidades!$O$2:$O$1499,E$69)</f>
        <v>0</v>
      </c>
      <c r="F77" s="10">
        <f>COUNTIFS(Unidades!$I$2:$I$1499,$A77,Unidades!$O$2:$O$1499,F$69)</f>
        <v>0</v>
      </c>
      <c r="G77" s="10">
        <f>COUNTIFS(Unidades!$I$2:$I$1499,$A77,Unidades!$O$2:$O$1499,G$69)</f>
        <v>0</v>
      </c>
      <c r="H77" s="10">
        <f>COUNTIFS(Unidades!$I$2:$I$1499,$A77,Unidades!$O$2:$O$1499,H$69)</f>
        <v>0</v>
      </c>
    </row>
    <row r="78" spans="1:8" x14ac:dyDescent="0.4">
      <c r="A78" s="2" t="s">
        <v>62</v>
      </c>
      <c r="B78" s="10">
        <f>COUNTIF(Unidades!$I$2:$I$1499,$A78)+COUNTIF(Unidades!$J$2:$J$1499,$A78)</f>
        <v>4</v>
      </c>
      <c r="C78" s="11">
        <f t="shared" si="5"/>
        <v>5.3191489361702126E-3</v>
      </c>
      <c r="D78" s="10">
        <f>COUNTIFS(Unidades!$I$2:$I$1499,$A78,Unidades!$O$2:$O$1499,D$69)</f>
        <v>0</v>
      </c>
      <c r="E78" s="10">
        <f>COUNTIFS(Unidades!$I$2:$I$1499,$A78,Unidades!$O$2:$O$1499,E$69)</f>
        <v>0</v>
      </c>
      <c r="F78" s="10">
        <f>COUNTIFS(Unidades!$I$2:$I$1499,$A78,Unidades!$O$2:$O$1499,F$69)</f>
        <v>0</v>
      </c>
      <c r="G78" s="10">
        <f>COUNTIFS(Unidades!$I$2:$I$1499,$A78,Unidades!$O$2:$O$1499,G$69)</f>
        <v>0</v>
      </c>
      <c r="H78" s="10">
        <f>COUNTIFS(Unidades!$I$2:$I$1499,$A78,Unidades!$O$2:$O$1499,H$69)</f>
        <v>0</v>
      </c>
    </row>
    <row r="79" spans="1:8" x14ac:dyDescent="0.4">
      <c r="A79" s="2" t="s">
        <v>65</v>
      </c>
      <c r="B79" s="10">
        <f>COUNTIF(Unidades!$I$2:$I$1499,$A79)+COUNTIF(Unidades!$J$2:$J$1499,$A79)</f>
        <v>0</v>
      </c>
      <c r="C79" s="11">
        <f t="shared" si="5"/>
        <v>0</v>
      </c>
      <c r="D79" s="10">
        <f>COUNTIFS(Unidades!$I$2:$I$1499,$A79,Unidades!$O$2:$O$1499,D$69)</f>
        <v>0</v>
      </c>
      <c r="E79" s="10">
        <f>COUNTIFS(Unidades!$I$2:$I$1499,$A79,Unidades!$O$2:$O$1499,E$69)</f>
        <v>0</v>
      </c>
      <c r="F79" s="10">
        <f>COUNTIFS(Unidades!$I$2:$I$1499,$A79,Unidades!$O$2:$O$1499,F$69)</f>
        <v>0</v>
      </c>
      <c r="G79" s="10">
        <f>COUNTIFS(Unidades!$I$2:$I$1499,$A79,Unidades!$O$2:$O$1499,G$69)</f>
        <v>0</v>
      </c>
      <c r="H79" s="10">
        <f>COUNTIFS(Unidades!$I$2:$I$1499,$A79,Unidades!$O$2:$O$1499,H$69)</f>
        <v>0</v>
      </c>
    </row>
    <row r="80" spans="1:8" x14ac:dyDescent="0.4">
      <c r="A80" s="2" t="s">
        <v>67</v>
      </c>
      <c r="B80" s="10">
        <f>COUNTIF(Unidades!$I$2:$I$1499,$A80)+COUNTIF(Unidades!$J$2:$J$1499,$A80)</f>
        <v>4</v>
      </c>
      <c r="C80" s="11">
        <f t="shared" si="5"/>
        <v>5.3191489361702126E-3</v>
      </c>
      <c r="D80" s="10">
        <f>COUNTIFS(Unidades!$I$2:$I$1499,$A80,Unidades!$O$2:$O$1499,D$69)</f>
        <v>0</v>
      </c>
      <c r="E80" s="10">
        <f>COUNTIFS(Unidades!$I$2:$I$1499,$A80,Unidades!$O$2:$O$1499,E$69)</f>
        <v>0</v>
      </c>
      <c r="F80" s="10">
        <f>COUNTIFS(Unidades!$I$2:$I$1499,$A80,Unidades!$O$2:$O$1499,F$69)</f>
        <v>0</v>
      </c>
      <c r="G80" s="10">
        <f>COUNTIFS(Unidades!$I$2:$I$1499,$A80,Unidades!$O$2:$O$1499,G$69)</f>
        <v>0</v>
      </c>
      <c r="H80" s="10">
        <f>COUNTIFS(Unidades!$I$2:$I$1499,$A80,Unidades!$O$2:$O$1499,H$69)</f>
        <v>0</v>
      </c>
    </row>
    <row r="81" spans="1:8" x14ac:dyDescent="0.4">
      <c r="A81" s="2" t="s">
        <v>68</v>
      </c>
      <c r="B81" s="10">
        <f>COUNTIF(Unidades!$I$2:$I$1499,$A81)+COUNTIF(Unidades!$J$2:$J$1499,$A81)</f>
        <v>0</v>
      </c>
      <c r="C81" s="11">
        <f t="shared" si="5"/>
        <v>0</v>
      </c>
      <c r="D81" s="10">
        <f>COUNTIFS(Unidades!$I$2:$I$1499,$A81,Unidades!$O$2:$O$1499,D$69)</f>
        <v>0</v>
      </c>
      <c r="E81" s="10">
        <f>COUNTIFS(Unidades!$I$2:$I$1499,$A81,Unidades!$O$2:$O$1499,E$69)</f>
        <v>0</v>
      </c>
      <c r="F81" s="10">
        <f>COUNTIFS(Unidades!$I$2:$I$1499,$A81,Unidades!$O$2:$O$1499,F$69)</f>
        <v>0</v>
      </c>
      <c r="G81" s="10">
        <f>COUNTIFS(Unidades!$I$2:$I$1499,$A81,Unidades!$O$2:$O$1499,G$69)</f>
        <v>0</v>
      </c>
      <c r="H81" s="10">
        <f>COUNTIFS(Unidades!$I$2:$I$1499,$A81,Unidades!$O$2:$O$1499,H$69)</f>
        <v>0</v>
      </c>
    </row>
    <row r="82" spans="1:8" x14ac:dyDescent="0.4">
      <c r="A82" s="2" t="s">
        <v>69</v>
      </c>
      <c r="B82" s="10">
        <f>COUNTIF(Unidades!$I$2:$I$1499,$A82)+COUNTIF(Unidades!$J$2:$J$1499,$A82)</f>
        <v>0</v>
      </c>
      <c r="C82" s="11">
        <f t="shared" si="5"/>
        <v>0</v>
      </c>
      <c r="D82" s="10">
        <f>COUNTIFS(Unidades!$I$2:$I$1499,$A82,Unidades!$O$2:$O$1499,D$69)</f>
        <v>0</v>
      </c>
      <c r="E82" s="10">
        <f>COUNTIFS(Unidades!$I$2:$I$1499,$A82,Unidades!$O$2:$O$1499,E$69)</f>
        <v>0</v>
      </c>
      <c r="F82" s="10">
        <f>COUNTIFS(Unidades!$I$2:$I$1499,$A82,Unidades!$O$2:$O$1499,F$69)</f>
        <v>0</v>
      </c>
      <c r="G82" s="10">
        <f>COUNTIFS(Unidades!$I$2:$I$1499,$A82,Unidades!$O$2:$O$1499,G$69)</f>
        <v>0</v>
      </c>
      <c r="H82" s="10">
        <f>COUNTIFS(Unidades!$I$2:$I$1499,$A82,Unidades!$O$2:$O$1499,H$69)</f>
        <v>0</v>
      </c>
    </row>
    <row r="83" spans="1:8" x14ac:dyDescent="0.4">
      <c r="A83" s="2" t="s">
        <v>70</v>
      </c>
      <c r="B83" s="10">
        <f>COUNTIF(Unidades!$I$2:$I$1499,$A83)+COUNTIF(Unidades!$J$2:$J$1499,$A83)</f>
        <v>1</v>
      </c>
      <c r="C83" s="11">
        <f t="shared" si="5"/>
        <v>1.3297872340425532E-3</v>
      </c>
      <c r="D83" s="10">
        <f>COUNTIFS(Unidades!$I$2:$I$1499,$A83,Unidades!$O$2:$O$1499,D$69)</f>
        <v>0</v>
      </c>
      <c r="E83" s="10">
        <f>COUNTIFS(Unidades!$I$2:$I$1499,$A83,Unidades!$O$2:$O$1499,E$69)</f>
        <v>0</v>
      </c>
      <c r="F83" s="10">
        <f>COUNTIFS(Unidades!$I$2:$I$1499,$A83,Unidades!$O$2:$O$1499,F$69)</f>
        <v>0</v>
      </c>
      <c r="G83" s="10">
        <f>COUNTIFS(Unidades!$I$2:$I$1499,$A83,Unidades!$O$2:$O$1499,G$69)</f>
        <v>0</v>
      </c>
      <c r="H83" s="10">
        <f>COUNTIFS(Unidades!$I$2:$I$1499,$A83,Unidades!$O$2:$O$1499,H$69)</f>
        <v>0</v>
      </c>
    </row>
    <row r="84" spans="1:8" x14ac:dyDescent="0.4">
      <c r="A84" s="2" t="s">
        <v>71</v>
      </c>
      <c r="B84" s="10">
        <f>COUNTIF(Unidades!$I$2:$I$1499,$A84)+COUNTIF(Unidades!$J$2:$J$1499,$A84)</f>
        <v>4</v>
      </c>
      <c r="C84" s="11">
        <f t="shared" si="5"/>
        <v>5.3191489361702126E-3</v>
      </c>
      <c r="D84" s="10">
        <f>COUNTIFS(Unidades!$I$2:$I$1499,$A84,Unidades!$O$2:$O$1499,D$69)</f>
        <v>0</v>
      </c>
      <c r="E84" s="10">
        <f>COUNTIFS(Unidades!$I$2:$I$1499,$A84,Unidades!$O$2:$O$1499,E$69)</f>
        <v>0</v>
      </c>
      <c r="F84" s="10">
        <f>COUNTIFS(Unidades!$I$2:$I$1499,$A84,Unidades!$O$2:$O$1499,F$69)</f>
        <v>0</v>
      </c>
      <c r="G84" s="10">
        <f>COUNTIFS(Unidades!$I$2:$I$1499,$A84,Unidades!$O$2:$O$1499,G$69)</f>
        <v>0</v>
      </c>
      <c r="H84" s="10">
        <f>COUNTIFS(Unidades!$I$2:$I$1499,$A84,Unidades!$O$2:$O$1499,H$69)</f>
        <v>0</v>
      </c>
    </row>
    <row r="85" spans="1:8" x14ac:dyDescent="0.4">
      <c r="A85" s="2" t="s">
        <v>72</v>
      </c>
      <c r="B85" s="10">
        <f>COUNTIF(Unidades!$I$2:$I$1499,$A85)+COUNTIF(Unidades!$J$2:$J$1499,$A85)</f>
        <v>7</v>
      </c>
      <c r="C85" s="11">
        <f t="shared" si="5"/>
        <v>9.3085106382978719E-3</v>
      </c>
      <c r="D85" s="10">
        <f>COUNTIFS(Unidades!$I$2:$I$1499,$A85,Unidades!$O$2:$O$1499,D$69)</f>
        <v>0</v>
      </c>
      <c r="E85" s="10">
        <f>COUNTIFS(Unidades!$I$2:$I$1499,$A85,Unidades!$O$2:$O$1499,E$69)</f>
        <v>0</v>
      </c>
      <c r="F85" s="10">
        <f>COUNTIFS(Unidades!$I$2:$I$1499,$A85,Unidades!$O$2:$O$1499,F$69)</f>
        <v>0</v>
      </c>
      <c r="G85" s="10">
        <f>COUNTIFS(Unidades!$I$2:$I$1499,$A85,Unidades!$O$2:$O$1499,G$69)</f>
        <v>0</v>
      </c>
      <c r="H85" s="10">
        <f>COUNTIFS(Unidades!$I$2:$I$1499,$A85,Unidades!$O$2:$O$1499,H$69)</f>
        <v>0</v>
      </c>
    </row>
    <row r="86" spans="1:8" x14ac:dyDescent="0.4">
      <c r="A86" s="2" t="s">
        <v>73</v>
      </c>
      <c r="B86" s="10">
        <f>COUNTIF(Unidades!$I$2:$I$1499,$A86)+COUNTIF(Unidades!$J$2:$J$1499,$A86)</f>
        <v>0</v>
      </c>
      <c r="C86" s="11">
        <f t="shared" si="5"/>
        <v>0</v>
      </c>
      <c r="D86" s="10">
        <f>COUNTIFS(Unidades!$I$2:$I$1499,$A86,Unidades!$O$2:$O$1499,D$69)</f>
        <v>0</v>
      </c>
      <c r="E86" s="10">
        <f>COUNTIFS(Unidades!$I$2:$I$1499,$A86,Unidades!$O$2:$O$1499,E$69)</f>
        <v>0</v>
      </c>
      <c r="F86" s="10">
        <f>COUNTIFS(Unidades!$I$2:$I$1499,$A86,Unidades!$O$2:$O$1499,F$69)</f>
        <v>0</v>
      </c>
      <c r="G86" s="10">
        <f>COUNTIFS(Unidades!$I$2:$I$1499,$A86,Unidades!$O$2:$O$1499,G$69)</f>
        <v>0</v>
      </c>
      <c r="H86" s="10">
        <f>COUNTIFS(Unidades!$I$2:$I$1499,$A86,Unidades!$O$2:$O$1499,H$69)</f>
        <v>0</v>
      </c>
    </row>
    <row r="87" spans="1:8" x14ac:dyDescent="0.4">
      <c r="A87" s="2" t="s">
        <v>74</v>
      </c>
      <c r="B87" s="10">
        <f>COUNTIF(Unidades!$I$2:$I$1499,$A87)+COUNTIF(Unidades!$J$2:$J$1499,$A87)</f>
        <v>66</v>
      </c>
      <c r="C87" s="11">
        <f t="shared" si="5"/>
        <v>8.7765957446808512E-2</v>
      </c>
      <c r="D87" s="10">
        <f>COUNTIFS(Unidades!$I$2:$I$1499,$A87,Unidades!$O$2:$O$1499,D$69)</f>
        <v>0</v>
      </c>
      <c r="E87" s="10">
        <f>COUNTIFS(Unidades!$I$2:$I$1499,$A87,Unidades!$O$2:$O$1499,E$69)</f>
        <v>0</v>
      </c>
      <c r="F87" s="10">
        <f>COUNTIFS(Unidades!$I$2:$I$1499,$A87,Unidades!$O$2:$O$1499,F$69)</f>
        <v>0</v>
      </c>
      <c r="G87" s="10">
        <f>COUNTIFS(Unidades!$I$2:$I$1499,$A87,Unidades!$O$2:$O$1499,G$69)</f>
        <v>0</v>
      </c>
      <c r="H87" s="10">
        <f>COUNTIFS(Unidades!$I$2:$I$1499,$A87,Unidades!$O$2:$O$1499,H$69)</f>
        <v>0</v>
      </c>
    </row>
    <row r="88" spans="1:8" x14ac:dyDescent="0.4">
      <c r="A88" s="12" t="s">
        <v>94</v>
      </c>
      <c r="B88" s="13">
        <f>SUM(B70:B87)</f>
        <v>104</v>
      </c>
      <c r="C88" s="14">
        <f t="shared" si="5"/>
        <v>0.13829787234042554</v>
      </c>
      <c r="D88" s="13">
        <f>SUM(D70:D87)</f>
        <v>0</v>
      </c>
      <c r="E88" s="13">
        <f>SUM(E70:E87)</f>
        <v>0</v>
      </c>
      <c r="F88" s="13">
        <f>SUM(F70:F87)</f>
        <v>0</v>
      </c>
      <c r="G88" s="13">
        <f>SUM(G70:G87)</f>
        <v>0</v>
      </c>
      <c r="H88" s="13">
        <f>SUM(H70:H87)</f>
        <v>0</v>
      </c>
    </row>
  </sheetData>
  <mergeCells count="8">
    <mergeCell ref="A40:C40"/>
    <mergeCell ref="A52:C52"/>
    <mergeCell ref="A68:H68"/>
    <mergeCell ref="A1:H1"/>
    <mergeCell ref="A2:H2"/>
    <mergeCell ref="A7:C7"/>
    <mergeCell ref="A16:C16"/>
    <mergeCell ref="A30:C30"/>
  </mergeCells>
  <conditionalFormatting sqref="B9:B12">
    <cfRule type="dataBar" priority="2">
      <dataBar>
        <cfvo type="num" val="0"/>
        <cfvo type="max"/>
        <color rgb="FF2F6C5D"/>
      </dataBar>
      <extLst>
        <ext xmlns:x14="http://schemas.microsoft.com/office/spreadsheetml/2009/9/main" uri="{B025F937-C7B1-47D3-B67F-A62EFF666E3E}">
          <x14:id>{8EBC6BAD-A573-44D2-BFE0-13202B313831}</x14:id>
        </ext>
      </extLst>
    </cfRule>
  </conditionalFormatting>
  <conditionalFormatting sqref="B18:B26">
    <cfRule type="dataBar" priority="3">
      <dataBar>
        <cfvo type="num" val="0"/>
        <cfvo type="max"/>
        <color rgb="FF2F6C5D"/>
      </dataBar>
      <extLst>
        <ext xmlns:x14="http://schemas.microsoft.com/office/spreadsheetml/2009/9/main" uri="{B025F937-C7B1-47D3-B67F-A62EFF666E3E}">
          <x14:id>{8BA1647A-2DE2-40F3-8DFC-E0E0A3D12A5E}</x14:id>
        </ext>
      </extLst>
    </cfRule>
  </conditionalFormatting>
  <conditionalFormatting sqref="B32:B36">
    <cfRule type="dataBar" priority="4">
      <dataBar>
        <cfvo type="num" val="0"/>
        <cfvo type="max"/>
        <color rgb="FF2F6C5D"/>
      </dataBar>
      <extLst>
        <ext xmlns:x14="http://schemas.microsoft.com/office/spreadsheetml/2009/9/main" uri="{B025F937-C7B1-47D3-B67F-A62EFF666E3E}">
          <x14:id>{CAB0EC23-18D0-4181-BE91-B15AFB25C53D}</x14:id>
        </ext>
      </extLst>
    </cfRule>
  </conditionalFormatting>
  <conditionalFormatting sqref="B42:B48">
    <cfRule type="dataBar" priority="5">
      <dataBar>
        <cfvo type="num" val="0"/>
        <cfvo type="max"/>
        <color rgb="FF2F6C5D"/>
      </dataBar>
      <extLst>
        <ext xmlns:x14="http://schemas.microsoft.com/office/spreadsheetml/2009/9/main" uri="{B025F937-C7B1-47D3-B67F-A62EFF666E3E}">
          <x14:id>{80F389DD-5900-4280-AC55-14B48060AD88}</x14:id>
        </ext>
      </extLst>
    </cfRule>
  </conditionalFormatting>
  <conditionalFormatting sqref="B54:B64">
    <cfRule type="dataBar" priority="6">
      <dataBar>
        <cfvo type="num" val="0"/>
        <cfvo type="max"/>
        <color rgb="FF2F6C5D"/>
      </dataBar>
      <extLst>
        <ext xmlns:x14="http://schemas.microsoft.com/office/spreadsheetml/2009/9/main" uri="{B025F937-C7B1-47D3-B67F-A62EFF666E3E}">
          <x14:id>{60301B60-D0D7-4A95-8F8D-BFFB6150EEB1}</x14:id>
        </ext>
      </extLst>
    </cfRule>
  </conditionalFormatting>
  <conditionalFormatting sqref="B70:B87">
    <cfRule type="dataBar" priority="7">
      <dataBar>
        <cfvo type="num" val="0"/>
        <cfvo type="max"/>
        <color rgb="FF203864"/>
      </dataBar>
      <extLst>
        <ext xmlns:x14="http://schemas.microsoft.com/office/spreadsheetml/2009/9/main" uri="{B025F937-C7B1-47D3-B67F-A62EFF666E3E}">
          <x14:id>{BEFABB1D-D9A8-4971-A424-A1491FA6839C}</x14:id>
        </ext>
      </extLst>
    </cfRule>
  </conditionalFormatting>
  <pageMargins left="0.75" right="0.75" top="1" bottom="1" header="0.511811023622047" footer="0.511811023622047"/>
  <pageSetup paperSize="9" orientation="portrait" horizontalDpi="300" verticalDpi="300"/>
  <extLst>
    <ext xmlns:x14="http://schemas.microsoft.com/office/spreadsheetml/2009/9/main" uri="{78C0D931-6437-407d-A8EE-F0AAD7539E65}">
      <x14:conditionalFormattings>
        <x14:conditionalFormatting xmlns:xm="http://schemas.microsoft.com/office/excel/2006/main">
          <x14:cfRule type="dataBar" id="{8EBC6BAD-A573-44D2-BFE0-13202B313831}">
            <x14:dataBar axisPosition="none">
              <x14:cfvo type="num">
                <xm:f>0</xm:f>
              </x14:cfvo>
              <x14:cfvo type="max"/>
              <x14:negativeFillColor rgb="FF2F6C5D"/>
            </x14:dataBar>
          </x14:cfRule>
          <xm:sqref>B9:B12</xm:sqref>
        </x14:conditionalFormatting>
        <x14:conditionalFormatting xmlns:xm="http://schemas.microsoft.com/office/excel/2006/main">
          <x14:cfRule type="dataBar" id="{8BA1647A-2DE2-40F3-8DFC-E0E0A3D12A5E}">
            <x14:dataBar axisPosition="none">
              <x14:cfvo type="num">
                <xm:f>0</xm:f>
              </x14:cfvo>
              <x14:cfvo type="max"/>
              <x14:negativeFillColor rgb="FF2F6C5D"/>
            </x14:dataBar>
          </x14:cfRule>
          <xm:sqref>B18:B26</xm:sqref>
        </x14:conditionalFormatting>
        <x14:conditionalFormatting xmlns:xm="http://schemas.microsoft.com/office/excel/2006/main">
          <x14:cfRule type="dataBar" id="{CAB0EC23-18D0-4181-BE91-B15AFB25C53D}">
            <x14:dataBar axisPosition="none">
              <x14:cfvo type="num">
                <xm:f>0</xm:f>
              </x14:cfvo>
              <x14:cfvo type="max"/>
              <x14:negativeFillColor rgb="FF2F6C5D"/>
            </x14:dataBar>
          </x14:cfRule>
          <xm:sqref>B32:B36</xm:sqref>
        </x14:conditionalFormatting>
        <x14:conditionalFormatting xmlns:xm="http://schemas.microsoft.com/office/excel/2006/main">
          <x14:cfRule type="dataBar" id="{80F389DD-5900-4280-AC55-14B48060AD88}">
            <x14:dataBar axisPosition="none">
              <x14:cfvo type="num">
                <xm:f>0</xm:f>
              </x14:cfvo>
              <x14:cfvo type="max"/>
              <x14:negativeFillColor rgb="FF2F6C5D"/>
            </x14:dataBar>
          </x14:cfRule>
          <xm:sqref>B42:B48</xm:sqref>
        </x14:conditionalFormatting>
        <x14:conditionalFormatting xmlns:xm="http://schemas.microsoft.com/office/excel/2006/main">
          <x14:cfRule type="dataBar" id="{60301B60-D0D7-4A95-8F8D-BFFB6150EEB1}">
            <x14:dataBar axisPosition="none">
              <x14:cfvo type="num">
                <xm:f>0</xm:f>
              </x14:cfvo>
              <x14:cfvo type="max"/>
              <x14:negativeFillColor rgb="FF2F6C5D"/>
            </x14:dataBar>
          </x14:cfRule>
          <xm:sqref>B54:B64</xm:sqref>
        </x14:conditionalFormatting>
        <x14:conditionalFormatting xmlns:xm="http://schemas.microsoft.com/office/excel/2006/main">
          <x14:cfRule type="dataBar" id="{BEFABB1D-D9A8-4971-A424-A1491FA6839C}">
            <x14:dataBar axisPosition="none">
              <x14:cfvo type="num">
                <xm:f>0</xm:f>
              </x14:cfvo>
              <x14:cfvo type="max"/>
              <x14:negativeFillColor rgb="FF203864"/>
            </x14:dataBar>
          </x14:cfRule>
          <xm:sqref>B70:B87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6C5D"/>
  </sheetPr>
  <dimension ref="A1:E201"/>
  <sheetViews>
    <sheetView zoomScaleNormal="100" workbookViewId="0">
      <pane xSplit="2" ySplit="1" topLeftCell="C2" activePane="bottomRight" state="frozen"/>
      <selection pane="topRight" activeCell="C1" sqref="C1"/>
      <selection pane="bottomLeft" activeCell="A2" sqref="A2"/>
      <selection pane="bottomRight" activeCell="B4" sqref="B4"/>
    </sheetView>
  </sheetViews>
  <sheetFormatPr defaultColWidth="8.69140625" defaultRowHeight="14.6" x14ac:dyDescent="0.4"/>
  <cols>
    <col min="1" max="1" width="8" customWidth="1"/>
    <col min="2" max="2" width="40" customWidth="1"/>
    <col min="3" max="3" width="28" customWidth="1"/>
    <col min="4" max="4" width="11" customWidth="1"/>
    <col min="5" max="5" width="46" customWidth="1"/>
  </cols>
  <sheetData>
    <row r="1" spans="1:5" ht="27.75" customHeight="1" x14ac:dyDescent="0.4">
      <c r="A1" s="16" t="s">
        <v>95</v>
      </c>
      <c r="B1" s="16" t="s">
        <v>96</v>
      </c>
      <c r="C1" s="16" t="s">
        <v>97</v>
      </c>
      <c r="D1" s="16" t="s">
        <v>98</v>
      </c>
      <c r="E1" s="16" t="s">
        <v>99</v>
      </c>
    </row>
    <row r="2" spans="1:5" x14ac:dyDescent="0.4">
      <c r="A2" s="17" t="s">
        <v>100</v>
      </c>
      <c r="B2" s="28" t="s">
        <v>101</v>
      </c>
      <c r="C2" s="19" t="s">
        <v>26</v>
      </c>
      <c r="D2" s="20">
        <v>2</v>
      </c>
      <c r="E2" s="39" t="s">
        <v>102</v>
      </c>
    </row>
    <row r="3" spans="1:5" ht="24.9" x14ac:dyDescent="0.4">
      <c r="A3" s="17" t="s">
        <v>103</v>
      </c>
      <c r="B3" s="29" t="s">
        <v>104</v>
      </c>
      <c r="C3" s="19" t="s">
        <v>18</v>
      </c>
      <c r="D3" s="20">
        <v>3</v>
      </c>
      <c r="E3" s="39" t="s">
        <v>105</v>
      </c>
    </row>
    <row r="4" spans="1:5" x14ac:dyDescent="0.4">
      <c r="A4" s="17" t="s">
        <v>106</v>
      </c>
      <c r="B4" s="29" t="s">
        <v>107</v>
      </c>
      <c r="C4" s="19" t="s">
        <v>34</v>
      </c>
      <c r="D4" s="20">
        <v>2</v>
      </c>
      <c r="E4" s="39" t="s">
        <v>108</v>
      </c>
    </row>
    <row r="5" spans="1:5" x14ac:dyDescent="0.4">
      <c r="A5" s="17" t="s">
        <v>109</v>
      </c>
      <c r="B5" s="30" t="s">
        <v>110</v>
      </c>
      <c r="C5" s="19" t="s">
        <v>26</v>
      </c>
      <c r="D5" s="20">
        <v>2</v>
      </c>
      <c r="E5" s="18" t="s">
        <v>111</v>
      </c>
    </row>
    <row r="6" spans="1:5" ht="58.3" x14ac:dyDescent="0.4">
      <c r="A6" s="17" t="s">
        <v>112</v>
      </c>
      <c r="B6" s="35" t="s">
        <v>113</v>
      </c>
      <c r="C6" s="19" t="s">
        <v>26</v>
      </c>
      <c r="D6" s="20">
        <v>3</v>
      </c>
      <c r="E6" s="18" t="s">
        <v>114</v>
      </c>
    </row>
    <row r="7" spans="1:5" x14ac:dyDescent="0.4">
      <c r="A7" s="17" t="s">
        <v>115</v>
      </c>
      <c r="B7" s="35" t="s">
        <v>116</v>
      </c>
      <c r="C7" s="19" t="s">
        <v>34</v>
      </c>
      <c r="D7" s="20">
        <v>1</v>
      </c>
      <c r="E7" s="18" t="s">
        <v>117</v>
      </c>
    </row>
    <row r="8" spans="1:5" ht="29.15" x14ac:dyDescent="0.4">
      <c r="A8" s="17" t="s">
        <v>118</v>
      </c>
      <c r="B8" s="35" t="s">
        <v>119</v>
      </c>
      <c r="C8" s="19" t="s">
        <v>49</v>
      </c>
      <c r="D8" s="20">
        <v>2</v>
      </c>
      <c r="E8" s="18" t="s">
        <v>108</v>
      </c>
    </row>
    <row r="9" spans="1:5" x14ac:dyDescent="0.4">
      <c r="A9" s="17" t="s">
        <v>120</v>
      </c>
      <c r="B9" s="35" t="s">
        <v>121</v>
      </c>
      <c r="C9" s="19" t="s">
        <v>34</v>
      </c>
      <c r="D9" s="20">
        <v>1</v>
      </c>
      <c r="E9" s="18" t="s">
        <v>117</v>
      </c>
    </row>
    <row r="10" spans="1:5" ht="29.15" x14ac:dyDescent="0.4">
      <c r="A10" s="17" t="s">
        <v>122</v>
      </c>
      <c r="B10" s="35" t="s">
        <v>123</v>
      </c>
      <c r="C10" s="19" t="s">
        <v>26</v>
      </c>
      <c r="D10" s="20">
        <v>2</v>
      </c>
      <c r="E10" s="18" t="s">
        <v>108</v>
      </c>
    </row>
    <row r="11" spans="1:5" ht="29.15" x14ac:dyDescent="0.4">
      <c r="A11" s="17" t="s">
        <v>124</v>
      </c>
      <c r="B11" s="35" t="s">
        <v>125</v>
      </c>
      <c r="C11" s="19" t="s">
        <v>26</v>
      </c>
      <c r="D11" s="20">
        <v>1</v>
      </c>
      <c r="E11" s="18" t="s">
        <v>117</v>
      </c>
    </row>
    <row r="12" spans="1:5" x14ac:dyDescent="0.4">
      <c r="A12" s="17" t="s">
        <v>126</v>
      </c>
      <c r="B12" s="35" t="s">
        <v>127</v>
      </c>
      <c r="C12" s="19" t="s">
        <v>18</v>
      </c>
      <c r="D12" s="20">
        <v>2</v>
      </c>
      <c r="E12" s="18" t="s">
        <v>108</v>
      </c>
    </row>
    <row r="13" spans="1:5" ht="24.9" x14ac:dyDescent="0.4">
      <c r="A13" s="17" t="s">
        <v>128</v>
      </c>
      <c r="B13" s="36" t="s">
        <v>129</v>
      </c>
      <c r="C13" s="19" t="s">
        <v>34</v>
      </c>
      <c r="D13" s="20">
        <v>1</v>
      </c>
      <c r="E13" s="18" t="s">
        <v>130</v>
      </c>
    </row>
    <row r="14" spans="1:5" x14ac:dyDescent="0.4">
      <c r="A14" s="17" t="s">
        <v>131</v>
      </c>
      <c r="B14" s="37" t="s">
        <v>132</v>
      </c>
      <c r="C14" s="19" t="s">
        <v>34</v>
      </c>
      <c r="D14" s="20">
        <v>2</v>
      </c>
      <c r="E14" s="18" t="s">
        <v>117</v>
      </c>
    </row>
    <row r="15" spans="1:5" x14ac:dyDescent="0.4">
      <c r="A15" s="17" t="s">
        <v>133</v>
      </c>
      <c r="B15" s="35" t="s">
        <v>134</v>
      </c>
      <c r="C15" s="19" t="s">
        <v>26</v>
      </c>
      <c r="D15" s="20">
        <v>2</v>
      </c>
      <c r="E15" s="18" t="s">
        <v>117</v>
      </c>
    </row>
    <row r="16" spans="1:5" ht="29.15" x14ac:dyDescent="0.4">
      <c r="A16" s="17" t="s">
        <v>135</v>
      </c>
      <c r="B16" s="35" t="s">
        <v>136</v>
      </c>
      <c r="C16" s="19" t="s">
        <v>26</v>
      </c>
      <c r="D16" s="20">
        <v>2</v>
      </c>
      <c r="E16" s="18" t="s">
        <v>137</v>
      </c>
    </row>
    <row r="17" spans="1:5" x14ac:dyDescent="0.4">
      <c r="A17" s="17" t="s">
        <v>138</v>
      </c>
      <c r="B17" s="35" t="s">
        <v>139</v>
      </c>
      <c r="C17" s="19" t="s">
        <v>18</v>
      </c>
      <c r="D17" s="20">
        <v>2</v>
      </c>
      <c r="E17" s="18" t="s">
        <v>108</v>
      </c>
    </row>
    <row r="18" spans="1:5" ht="29.15" x14ac:dyDescent="0.4">
      <c r="A18" s="17" t="s">
        <v>140</v>
      </c>
      <c r="B18" s="35" t="s">
        <v>141</v>
      </c>
      <c r="C18" s="19" t="s">
        <v>49</v>
      </c>
      <c r="D18" s="20">
        <v>1</v>
      </c>
      <c r="E18" s="18" t="s">
        <v>142</v>
      </c>
    </row>
    <row r="19" spans="1:5" x14ac:dyDescent="0.4">
      <c r="A19" s="17" t="s">
        <v>143</v>
      </c>
      <c r="B19" s="35" t="s">
        <v>144</v>
      </c>
      <c r="C19" s="19" t="s">
        <v>34</v>
      </c>
      <c r="D19" s="20">
        <v>2</v>
      </c>
      <c r="E19" s="18" t="s">
        <v>117</v>
      </c>
    </row>
    <row r="20" spans="1:5" x14ac:dyDescent="0.4">
      <c r="A20" s="17" t="s">
        <v>145</v>
      </c>
      <c r="B20" s="35" t="s">
        <v>146</v>
      </c>
      <c r="C20" s="19" t="s">
        <v>66</v>
      </c>
      <c r="D20" s="20">
        <v>2</v>
      </c>
      <c r="E20" s="18" t="s">
        <v>137</v>
      </c>
    </row>
    <row r="21" spans="1:5" ht="24.9" x14ac:dyDescent="0.4">
      <c r="A21" s="17" t="s">
        <v>147</v>
      </c>
      <c r="B21" s="35" t="s">
        <v>148</v>
      </c>
      <c r="C21" s="19" t="s">
        <v>18</v>
      </c>
      <c r="D21" s="20">
        <v>2</v>
      </c>
      <c r="E21" s="18" t="s">
        <v>149</v>
      </c>
    </row>
    <row r="22" spans="1:5" ht="29.15" x14ac:dyDescent="0.4">
      <c r="A22" s="17" t="s">
        <v>150</v>
      </c>
      <c r="B22" s="35" t="s">
        <v>151</v>
      </c>
      <c r="C22" s="19" t="s">
        <v>34</v>
      </c>
      <c r="D22" s="20">
        <v>2</v>
      </c>
      <c r="E22" s="18" t="s">
        <v>152</v>
      </c>
    </row>
    <row r="23" spans="1:5" ht="29.15" x14ac:dyDescent="0.4">
      <c r="A23" s="17" t="s">
        <v>153</v>
      </c>
      <c r="B23" s="35" t="s">
        <v>154</v>
      </c>
      <c r="C23" s="19" t="s">
        <v>26</v>
      </c>
      <c r="D23" s="20">
        <v>1</v>
      </c>
      <c r="E23" s="18" t="s">
        <v>155</v>
      </c>
    </row>
    <row r="24" spans="1:5" ht="29.15" x14ac:dyDescent="0.4">
      <c r="A24" s="17" t="s">
        <v>156</v>
      </c>
      <c r="B24" s="35" t="s">
        <v>157</v>
      </c>
      <c r="C24" s="19" t="s">
        <v>26</v>
      </c>
      <c r="D24" s="20">
        <v>3</v>
      </c>
      <c r="E24" s="18" t="s">
        <v>108</v>
      </c>
    </row>
    <row r="25" spans="1:5" ht="29.15" x14ac:dyDescent="0.4">
      <c r="A25" s="17" t="s">
        <v>158</v>
      </c>
      <c r="B25" s="35" t="s">
        <v>159</v>
      </c>
      <c r="C25" s="19" t="s">
        <v>42</v>
      </c>
      <c r="D25" s="20">
        <v>3</v>
      </c>
      <c r="E25" s="18" t="s">
        <v>108</v>
      </c>
    </row>
    <row r="26" spans="1:5" x14ac:dyDescent="0.4">
      <c r="A26" s="17" t="s">
        <v>160</v>
      </c>
      <c r="B26" s="35" t="s">
        <v>161</v>
      </c>
      <c r="C26" s="19" t="s">
        <v>54</v>
      </c>
      <c r="D26" s="20">
        <v>3</v>
      </c>
      <c r="E26" s="18" t="s">
        <v>108</v>
      </c>
    </row>
    <row r="27" spans="1:5" ht="25.75" x14ac:dyDescent="0.4">
      <c r="A27" s="17" t="s">
        <v>162</v>
      </c>
      <c r="B27" s="28" t="s">
        <v>163</v>
      </c>
      <c r="C27" s="19" t="s">
        <v>54</v>
      </c>
      <c r="D27" s="20">
        <v>1</v>
      </c>
      <c r="E27" s="18" t="s">
        <v>164</v>
      </c>
    </row>
    <row r="28" spans="1:5" x14ac:dyDescent="0.4">
      <c r="A28" s="17" t="s">
        <v>165</v>
      </c>
      <c r="B28" s="31" t="s">
        <v>166</v>
      </c>
      <c r="C28" s="19" t="s">
        <v>26</v>
      </c>
      <c r="D28" s="20">
        <v>1</v>
      </c>
      <c r="E28" s="18" t="s">
        <v>167</v>
      </c>
    </row>
    <row r="29" spans="1:5" ht="31.75" x14ac:dyDescent="0.45">
      <c r="A29" s="17" t="s">
        <v>168</v>
      </c>
      <c r="B29" s="32" t="s">
        <v>169</v>
      </c>
      <c r="C29" s="19" t="s">
        <v>9</v>
      </c>
      <c r="D29" s="20">
        <v>1</v>
      </c>
      <c r="E29" s="18" t="s">
        <v>130</v>
      </c>
    </row>
    <row r="30" spans="1:5" x14ac:dyDescent="0.4">
      <c r="A30" s="17" t="s">
        <v>170</v>
      </c>
      <c r="B30" s="31" t="s">
        <v>171</v>
      </c>
      <c r="C30" s="19" t="s">
        <v>34</v>
      </c>
      <c r="D30" s="20">
        <v>1</v>
      </c>
      <c r="E30" s="18" t="s">
        <v>164</v>
      </c>
    </row>
    <row r="31" spans="1:5" x14ac:dyDescent="0.4">
      <c r="A31" s="17" t="s">
        <v>172</v>
      </c>
      <c r="B31" s="31" t="s">
        <v>173</v>
      </c>
      <c r="C31" s="19" t="s">
        <v>49</v>
      </c>
      <c r="D31" s="20">
        <v>1</v>
      </c>
      <c r="E31" s="18" t="s">
        <v>164</v>
      </c>
    </row>
    <row r="32" spans="1:5" ht="90.45" x14ac:dyDescent="0.4">
      <c r="A32" s="17" t="s">
        <v>174</v>
      </c>
      <c r="B32" s="33" t="s">
        <v>175</v>
      </c>
      <c r="C32" s="19" t="s">
        <v>26</v>
      </c>
      <c r="D32" s="20">
        <v>1</v>
      </c>
      <c r="E32" s="18" t="s">
        <v>155</v>
      </c>
    </row>
    <row r="33" spans="1:5" ht="62.15" x14ac:dyDescent="0.4">
      <c r="A33" s="17" t="s">
        <v>176</v>
      </c>
      <c r="B33" s="38" t="s">
        <v>177</v>
      </c>
      <c r="C33" s="19" t="s">
        <v>9</v>
      </c>
      <c r="D33" s="20">
        <v>36</v>
      </c>
      <c r="E33" s="18" t="s">
        <v>178</v>
      </c>
    </row>
    <row r="34" spans="1:5" x14ac:dyDescent="0.4">
      <c r="A34" s="17" t="s">
        <v>179</v>
      </c>
      <c r="B34" s="28" t="s">
        <v>180</v>
      </c>
      <c r="C34" s="19" t="s">
        <v>18</v>
      </c>
      <c r="D34" s="20">
        <v>1</v>
      </c>
      <c r="E34" s="18" t="s">
        <v>155</v>
      </c>
    </row>
    <row r="35" spans="1:5" x14ac:dyDescent="0.4">
      <c r="A35" s="17" t="s">
        <v>181</v>
      </c>
      <c r="B35" s="29" t="s">
        <v>182</v>
      </c>
      <c r="C35" s="19" t="s">
        <v>18</v>
      </c>
      <c r="D35" s="20">
        <v>1</v>
      </c>
      <c r="E35" s="18" t="s">
        <v>155</v>
      </c>
    </row>
    <row r="36" spans="1:5" x14ac:dyDescent="0.4">
      <c r="A36" s="17" t="s">
        <v>183</v>
      </c>
      <c r="B36" s="29" t="s">
        <v>184</v>
      </c>
      <c r="C36" s="19" t="s">
        <v>18</v>
      </c>
      <c r="D36" s="20">
        <v>1</v>
      </c>
      <c r="E36" s="18" t="s">
        <v>164</v>
      </c>
    </row>
    <row r="37" spans="1:5" x14ac:dyDescent="0.4">
      <c r="A37" s="17" t="s">
        <v>185</v>
      </c>
      <c r="B37" s="29" t="s">
        <v>186</v>
      </c>
      <c r="C37" s="19" t="s">
        <v>34</v>
      </c>
      <c r="D37" s="20">
        <v>2</v>
      </c>
      <c r="E37" s="18" t="s">
        <v>167</v>
      </c>
    </row>
    <row r="38" spans="1:5" x14ac:dyDescent="0.4">
      <c r="A38" s="17" t="s">
        <v>187</v>
      </c>
      <c r="B38" s="34" t="s">
        <v>188</v>
      </c>
      <c r="C38" s="19" t="s">
        <v>9</v>
      </c>
      <c r="D38" s="20">
        <v>6</v>
      </c>
      <c r="E38" s="18" t="s">
        <v>189</v>
      </c>
    </row>
    <row r="39" spans="1:5" x14ac:dyDescent="0.4">
      <c r="A39" s="17" t="s">
        <v>190</v>
      </c>
      <c r="B39" s="34" t="s">
        <v>191</v>
      </c>
      <c r="C39" s="19" t="s">
        <v>34</v>
      </c>
      <c r="D39" s="20">
        <v>1</v>
      </c>
      <c r="E39" s="18" t="s">
        <v>192</v>
      </c>
    </row>
    <row r="40" spans="1:5" ht="24.9" x14ac:dyDescent="0.4">
      <c r="A40" s="17" t="s">
        <v>193</v>
      </c>
      <c r="B40" s="18" t="s">
        <v>194</v>
      </c>
      <c r="C40" s="19" t="s">
        <v>26</v>
      </c>
      <c r="D40" s="20">
        <v>1</v>
      </c>
      <c r="E40" s="18" t="s">
        <v>164</v>
      </c>
    </row>
    <row r="41" spans="1:5" x14ac:dyDescent="0.4">
      <c r="A41" s="17" t="s">
        <v>195</v>
      </c>
      <c r="B41" s="18" t="s">
        <v>196</v>
      </c>
      <c r="C41" s="19" t="s">
        <v>64</v>
      </c>
      <c r="D41" s="20">
        <v>1</v>
      </c>
      <c r="E41" s="18" t="s">
        <v>164</v>
      </c>
    </row>
    <row r="42" spans="1:5" x14ac:dyDescent="0.4">
      <c r="A42" s="17" t="s">
        <v>197</v>
      </c>
      <c r="B42" s="18" t="s">
        <v>198</v>
      </c>
      <c r="C42" s="19" t="s">
        <v>26</v>
      </c>
      <c r="D42" s="20">
        <v>1</v>
      </c>
      <c r="E42" s="18" t="s">
        <v>167</v>
      </c>
    </row>
    <row r="43" spans="1:5" x14ac:dyDescent="0.4">
      <c r="A43" s="17" t="s">
        <v>199</v>
      </c>
      <c r="B43" s="41" t="s">
        <v>200</v>
      </c>
      <c r="C43" s="19" t="s">
        <v>18</v>
      </c>
      <c r="D43" s="20">
        <v>1</v>
      </c>
      <c r="E43" s="18" t="s">
        <v>117</v>
      </c>
    </row>
    <row r="44" spans="1:5" x14ac:dyDescent="0.4">
      <c r="A44" s="17" t="s">
        <v>201</v>
      </c>
      <c r="B44" s="42" t="s">
        <v>202</v>
      </c>
      <c r="C44" s="19" t="s">
        <v>26</v>
      </c>
      <c r="D44" s="20">
        <v>1</v>
      </c>
      <c r="E44" s="18" t="s">
        <v>117</v>
      </c>
    </row>
    <row r="45" spans="1:5" x14ac:dyDescent="0.4">
      <c r="A45" s="17" t="s">
        <v>203</v>
      </c>
      <c r="B45" s="18"/>
      <c r="C45" s="19"/>
      <c r="D45" s="20" t="str">
        <f>IF($B45="","",COUNTIF(Documentos!$B$2:$B$151,$B45))</f>
        <v/>
      </c>
      <c r="E45" s="18"/>
    </row>
    <row r="46" spans="1:5" x14ac:dyDescent="0.4">
      <c r="A46" s="17" t="s">
        <v>204</v>
      </c>
      <c r="B46" s="18"/>
      <c r="C46" s="19"/>
      <c r="D46" s="20" t="str">
        <f>IF($B46="","",COUNTIF(Documentos!$B$2:$B$151,$B46))</f>
        <v/>
      </c>
      <c r="E46" s="18"/>
    </row>
    <row r="47" spans="1:5" x14ac:dyDescent="0.4">
      <c r="A47" s="17" t="s">
        <v>205</v>
      </c>
      <c r="B47" s="18"/>
      <c r="C47" s="19"/>
      <c r="D47" s="20" t="str">
        <f>IF($B47="","",COUNTIF(Documentos!$B$2:$B$151,$B47))</f>
        <v/>
      </c>
      <c r="E47" s="18"/>
    </row>
    <row r="48" spans="1:5" x14ac:dyDescent="0.4">
      <c r="A48" s="17" t="s">
        <v>206</v>
      </c>
      <c r="B48" s="18"/>
      <c r="C48" s="19"/>
      <c r="D48" s="20" t="str">
        <f>IF($B48="","",COUNTIF(Documentos!$B$2:$B$151,$B48))</f>
        <v/>
      </c>
      <c r="E48" s="18"/>
    </row>
    <row r="49" spans="1:5" x14ac:dyDescent="0.4">
      <c r="A49" s="17" t="s">
        <v>207</v>
      </c>
      <c r="B49" s="18"/>
      <c r="C49" s="19"/>
      <c r="D49" s="20" t="str">
        <f>IF($B49="","",COUNTIF(Documentos!$B$2:$B$151,$B49))</f>
        <v/>
      </c>
      <c r="E49" s="18"/>
    </row>
    <row r="50" spans="1:5" x14ac:dyDescent="0.4">
      <c r="A50" s="17" t="s">
        <v>208</v>
      </c>
      <c r="B50" s="18"/>
      <c r="C50" s="19"/>
      <c r="D50" s="20" t="str">
        <f>IF($B50="","",COUNTIF(Documentos!$B$2:$B$151,$B50))</f>
        <v/>
      </c>
      <c r="E50" s="18"/>
    </row>
    <row r="51" spans="1:5" x14ac:dyDescent="0.4">
      <c r="A51" s="17" t="s">
        <v>209</v>
      </c>
      <c r="B51" s="18"/>
      <c r="C51" s="19"/>
      <c r="D51" s="20" t="str">
        <f>IF($B51="","",COUNTIF(Documentos!$B$2:$B$151,$B51))</f>
        <v/>
      </c>
      <c r="E51" s="18"/>
    </row>
    <row r="52" spans="1:5" x14ac:dyDescent="0.4">
      <c r="A52" s="17" t="s">
        <v>210</v>
      </c>
      <c r="B52" s="18"/>
      <c r="C52" s="19"/>
      <c r="D52" s="20" t="str">
        <f>IF($B52="","",COUNTIF(Documentos!$B$2:$B$151,$B52))</f>
        <v/>
      </c>
      <c r="E52" s="18"/>
    </row>
    <row r="53" spans="1:5" x14ac:dyDescent="0.4">
      <c r="A53" s="17" t="s">
        <v>211</v>
      </c>
      <c r="B53" s="18"/>
      <c r="C53" s="19"/>
      <c r="D53" s="20" t="str">
        <f>IF($B53="","",COUNTIF(Documentos!$B$2:$B$151,$B53))</f>
        <v/>
      </c>
      <c r="E53" s="18"/>
    </row>
    <row r="54" spans="1:5" x14ac:dyDescent="0.4">
      <c r="A54" s="17" t="s">
        <v>212</v>
      </c>
      <c r="B54" s="18"/>
      <c r="C54" s="19"/>
      <c r="D54" s="20" t="str">
        <f>IF($B54="","",COUNTIF(Documentos!$B$2:$B$151,$B54))</f>
        <v/>
      </c>
      <c r="E54" s="18"/>
    </row>
    <row r="55" spans="1:5" x14ac:dyDescent="0.4">
      <c r="A55" s="17" t="s">
        <v>213</v>
      </c>
      <c r="B55" s="18"/>
      <c r="C55" s="19"/>
      <c r="D55" s="20" t="str">
        <f>IF($B55="","",COUNTIF(Documentos!$B$2:$B$151,$B55))</f>
        <v/>
      </c>
      <c r="E55" s="18"/>
    </row>
    <row r="56" spans="1:5" x14ac:dyDescent="0.4">
      <c r="A56" s="17" t="s">
        <v>214</v>
      </c>
      <c r="B56" s="18"/>
      <c r="C56" s="19"/>
      <c r="D56" s="20" t="str">
        <f>IF($B56="","",COUNTIF(Documentos!$B$2:$B$151,$B56))</f>
        <v/>
      </c>
      <c r="E56" s="18"/>
    </row>
    <row r="57" spans="1:5" x14ac:dyDescent="0.4">
      <c r="A57" s="17" t="s">
        <v>215</v>
      </c>
      <c r="B57" s="18"/>
      <c r="C57" s="19"/>
      <c r="D57" s="20" t="str">
        <f>IF($B57="","",COUNTIF(Documentos!$B$2:$B$151,$B57))</f>
        <v/>
      </c>
      <c r="E57" s="18"/>
    </row>
    <row r="58" spans="1:5" x14ac:dyDescent="0.4">
      <c r="A58" s="17" t="s">
        <v>216</v>
      </c>
      <c r="B58" s="18"/>
      <c r="C58" s="19"/>
      <c r="D58" s="20" t="str">
        <f>IF($B58="","",COUNTIF(Documentos!$B$2:$B$151,$B58))</f>
        <v/>
      </c>
      <c r="E58" s="18"/>
    </row>
    <row r="59" spans="1:5" x14ac:dyDescent="0.4">
      <c r="A59" s="17" t="s">
        <v>217</v>
      </c>
      <c r="B59" s="18"/>
      <c r="C59" s="19"/>
      <c r="D59" s="20" t="str">
        <f>IF($B59="","",COUNTIF(Documentos!$B$2:$B$151,$B59))</f>
        <v/>
      </c>
      <c r="E59" s="18"/>
    </row>
    <row r="60" spans="1:5" x14ac:dyDescent="0.4">
      <c r="A60" s="17" t="s">
        <v>218</v>
      </c>
      <c r="B60" s="18"/>
      <c r="C60" s="19"/>
      <c r="D60" s="20" t="str">
        <f>IF($B60="","",COUNTIF(Documentos!$B$2:$B$151,$B60))</f>
        <v/>
      </c>
      <c r="E60" s="18"/>
    </row>
    <row r="61" spans="1:5" x14ac:dyDescent="0.4">
      <c r="A61" s="17" t="s">
        <v>219</v>
      </c>
      <c r="B61" s="18"/>
      <c r="C61" s="19"/>
      <c r="D61" s="20" t="str">
        <f>IF($B61="","",COUNTIF(Documentos!$B$2:$B$151,$B61))</f>
        <v/>
      </c>
      <c r="E61" s="18"/>
    </row>
    <row r="62" spans="1:5" x14ac:dyDescent="0.4">
      <c r="A62" s="17" t="s">
        <v>220</v>
      </c>
      <c r="B62" s="18"/>
      <c r="C62" s="19"/>
      <c r="D62" s="20" t="str">
        <f>IF($B62="","",COUNTIF(Documentos!$B$2:$B$151,$B62))</f>
        <v/>
      </c>
      <c r="E62" s="18"/>
    </row>
    <row r="63" spans="1:5" x14ac:dyDescent="0.4">
      <c r="A63" s="17" t="s">
        <v>221</v>
      </c>
      <c r="B63" s="18"/>
      <c r="C63" s="19"/>
      <c r="D63" s="20" t="str">
        <f>IF($B63="","",COUNTIF(Documentos!$B$2:$B$151,$B63))</f>
        <v/>
      </c>
      <c r="E63" s="18"/>
    </row>
    <row r="64" spans="1:5" x14ac:dyDescent="0.4">
      <c r="A64" s="17" t="s">
        <v>222</v>
      </c>
      <c r="B64" s="18"/>
      <c r="C64" s="19"/>
      <c r="D64" s="20" t="str">
        <f>IF($B64="","",COUNTIF(Documentos!$B$2:$B$151,$B64))</f>
        <v/>
      </c>
      <c r="E64" s="18"/>
    </row>
    <row r="65" spans="1:5" x14ac:dyDescent="0.4">
      <c r="A65" s="17" t="s">
        <v>223</v>
      </c>
      <c r="B65" s="18"/>
      <c r="C65" s="19"/>
      <c r="D65" s="20" t="str">
        <f>IF($B65="","",COUNTIF(Documentos!$B$2:$B$151,$B65))</f>
        <v/>
      </c>
      <c r="E65" s="18"/>
    </row>
    <row r="66" spans="1:5" x14ac:dyDescent="0.4">
      <c r="A66" s="17" t="s">
        <v>224</v>
      </c>
      <c r="B66" s="18"/>
      <c r="C66" s="19"/>
      <c r="D66" s="20" t="str">
        <f>IF($B66="","",COUNTIF(Documentos!$B$2:$B$151,$B66))</f>
        <v/>
      </c>
      <c r="E66" s="18"/>
    </row>
    <row r="67" spans="1:5" x14ac:dyDescent="0.4">
      <c r="A67" s="17" t="s">
        <v>225</v>
      </c>
      <c r="B67" s="18"/>
      <c r="C67" s="19"/>
      <c r="D67" s="20" t="str">
        <f>IF($B67="","",COUNTIF(Documentos!$B$2:$B$151,$B67))</f>
        <v/>
      </c>
      <c r="E67" s="18"/>
    </row>
    <row r="68" spans="1:5" x14ac:dyDescent="0.4">
      <c r="A68" s="17" t="s">
        <v>226</v>
      </c>
      <c r="B68" s="18"/>
      <c r="C68" s="19"/>
      <c r="D68" s="20" t="str">
        <f>IF($B68="","",COUNTIF(Documentos!$B$2:$B$151,$B68))</f>
        <v/>
      </c>
      <c r="E68" s="18"/>
    </row>
    <row r="69" spans="1:5" x14ac:dyDescent="0.4">
      <c r="A69" s="17" t="s">
        <v>227</v>
      </c>
      <c r="B69" s="18"/>
      <c r="C69" s="19"/>
      <c r="D69" s="20" t="str">
        <f>IF($B69="","",COUNTIF(Documentos!$B$2:$B$151,$B69))</f>
        <v/>
      </c>
      <c r="E69" s="18"/>
    </row>
    <row r="70" spans="1:5" x14ac:dyDescent="0.4">
      <c r="A70" s="17" t="s">
        <v>228</v>
      </c>
      <c r="B70" s="18"/>
      <c r="C70" s="19"/>
      <c r="D70" s="20" t="str">
        <f>IF($B70="","",COUNTIF(Documentos!$B$2:$B$151,$B70))</f>
        <v/>
      </c>
      <c r="E70" s="18"/>
    </row>
    <row r="71" spans="1:5" x14ac:dyDescent="0.4">
      <c r="A71" s="17" t="s">
        <v>229</v>
      </c>
      <c r="B71" s="18"/>
      <c r="C71" s="19"/>
      <c r="D71" s="20" t="str">
        <f>IF($B71="","",COUNTIF(Documentos!$B$2:$B$151,$B71))</f>
        <v/>
      </c>
      <c r="E71" s="18"/>
    </row>
    <row r="72" spans="1:5" x14ac:dyDescent="0.4">
      <c r="A72" s="17" t="s">
        <v>230</v>
      </c>
      <c r="B72" s="18"/>
      <c r="C72" s="19"/>
      <c r="D72" s="20" t="str">
        <f>IF($B72="","",COUNTIF(Documentos!$B$2:$B$151,$B72))</f>
        <v/>
      </c>
      <c r="E72" s="18"/>
    </row>
    <row r="73" spans="1:5" x14ac:dyDescent="0.4">
      <c r="A73" s="17" t="s">
        <v>231</v>
      </c>
      <c r="B73" s="18"/>
      <c r="C73" s="19"/>
      <c r="D73" s="20" t="str">
        <f>IF($B73="","",COUNTIF(Documentos!$B$2:$B$151,$B73))</f>
        <v/>
      </c>
      <c r="E73" s="18"/>
    </row>
    <row r="74" spans="1:5" x14ac:dyDescent="0.4">
      <c r="A74" s="17" t="s">
        <v>232</v>
      </c>
      <c r="B74" s="18"/>
      <c r="C74" s="19"/>
      <c r="D74" s="20" t="str">
        <f>IF($B74="","",COUNTIF(Documentos!$B$2:$B$151,$B74))</f>
        <v/>
      </c>
      <c r="E74" s="18"/>
    </row>
    <row r="75" spans="1:5" x14ac:dyDescent="0.4">
      <c r="A75" s="17" t="s">
        <v>233</v>
      </c>
      <c r="B75" s="18"/>
      <c r="C75" s="19"/>
      <c r="D75" s="20" t="str">
        <f>IF($B75="","",COUNTIF(Documentos!$B$2:$B$151,$B75))</f>
        <v/>
      </c>
      <c r="E75" s="18"/>
    </row>
    <row r="76" spans="1:5" x14ac:dyDescent="0.4">
      <c r="A76" s="17" t="s">
        <v>234</v>
      </c>
      <c r="B76" s="18"/>
      <c r="C76" s="19"/>
      <c r="D76" s="20" t="str">
        <f>IF($B76="","",COUNTIF(Documentos!$B$2:$B$151,$B76))</f>
        <v/>
      </c>
      <c r="E76" s="18"/>
    </row>
    <row r="77" spans="1:5" x14ac:dyDescent="0.4">
      <c r="A77" s="17" t="s">
        <v>235</v>
      </c>
      <c r="B77" s="18"/>
      <c r="C77" s="19"/>
      <c r="D77" s="20" t="str">
        <f>IF($B77="","",COUNTIF(Documentos!$B$2:$B$151,$B77))</f>
        <v/>
      </c>
      <c r="E77" s="18"/>
    </row>
    <row r="78" spans="1:5" x14ac:dyDescent="0.4">
      <c r="A78" s="17" t="s">
        <v>236</v>
      </c>
      <c r="B78" s="18"/>
      <c r="C78" s="19"/>
      <c r="D78" s="20" t="str">
        <f>IF($B78="","",COUNTIF(Documentos!$B$2:$B$151,$B78))</f>
        <v/>
      </c>
      <c r="E78" s="18"/>
    </row>
    <row r="79" spans="1:5" x14ac:dyDescent="0.4">
      <c r="A79" s="17" t="s">
        <v>237</v>
      </c>
      <c r="B79" s="18"/>
      <c r="C79" s="19"/>
      <c r="D79" s="20" t="str">
        <f>IF($B79="","",COUNTIF(Documentos!$B$2:$B$151,$B79))</f>
        <v/>
      </c>
      <c r="E79" s="18"/>
    </row>
    <row r="80" spans="1:5" x14ac:dyDescent="0.4">
      <c r="A80" s="17" t="s">
        <v>238</v>
      </c>
      <c r="B80" s="18"/>
      <c r="C80" s="19"/>
      <c r="D80" s="20" t="str">
        <f>IF($B80="","",COUNTIF(Documentos!$B$2:$B$151,$B80))</f>
        <v/>
      </c>
      <c r="E80" s="18"/>
    </row>
    <row r="81" spans="1:5" x14ac:dyDescent="0.4">
      <c r="A81" s="17" t="s">
        <v>239</v>
      </c>
      <c r="B81" s="18"/>
      <c r="C81" s="19"/>
      <c r="D81" s="20" t="str">
        <f>IF($B81="","",COUNTIF(Documentos!$B$2:$B$151,$B81))</f>
        <v/>
      </c>
      <c r="E81" s="18"/>
    </row>
    <row r="82" spans="1:5" x14ac:dyDescent="0.4">
      <c r="A82" s="17" t="s">
        <v>240</v>
      </c>
      <c r="B82" s="18"/>
      <c r="C82" s="19"/>
      <c r="D82" s="20" t="str">
        <f>IF($B82="","",COUNTIF(Documentos!$B$2:$B$151,$B82))</f>
        <v/>
      </c>
      <c r="E82" s="18"/>
    </row>
    <row r="83" spans="1:5" x14ac:dyDescent="0.4">
      <c r="A83" s="17" t="s">
        <v>241</v>
      </c>
      <c r="B83" s="18"/>
      <c r="C83" s="19"/>
      <c r="D83" s="20" t="str">
        <f>IF($B83="","",COUNTIF(Documentos!$B$2:$B$151,$B83))</f>
        <v/>
      </c>
      <c r="E83" s="18"/>
    </row>
    <row r="84" spans="1:5" x14ac:dyDescent="0.4">
      <c r="A84" s="17" t="s">
        <v>242</v>
      </c>
      <c r="B84" s="18"/>
      <c r="C84" s="19"/>
      <c r="D84" s="20" t="str">
        <f>IF($B84="","",COUNTIF(Documentos!$B$2:$B$151,$B84))</f>
        <v/>
      </c>
      <c r="E84" s="18"/>
    </row>
    <row r="85" spans="1:5" x14ac:dyDescent="0.4">
      <c r="A85" s="17" t="s">
        <v>243</v>
      </c>
      <c r="B85" s="18"/>
      <c r="C85" s="19"/>
      <c r="D85" s="20" t="str">
        <f>IF($B85="","",COUNTIF(Documentos!$B$2:$B$151,$B85))</f>
        <v/>
      </c>
      <c r="E85" s="18"/>
    </row>
    <row r="86" spans="1:5" x14ac:dyDescent="0.4">
      <c r="A86" s="17" t="s">
        <v>244</v>
      </c>
      <c r="B86" s="18"/>
      <c r="C86" s="19"/>
      <c r="D86" s="20" t="str">
        <f>IF($B86="","",COUNTIF(Documentos!$B$2:$B$151,$B86))</f>
        <v/>
      </c>
      <c r="E86" s="18"/>
    </row>
    <row r="87" spans="1:5" x14ac:dyDescent="0.4">
      <c r="A87" s="17" t="s">
        <v>245</v>
      </c>
      <c r="B87" s="18"/>
      <c r="C87" s="19"/>
      <c r="D87" s="20" t="str">
        <f>IF($B87="","",COUNTIF(Documentos!$B$2:$B$151,$B87))</f>
        <v/>
      </c>
      <c r="E87" s="18"/>
    </row>
    <row r="88" spans="1:5" x14ac:dyDescent="0.4">
      <c r="A88" s="17" t="s">
        <v>246</v>
      </c>
      <c r="B88" s="18"/>
      <c r="C88" s="19"/>
      <c r="D88" s="20" t="str">
        <f>IF($B88="","",COUNTIF(Documentos!$B$2:$B$151,$B88))</f>
        <v/>
      </c>
      <c r="E88" s="18"/>
    </row>
    <row r="89" spans="1:5" x14ac:dyDescent="0.4">
      <c r="A89" s="17" t="s">
        <v>247</v>
      </c>
      <c r="B89" s="18"/>
      <c r="C89" s="19"/>
      <c r="D89" s="20" t="str">
        <f>IF($B89="","",COUNTIF(Documentos!$B$2:$B$151,$B89))</f>
        <v/>
      </c>
      <c r="E89" s="18"/>
    </row>
    <row r="90" spans="1:5" x14ac:dyDescent="0.4">
      <c r="A90" s="17" t="s">
        <v>248</v>
      </c>
      <c r="B90" s="18"/>
      <c r="C90" s="19"/>
      <c r="D90" s="20" t="str">
        <f>IF($B90="","",COUNTIF(Documentos!$B$2:$B$151,$B90))</f>
        <v/>
      </c>
      <c r="E90" s="18"/>
    </row>
    <row r="91" spans="1:5" x14ac:dyDescent="0.4">
      <c r="A91" s="17" t="s">
        <v>249</v>
      </c>
      <c r="B91" s="18"/>
      <c r="C91" s="19"/>
      <c r="D91" s="20" t="str">
        <f>IF($B91="","",COUNTIF(Documentos!$B$2:$B$151,$B91))</f>
        <v/>
      </c>
      <c r="E91" s="18"/>
    </row>
    <row r="92" spans="1:5" x14ac:dyDescent="0.4">
      <c r="A92" s="17" t="s">
        <v>250</v>
      </c>
      <c r="B92" s="18"/>
      <c r="C92" s="19"/>
      <c r="D92" s="20" t="str">
        <f>IF($B92="","",COUNTIF(Documentos!$B$2:$B$151,$B92))</f>
        <v/>
      </c>
      <c r="E92" s="18"/>
    </row>
    <row r="93" spans="1:5" x14ac:dyDescent="0.4">
      <c r="A93" s="17" t="s">
        <v>251</v>
      </c>
      <c r="B93" s="18"/>
      <c r="C93" s="19"/>
      <c r="D93" s="20" t="str">
        <f>IF($B93="","",COUNTIF(Documentos!$B$2:$B$151,$B93))</f>
        <v/>
      </c>
      <c r="E93" s="18"/>
    </row>
    <row r="94" spans="1:5" x14ac:dyDescent="0.4">
      <c r="A94" s="17" t="s">
        <v>252</v>
      </c>
      <c r="B94" s="18"/>
      <c r="C94" s="19"/>
      <c r="D94" s="20" t="str">
        <f>IF($B94="","",COUNTIF(Documentos!$B$2:$B$151,$B94))</f>
        <v/>
      </c>
      <c r="E94" s="18"/>
    </row>
    <row r="95" spans="1:5" x14ac:dyDescent="0.4">
      <c r="A95" s="17" t="s">
        <v>253</v>
      </c>
      <c r="B95" s="18"/>
      <c r="C95" s="19"/>
      <c r="D95" s="20" t="str">
        <f>IF($B95="","",COUNTIF(Documentos!$B$2:$B$151,$B95))</f>
        <v/>
      </c>
      <c r="E95" s="18"/>
    </row>
    <row r="96" spans="1:5" x14ac:dyDescent="0.4">
      <c r="A96" s="17" t="s">
        <v>254</v>
      </c>
      <c r="B96" s="18"/>
      <c r="C96" s="19"/>
      <c r="D96" s="20" t="str">
        <f>IF($B96="","",COUNTIF(Documentos!$B$2:$B$151,$B96))</f>
        <v/>
      </c>
      <c r="E96" s="18"/>
    </row>
    <row r="97" spans="1:5" x14ac:dyDescent="0.4">
      <c r="A97" s="17" t="s">
        <v>255</v>
      </c>
      <c r="B97" s="18"/>
      <c r="C97" s="19"/>
      <c r="D97" s="20" t="str">
        <f>IF($B97="","",COUNTIF(Documentos!$B$2:$B$151,$B97))</f>
        <v/>
      </c>
      <c r="E97" s="18"/>
    </row>
    <row r="98" spans="1:5" x14ac:dyDescent="0.4">
      <c r="A98" s="17" t="s">
        <v>256</v>
      </c>
      <c r="B98" s="18"/>
      <c r="C98" s="19"/>
      <c r="D98" s="20" t="str">
        <f>IF($B98="","",COUNTIF(Documentos!$B$2:$B$151,$B98))</f>
        <v/>
      </c>
      <c r="E98" s="18"/>
    </row>
    <row r="99" spans="1:5" x14ac:dyDescent="0.4">
      <c r="A99" s="17" t="s">
        <v>257</v>
      </c>
      <c r="B99" s="18"/>
      <c r="C99" s="19"/>
      <c r="D99" s="20" t="str">
        <f>IF($B99="","",COUNTIF(Documentos!$B$2:$B$151,$B99))</f>
        <v/>
      </c>
      <c r="E99" s="18"/>
    </row>
    <row r="100" spans="1:5" x14ac:dyDescent="0.4">
      <c r="A100" s="17" t="s">
        <v>258</v>
      </c>
      <c r="B100" s="18"/>
      <c r="C100" s="19"/>
      <c r="D100" s="20" t="str">
        <f>IF($B100="","",COUNTIF(Documentos!$B$2:$B$151,$B100))</f>
        <v/>
      </c>
      <c r="E100" s="18"/>
    </row>
    <row r="101" spans="1:5" x14ac:dyDescent="0.4">
      <c r="A101" s="17" t="s">
        <v>259</v>
      </c>
      <c r="B101" s="18"/>
      <c r="C101" s="19"/>
      <c r="D101" s="20" t="str">
        <f>IF($B101="","",COUNTIF(Documentos!$B$2:$B$151,$B101))</f>
        <v/>
      </c>
      <c r="E101" s="18"/>
    </row>
    <row r="102" spans="1:5" x14ac:dyDescent="0.4">
      <c r="A102" s="17" t="s">
        <v>260</v>
      </c>
      <c r="B102" s="18"/>
      <c r="C102" s="19"/>
      <c r="D102" s="20" t="str">
        <f>IF($B102="","",COUNTIF(Documentos!$B$2:$B$151,$B102))</f>
        <v/>
      </c>
      <c r="E102" s="18"/>
    </row>
    <row r="103" spans="1:5" x14ac:dyDescent="0.4">
      <c r="A103" s="17" t="s">
        <v>261</v>
      </c>
      <c r="B103" s="18"/>
      <c r="C103" s="19"/>
      <c r="D103" s="20" t="str">
        <f>IF($B103="","",COUNTIF(Documentos!$B$2:$B$151,$B103))</f>
        <v/>
      </c>
      <c r="E103" s="18"/>
    </row>
    <row r="104" spans="1:5" x14ac:dyDescent="0.4">
      <c r="A104" s="17" t="s">
        <v>262</v>
      </c>
      <c r="B104" s="18"/>
      <c r="C104" s="19"/>
      <c r="D104" s="20" t="str">
        <f>IF($B104="","",COUNTIF(Documentos!$B$2:$B$151,$B104))</f>
        <v/>
      </c>
      <c r="E104" s="18"/>
    </row>
    <row r="105" spans="1:5" x14ac:dyDescent="0.4">
      <c r="A105" s="17" t="s">
        <v>263</v>
      </c>
      <c r="B105" s="18"/>
      <c r="C105" s="19"/>
      <c r="D105" s="20" t="str">
        <f>IF($B105="","",COUNTIF(Documentos!$B$2:$B$151,$B105))</f>
        <v/>
      </c>
      <c r="E105" s="18"/>
    </row>
    <row r="106" spans="1:5" x14ac:dyDescent="0.4">
      <c r="A106" s="17" t="s">
        <v>264</v>
      </c>
      <c r="B106" s="18"/>
      <c r="C106" s="19"/>
      <c r="D106" s="20" t="str">
        <f>IF($B106="","",COUNTIF(Documentos!$B$2:$B$151,$B106))</f>
        <v/>
      </c>
      <c r="E106" s="18"/>
    </row>
    <row r="107" spans="1:5" x14ac:dyDescent="0.4">
      <c r="A107" s="17" t="s">
        <v>265</v>
      </c>
      <c r="B107" s="18"/>
      <c r="C107" s="19"/>
      <c r="D107" s="20" t="str">
        <f>IF($B107="","",COUNTIF(Documentos!$B$2:$B$151,$B107))</f>
        <v/>
      </c>
      <c r="E107" s="18"/>
    </row>
    <row r="108" spans="1:5" x14ac:dyDescent="0.4">
      <c r="A108" s="17" t="s">
        <v>266</v>
      </c>
      <c r="B108" s="18"/>
      <c r="C108" s="19"/>
      <c r="D108" s="20" t="str">
        <f>IF($B108="","",COUNTIF(Documentos!$B$2:$B$151,$B108))</f>
        <v/>
      </c>
      <c r="E108" s="18"/>
    </row>
    <row r="109" spans="1:5" x14ac:dyDescent="0.4">
      <c r="A109" s="17" t="s">
        <v>267</v>
      </c>
      <c r="B109" s="18"/>
      <c r="C109" s="19"/>
      <c r="D109" s="20" t="str">
        <f>IF($B109="","",COUNTIF(Documentos!$B$2:$B$151,$B109))</f>
        <v/>
      </c>
      <c r="E109" s="18"/>
    </row>
    <row r="110" spans="1:5" x14ac:dyDescent="0.4">
      <c r="A110" s="17" t="s">
        <v>268</v>
      </c>
      <c r="B110" s="18"/>
      <c r="C110" s="19"/>
      <c r="D110" s="20" t="str">
        <f>IF($B110="","",COUNTIF(Documentos!$B$2:$B$151,$B110))</f>
        <v/>
      </c>
      <c r="E110" s="18"/>
    </row>
    <row r="111" spans="1:5" x14ac:dyDescent="0.4">
      <c r="A111" s="17" t="s">
        <v>269</v>
      </c>
      <c r="B111" s="18"/>
      <c r="C111" s="19"/>
      <c r="D111" s="20" t="str">
        <f>IF($B111="","",COUNTIF(Documentos!$B$2:$B$151,$B111))</f>
        <v/>
      </c>
      <c r="E111" s="18"/>
    </row>
    <row r="112" spans="1:5" x14ac:dyDescent="0.4">
      <c r="A112" s="17" t="s">
        <v>270</v>
      </c>
      <c r="B112" s="18"/>
      <c r="C112" s="19"/>
      <c r="D112" s="20" t="str">
        <f>IF($B112="","",COUNTIF(Documentos!$B$2:$B$151,$B112))</f>
        <v/>
      </c>
      <c r="E112" s="18"/>
    </row>
    <row r="113" spans="1:5" x14ac:dyDescent="0.4">
      <c r="A113" s="17" t="s">
        <v>271</v>
      </c>
      <c r="B113" s="18"/>
      <c r="C113" s="19"/>
      <c r="D113" s="20" t="str">
        <f>IF($B113="","",COUNTIF(Documentos!$B$2:$B$151,$B113))</f>
        <v/>
      </c>
      <c r="E113" s="18"/>
    </row>
    <row r="114" spans="1:5" x14ac:dyDescent="0.4">
      <c r="A114" s="17" t="s">
        <v>272</v>
      </c>
      <c r="B114" s="18"/>
      <c r="C114" s="19"/>
      <c r="D114" s="20" t="str">
        <f>IF($B114="","",COUNTIF(Documentos!$B$2:$B$151,$B114))</f>
        <v/>
      </c>
      <c r="E114" s="18"/>
    </row>
    <row r="115" spans="1:5" x14ac:dyDescent="0.4">
      <c r="A115" s="17" t="s">
        <v>273</v>
      </c>
      <c r="B115" s="18"/>
      <c r="C115" s="19"/>
      <c r="D115" s="20" t="str">
        <f>IF($B115="","",COUNTIF(Documentos!$B$2:$B$151,$B115))</f>
        <v/>
      </c>
      <c r="E115" s="18"/>
    </row>
    <row r="116" spans="1:5" x14ac:dyDescent="0.4">
      <c r="A116" s="17" t="s">
        <v>274</v>
      </c>
      <c r="B116" s="18"/>
      <c r="C116" s="19"/>
      <c r="D116" s="20" t="str">
        <f>IF($B116="","",COUNTIF(Documentos!$B$2:$B$151,$B116))</f>
        <v/>
      </c>
      <c r="E116" s="18"/>
    </row>
    <row r="117" spans="1:5" x14ac:dyDescent="0.4">
      <c r="A117" s="17" t="s">
        <v>275</v>
      </c>
      <c r="B117" s="18"/>
      <c r="C117" s="19"/>
      <c r="D117" s="20" t="str">
        <f>IF($B117="","",COUNTIF(Documentos!$B$2:$B$151,$B117))</f>
        <v/>
      </c>
      <c r="E117" s="18"/>
    </row>
    <row r="118" spans="1:5" x14ac:dyDescent="0.4">
      <c r="A118" s="17" t="s">
        <v>276</v>
      </c>
      <c r="B118" s="18"/>
      <c r="C118" s="19"/>
      <c r="D118" s="20" t="str">
        <f>IF($B118="","",COUNTIF(Documentos!$B$2:$B$151,$B118))</f>
        <v/>
      </c>
      <c r="E118" s="18"/>
    </row>
    <row r="119" spans="1:5" x14ac:dyDescent="0.4">
      <c r="A119" s="17" t="s">
        <v>277</v>
      </c>
      <c r="B119" s="18"/>
      <c r="C119" s="19"/>
      <c r="D119" s="20" t="str">
        <f>IF($B119="","",COUNTIF(Documentos!$B$2:$B$151,$B119))</f>
        <v/>
      </c>
      <c r="E119" s="18"/>
    </row>
    <row r="120" spans="1:5" x14ac:dyDescent="0.4">
      <c r="A120" s="17" t="s">
        <v>278</v>
      </c>
      <c r="B120" s="18"/>
      <c r="C120" s="19"/>
      <c r="D120" s="20" t="str">
        <f>IF($B120="","",COUNTIF(Documentos!$B$2:$B$151,$B120))</f>
        <v/>
      </c>
      <c r="E120" s="18"/>
    </row>
    <row r="121" spans="1:5" x14ac:dyDescent="0.4">
      <c r="A121" s="17" t="s">
        <v>279</v>
      </c>
      <c r="B121" s="18"/>
      <c r="C121" s="19"/>
      <c r="D121" s="20" t="str">
        <f>IF($B121="","",COUNTIF(Documentos!$B$2:$B$151,$B121))</f>
        <v/>
      </c>
      <c r="E121" s="18"/>
    </row>
    <row r="122" spans="1:5" x14ac:dyDescent="0.4">
      <c r="A122" s="17" t="s">
        <v>280</v>
      </c>
      <c r="B122" s="18"/>
      <c r="C122" s="19"/>
      <c r="D122" s="20" t="str">
        <f>IF($B122="","",COUNTIF(Documentos!$B$2:$B$151,$B122))</f>
        <v/>
      </c>
      <c r="E122" s="18"/>
    </row>
    <row r="123" spans="1:5" x14ac:dyDescent="0.4">
      <c r="A123" s="17" t="s">
        <v>281</v>
      </c>
      <c r="B123" s="18"/>
      <c r="C123" s="19"/>
      <c r="D123" s="20" t="str">
        <f>IF($B123="","",COUNTIF(Documentos!$B$2:$B$151,$B123))</f>
        <v/>
      </c>
      <c r="E123" s="18"/>
    </row>
    <row r="124" spans="1:5" x14ac:dyDescent="0.4">
      <c r="A124" s="17" t="s">
        <v>282</v>
      </c>
      <c r="B124" s="18"/>
      <c r="C124" s="19"/>
      <c r="D124" s="20" t="str">
        <f>IF($B124="","",COUNTIF(Documentos!$B$2:$B$151,$B124))</f>
        <v/>
      </c>
      <c r="E124" s="18"/>
    </row>
    <row r="125" spans="1:5" x14ac:dyDescent="0.4">
      <c r="A125" s="17" t="s">
        <v>283</v>
      </c>
      <c r="B125" s="18"/>
      <c r="C125" s="19"/>
      <c r="D125" s="20" t="str">
        <f>IF($B125="","",COUNTIF(Documentos!$B$2:$B$151,$B125))</f>
        <v/>
      </c>
      <c r="E125" s="18"/>
    </row>
    <row r="126" spans="1:5" x14ac:dyDescent="0.4">
      <c r="A126" s="17" t="s">
        <v>284</v>
      </c>
      <c r="B126" s="18"/>
      <c r="C126" s="19"/>
      <c r="D126" s="20" t="str">
        <f>IF($B126="","",COUNTIF(Documentos!$B$2:$B$151,$B126))</f>
        <v/>
      </c>
      <c r="E126" s="18"/>
    </row>
    <row r="127" spans="1:5" x14ac:dyDescent="0.4">
      <c r="A127" s="17" t="s">
        <v>285</v>
      </c>
      <c r="B127" s="18"/>
      <c r="C127" s="19"/>
      <c r="D127" s="20" t="str">
        <f>IF($B127="","",COUNTIF(Documentos!$B$2:$B$151,$B127))</f>
        <v/>
      </c>
      <c r="E127" s="18"/>
    </row>
    <row r="128" spans="1:5" x14ac:dyDescent="0.4">
      <c r="A128" s="17" t="s">
        <v>286</v>
      </c>
      <c r="B128" s="18"/>
      <c r="C128" s="19"/>
      <c r="D128" s="20" t="str">
        <f>IF($B128="","",COUNTIF(Documentos!$B$2:$B$151,$B128))</f>
        <v/>
      </c>
      <c r="E128" s="18"/>
    </row>
    <row r="129" spans="1:5" x14ac:dyDescent="0.4">
      <c r="A129" s="17" t="s">
        <v>287</v>
      </c>
      <c r="B129" s="18"/>
      <c r="C129" s="19"/>
      <c r="D129" s="20" t="str">
        <f>IF($B129="","",COUNTIF(Documentos!$B$2:$B$151,$B129))</f>
        <v/>
      </c>
      <c r="E129" s="18"/>
    </row>
    <row r="130" spans="1:5" x14ac:dyDescent="0.4">
      <c r="A130" s="17" t="s">
        <v>288</v>
      </c>
      <c r="B130" s="18"/>
      <c r="C130" s="19"/>
      <c r="D130" s="20" t="str">
        <f>IF($B130="","",COUNTIF(Documentos!$B$2:$B$151,$B130))</f>
        <v/>
      </c>
      <c r="E130" s="18"/>
    </row>
    <row r="131" spans="1:5" x14ac:dyDescent="0.4">
      <c r="A131" s="17" t="s">
        <v>289</v>
      </c>
      <c r="B131" s="18"/>
      <c r="C131" s="19"/>
      <c r="D131" s="20" t="str">
        <f>IF($B131="","",COUNTIF(Documentos!$B$2:$B$151,$B131))</f>
        <v/>
      </c>
      <c r="E131" s="18"/>
    </row>
    <row r="132" spans="1:5" x14ac:dyDescent="0.4">
      <c r="A132" s="17" t="s">
        <v>290</v>
      </c>
      <c r="B132" s="18"/>
      <c r="C132" s="19"/>
      <c r="D132" s="20" t="str">
        <f>IF($B132="","",COUNTIF(Documentos!$B$2:$B$151,$B132))</f>
        <v/>
      </c>
      <c r="E132" s="18"/>
    </row>
    <row r="133" spans="1:5" x14ac:dyDescent="0.4">
      <c r="A133" s="17" t="s">
        <v>291</v>
      </c>
      <c r="B133" s="18"/>
      <c r="C133" s="19"/>
      <c r="D133" s="20" t="str">
        <f>IF($B133="","",COUNTIF(Documentos!$B$2:$B$151,$B133))</f>
        <v/>
      </c>
      <c r="E133" s="18"/>
    </row>
    <row r="134" spans="1:5" x14ac:dyDescent="0.4">
      <c r="A134" s="17" t="s">
        <v>292</v>
      </c>
      <c r="B134" s="18"/>
      <c r="C134" s="19"/>
      <c r="D134" s="20" t="str">
        <f>IF($B134="","",COUNTIF(Documentos!$B$2:$B$151,$B134))</f>
        <v/>
      </c>
      <c r="E134" s="18"/>
    </row>
    <row r="135" spans="1:5" x14ac:dyDescent="0.4">
      <c r="A135" s="17" t="s">
        <v>293</v>
      </c>
      <c r="B135" s="18"/>
      <c r="C135" s="19"/>
      <c r="D135" s="20" t="str">
        <f>IF($B135="","",COUNTIF(Documentos!$B$2:$B$151,$B135))</f>
        <v/>
      </c>
      <c r="E135" s="18"/>
    </row>
    <row r="136" spans="1:5" x14ac:dyDescent="0.4">
      <c r="A136" s="17" t="s">
        <v>294</v>
      </c>
      <c r="B136" s="18"/>
      <c r="C136" s="19"/>
      <c r="D136" s="20" t="str">
        <f>IF($B136="","",COUNTIF(Documentos!$B$2:$B$151,$B136))</f>
        <v/>
      </c>
      <c r="E136" s="18"/>
    </row>
    <row r="137" spans="1:5" x14ac:dyDescent="0.4">
      <c r="A137" s="17" t="s">
        <v>295</v>
      </c>
      <c r="B137" s="18"/>
      <c r="C137" s="19"/>
      <c r="D137" s="20" t="str">
        <f>IF($B137="","",COUNTIF(Documentos!$B$2:$B$151,$B137))</f>
        <v/>
      </c>
      <c r="E137" s="18"/>
    </row>
    <row r="138" spans="1:5" x14ac:dyDescent="0.4">
      <c r="A138" s="17" t="s">
        <v>296</v>
      </c>
      <c r="B138" s="18"/>
      <c r="C138" s="19"/>
      <c r="D138" s="20" t="str">
        <f>IF($B138="","",COUNTIF(Documentos!$B$2:$B$151,$B138))</f>
        <v/>
      </c>
      <c r="E138" s="18"/>
    </row>
    <row r="139" spans="1:5" x14ac:dyDescent="0.4">
      <c r="A139" s="17" t="s">
        <v>297</v>
      </c>
      <c r="B139" s="18"/>
      <c r="C139" s="19"/>
      <c r="D139" s="20" t="str">
        <f>IF($B139="","",COUNTIF(Documentos!$B$2:$B$151,$B139))</f>
        <v/>
      </c>
      <c r="E139" s="18"/>
    </row>
    <row r="140" spans="1:5" x14ac:dyDescent="0.4">
      <c r="A140" s="17" t="s">
        <v>298</v>
      </c>
      <c r="B140" s="18"/>
      <c r="C140" s="19"/>
      <c r="D140" s="20" t="str">
        <f>IF($B140="","",COUNTIF(Documentos!$B$2:$B$151,$B140))</f>
        <v/>
      </c>
      <c r="E140" s="18"/>
    </row>
    <row r="141" spans="1:5" x14ac:dyDescent="0.4">
      <c r="A141" s="17" t="s">
        <v>299</v>
      </c>
      <c r="B141" s="18"/>
      <c r="C141" s="19"/>
      <c r="D141" s="20" t="str">
        <f>IF($B141="","",COUNTIF(Documentos!$B$2:$B$151,$B141))</f>
        <v/>
      </c>
      <c r="E141" s="18"/>
    </row>
    <row r="142" spans="1:5" x14ac:dyDescent="0.4">
      <c r="A142" s="17" t="s">
        <v>300</v>
      </c>
      <c r="B142" s="18"/>
      <c r="C142" s="19"/>
      <c r="D142" s="20" t="str">
        <f>IF($B142="","",COUNTIF(Documentos!$B$2:$B$151,$B142))</f>
        <v/>
      </c>
      <c r="E142" s="18"/>
    </row>
    <row r="143" spans="1:5" x14ac:dyDescent="0.4">
      <c r="A143" s="17" t="s">
        <v>301</v>
      </c>
      <c r="B143" s="18"/>
      <c r="C143" s="19"/>
      <c r="D143" s="20" t="str">
        <f>IF($B143="","",COUNTIF(Documentos!$B$2:$B$151,$B143))</f>
        <v/>
      </c>
      <c r="E143" s="18"/>
    </row>
    <row r="144" spans="1:5" x14ac:dyDescent="0.4">
      <c r="A144" s="17" t="s">
        <v>302</v>
      </c>
      <c r="B144" s="18"/>
      <c r="C144" s="19"/>
      <c r="D144" s="20" t="str">
        <f>IF($B144="","",COUNTIF(Documentos!$B$2:$B$151,$B144))</f>
        <v/>
      </c>
      <c r="E144" s="18"/>
    </row>
    <row r="145" spans="1:5" x14ac:dyDescent="0.4">
      <c r="A145" s="17" t="s">
        <v>303</v>
      </c>
      <c r="B145" s="18"/>
      <c r="C145" s="19"/>
      <c r="D145" s="20" t="str">
        <f>IF($B145="","",COUNTIF(Documentos!$B$2:$B$151,$B145))</f>
        <v/>
      </c>
      <c r="E145" s="18"/>
    </row>
    <row r="146" spans="1:5" x14ac:dyDescent="0.4">
      <c r="A146" s="17" t="s">
        <v>304</v>
      </c>
      <c r="B146" s="18"/>
      <c r="C146" s="19"/>
      <c r="D146" s="20" t="str">
        <f>IF($B146="","",COUNTIF(Documentos!$B$2:$B$151,$B146))</f>
        <v/>
      </c>
      <c r="E146" s="18"/>
    </row>
    <row r="147" spans="1:5" x14ac:dyDescent="0.4">
      <c r="A147" s="17" t="s">
        <v>305</v>
      </c>
      <c r="B147" s="18"/>
      <c r="C147" s="19"/>
      <c r="D147" s="20" t="str">
        <f>IF($B147="","",COUNTIF(Documentos!$B$2:$B$151,$B147))</f>
        <v/>
      </c>
      <c r="E147" s="18"/>
    </row>
    <row r="148" spans="1:5" x14ac:dyDescent="0.4">
      <c r="A148" s="17" t="s">
        <v>306</v>
      </c>
      <c r="B148" s="18"/>
      <c r="C148" s="19"/>
      <c r="D148" s="20" t="str">
        <f>IF($B148="","",COUNTIF(Documentos!$B$2:$B$151,$B148))</f>
        <v/>
      </c>
      <c r="E148" s="18"/>
    </row>
    <row r="149" spans="1:5" x14ac:dyDescent="0.4">
      <c r="A149" s="17" t="s">
        <v>307</v>
      </c>
      <c r="B149" s="18"/>
      <c r="C149" s="19"/>
      <c r="D149" s="20" t="str">
        <f>IF($B149="","",COUNTIF(Documentos!$B$2:$B$151,$B149))</f>
        <v/>
      </c>
      <c r="E149" s="18"/>
    </row>
    <row r="150" spans="1:5" x14ac:dyDescent="0.4">
      <c r="A150" s="17" t="s">
        <v>308</v>
      </c>
      <c r="B150" s="18"/>
      <c r="C150" s="19"/>
      <c r="D150" s="20" t="str">
        <f>IF($B150="","",COUNTIF(Documentos!$B$2:$B$151,$B150))</f>
        <v/>
      </c>
      <c r="E150" s="18"/>
    </row>
    <row r="151" spans="1:5" x14ac:dyDescent="0.4">
      <c r="A151" s="17" t="s">
        <v>309</v>
      </c>
      <c r="B151" s="18"/>
      <c r="C151" s="19"/>
      <c r="D151" s="20" t="str">
        <f>IF($B151="","",COUNTIF(Documentos!$B$2:$B$151,$B151))</f>
        <v/>
      </c>
      <c r="E151" s="18"/>
    </row>
    <row r="152" spans="1:5" x14ac:dyDescent="0.4">
      <c r="A152" s="17" t="s">
        <v>310</v>
      </c>
      <c r="B152" s="18"/>
      <c r="C152" s="19"/>
      <c r="D152" s="20" t="str">
        <f>IF($B152="","",COUNTIF(Documentos!$B$2:$B$151,$B152))</f>
        <v/>
      </c>
      <c r="E152" s="18"/>
    </row>
    <row r="153" spans="1:5" x14ac:dyDescent="0.4">
      <c r="A153" s="17" t="s">
        <v>311</v>
      </c>
      <c r="B153" s="18"/>
      <c r="C153" s="19"/>
      <c r="D153" s="20" t="str">
        <f>IF($B153="","",COUNTIF(Documentos!$B$2:$B$151,$B153))</f>
        <v/>
      </c>
      <c r="E153" s="18"/>
    </row>
    <row r="154" spans="1:5" x14ac:dyDescent="0.4">
      <c r="A154" s="17" t="s">
        <v>312</v>
      </c>
      <c r="B154" s="18"/>
      <c r="C154" s="19"/>
      <c r="D154" s="20" t="str">
        <f>IF($B154="","",COUNTIF(Documentos!$B$2:$B$151,$B154))</f>
        <v/>
      </c>
      <c r="E154" s="18"/>
    </row>
    <row r="155" spans="1:5" x14ac:dyDescent="0.4">
      <c r="A155" s="17" t="s">
        <v>313</v>
      </c>
      <c r="B155" s="18"/>
      <c r="C155" s="19"/>
      <c r="D155" s="20" t="str">
        <f>IF($B155="","",COUNTIF(Documentos!$B$2:$B$151,$B155))</f>
        <v/>
      </c>
      <c r="E155" s="18"/>
    </row>
    <row r="156" spans="1:5" x14ac:dyDescent="0.4">
      <c r="A156" s="17" t="s">
        <v>314</v>
      </c>
      <c r="B156" s="18"/>
      <c r="C156" s="19"/>
      <c r="D156" s="20" t="str">
        <f>IF($B156="","",COUNTIF(Documentos!$B$2:$B$151,$B156))</f>
        <v/>
      </c>
      <c r="E156" s="18"/>
    </row>
    <row r="157" spans="1:5" x14ac:dyDescent="0.4">
      <c r="A157" s="17" t="s">
        <v>315</v>
      </c>
      <c r="B157" s="18"/>
      <c r="C157" s="19"/>
      <c r="D157" s="20" t="str">
        <f>IF($B157="","",COUNTIF(Documentos!$B$2:$B$151,$B157))</f>
        <v/>
      </c>
      <c r="E157" s="18"/>
    </row>
    <row r="158" spans="1:5" x14ac:dyDescent="0.4">
      <c r="A158" s="17" t="s">
        <v>316</v>
      </c>
      <c r="B158" s="18"/>
      <c r="C158" s="19"/>
      <c r="D158" s="20" t="str">
        <f>IF($B158="","",COUNTIF(Documentos!$B$2:$B$151,$B158))</f>
        <v/>
      </c>
      <c r="E158" s="18"/>
    </row>
    <row r="159" spans="1:5" x14ac:dyDescent="0.4">
      <c r="A159" s="17" t="s">
        <v>317</v>
      </c>
      <c r="B159" s="18"/>
      <c r="C159" s="19"/>
      <c r="D159" s="20" t="str">
        <f>IF($B159="","",COUNTIF(Documentos!$B$2:$B$151,$B159))</f>
        <v/>
      </c>
      <c r="E159" s="18"/>
    </row>
    <row r="160" spans="1:5" x14ac:dyDescent="0.4">
      <c r="A160" s="17" t="s">
        <v>318</v>
      </c>
      <c r="B160" s="18"/>
      <c r="C160" s="19"/>
      <c r="D160" s="20" t="str">
        <f>IF($B160="","",COUNTIF(Documentos!$B$2:$B$151,$B160))</f>
        <v/>
      </c>
      <c r="E160" s="18"/>
    </row>
    <row r="161" spans="1:5" x14ac:dyDescent="0.4">
      <c r="A161" s="17" t="s">
        <v>319</v>
      </c>
      <c r="B161" s="18"/>
      <c r="C161" s="19"/>
      <c r="D161" s="20" t="str">
        <f>IF($B161="","",COUNTIF(Documentos!$B$2:$B$151,$B161))</f>
        <v/>
      </c>
      <c r="E161" s="18"/>
    </row>
    <row r="162" spans="1:5" x14ac:dyDescent="0.4">
      <c r="A162" s="17" t="s">
        <v>320</v>
      </c>
      <c r="B162" s="18"/>
      <c r="C162" s="19"/>
      <c r="D162" s="20" t="str">
        <f>IF($B162="","",COUNTIF(Documentos!$B$2:$B$151,$B162))</f>
        <v/>
      </c>
      <c r="E162" s="18"/>
    </row>
    <row r="163" spans="1:5" x14ac:dyDescent="0.4">
      <c r="A163" s="17" t="s">
        <v>321</v>
      </c>
      <c r="B163" s="18"/>
      <c r="C163" s="19"/>
      <c r="D163" s="20" t="str">
        <f>IF($B163="","",COUNTIF(Documentos!$B$2:$B$151,$B163))</f>
        <v/>
      </c>
      <c r="E163" s="18"/>
    </row>
    <row r="164" spans="1:5" x14ac:dyDescent="0.4">
      <c r="A164" s="17" t="s">
        <v>322</v>
      </c>
      <c r="B164" s="18"/>
      <c r="C164" s="19"/>
      <c r="D164" s="20" t="str">
        <f>IF($B164="","",COUNTIF(Documentos!$B$2:$B$151,$B164))</f>
        <v/>
      </c>
      <c r="E164" s="18"/>
    </row>
    <row r="165" spans="1:5" x14ac:dyDescent="0.4">
      <c r="A165" s="17" t="s">
        <v>323</v>
      </c>
      <c r="B165" s="18"/>
      <c r="C165" s="19"/>
      <c r="D165" s="20" t="str">
        <f>IF($B165="","",COUNTIF(Documentos!$B$2:$B$151,$B165))</f>
        <v/>
      </c>
      <c r="E165" s="18"/>
    </row>
    <row r="166" spans="1:5" x14ac:dyDescent="0.4">
      <c r="A166" s="17" t="s">
        <v>324</v>
      </c>
      <c r="B166" s="18"/>
      <c r="C166" s="19"/>
      <c r="D166" s="20" t="str">
        <f>IF($B166="","",COUNTIF(Documentos!$B$2:$B$151,$B166))</f>
        <v/>
      </c>
      <c r="E166" s="18"/>
    </row>
    <row r="167" spans="1:5" x14ac:dyDescent="0.4">
      <c r="A167" s="17" t="s">
        <v>325</v>
      </c>
      <c r="B167" s="18"/>
      <c r="C167" s="19"/>
      <c r="D167" s="20" t="str">
        <f>IF($B167="","",COUNTIF(Documentos!$B$2:$B$151,$B167))</f>
        <v/>
      </c>
      <c r="E167" s="18"/>
    </row>
    <row r="168" spans="1:5" x14ac:dyDescent="0.4">
      <c r="A168" s="17" t="s">
        <v>326</v>
      </c>
      <c r="B168" s="18"/>
      <c r="C168" s="19"/>
      <c r="D168" s="20" t="str">
        <f>IF($B168="","",COUNTIF(Documentos!$B$2:$B$151,$B168))</f>
        <v/>
      </c>
      <c r="E168" s="18"/>
    </row>
    <row r="169" spans="1:5" x14ac:dyDescent="0.4">
      <c r="A169" s="17" t="s">
        <v>327</v>
      </c>
      <c r="B169" s="18"/>
      <c r="C169" s="19"/>
      <c r="D169" s="20" t="str">
        <f>IF($B169="","",COUNTIF(Documentos!$B$2:$B$151,$B169))</f>
        <v/>
      </c>
      <c r="E169" s="18"/>
    </row>
    <row r="170" spans="1:5" x14ac:dyDescent="0.4">
      <c r="A170" s="17" t="s">
        <v>328</v>
      </c>
      <c r="B170" s="18"/>
      <c r="C170" s="19"/>
      <c r="D170" s="20" t="str">
        <f>IF($B170="","",COUNTIF(Documentos!$B$2:$B$151,$B170))</f>
        <v/>
      </c>
      <c r="E170" s="18"/>
    </row>
    <row r="171" spans="1:5" x14ac:dyDescent="0.4">
      <c r="A171" s="17" t="s">
        <v>329</v>
      </c>
      <c r="B171" s="18"/>
      <c r="C171" s="19"/>
      <c r="D171" s="20" t="str">
        <f>IF($B171="","",COUNTIF(Documentos!$B$2:$B$151,$B171))</f>
        <v/>
      </c>
      <c r="E171" s="18"/>
    </row>
    <row r="172" spans="1:5" x14ac:dyDescent="0.4">
      <c r="A172" s="17" t="s">
        <v>330</v>
      </c>
      <c r="B172" s="18"/>
      <c r="C172" s="19"/>
      <c r="D172" s="20" t="str">
        <f>IF($B172="","",COUNTIF(Documentos!$B$2:$B$151,$B172))</f>
        <v/>
      </c>
      <c r="E172" s="18"/>
    </row>
    <row r="173" spans="1:5" x14ac:dyDescent="0.4">
      <c r="A173" s="17" t="s">
        <v>331</v>
      </c>
      <c r="B173" s="18"/>
      <c r="C173" s="19"/>
      <c r="D173" s="20" t="str">
        <f>IF($B173="","",COUNTIF(Documentos!$B$2:$B$151,$B173))</f>
        <v/>
      </c>
      <c r="E173" s="18"/>
    </row>
    <row r="174" spans="1:5" x14ac:dyDescent="0.4">
      <c r="A174" s="17" t="s">
        <v>332</v>
      </c>
      <c r="B174" s="18"/>
      <c r="C174" s="19"/>
      <c r="D174" s="20" t="str">
        <f>IF($B174="","",COUNTIF(Documentos!$B$2:$B$151,$B174))</f>
        <v/>
      </c>
      <c r="E174" s="18"/>
    </row>
    <row r="175" spans="1:5" x14ac:dyDescent="0.4">
      <c r="A175" s="17" t="s">
        <v>333</v>
      </c>
      <c r="B175" s="18"/>
      <c r="C175" s="19"/>
      <c r="D175" s="20" t="str">
        <f>IF($B175="","",COUNTIF(Documentos!$B$2:$B$151,$B175))</f>
        <v/>
      </c>
      <c r="E175" s="18"/>
    </row>
    <row r="176" spans="1:5" x14ac:dyDescent="0.4">
      <c r="A176" s="17" t="s">
        <v>334</v>
      </c>
      <c r="B176" s="18"/>
      <c r="C176" s="19"/>
      <c r="D176" s="20" t="str">
        <f>IF($B176="","",COUNTIF(Documentos!$B$2:$B$151,$B176))</f>
        <v/>
      </c>
      <c r="E176" s="18"/>
    </row>
    <row r="177" spans="1:5" x14ac:dyDescent="0.4">
      <c r="A177" s="17" t="s">
        <v>335</v>
      </c>
      <c r="B177" s="18"/>
      <c r="C177" s="19"/>
      <c r="D177" s="20" t="str">
        <f>IF($B177="","",COUNTIF(Documentos!$B$2:$B$151,$B177))</f>
        <v/>
      </c>
      <c r="E177" s="18"/>
    </row>
    <row r="178" spans="1:5" x14ac:dyDescent="0.4">
      <c r="A178" s="17" t="s">
        <v>336</v>
      </c>
      <c r="B178" s="18"/>
      <c r="C178" s="19"/>
      <c r="D178" s="20" t="str">
        <f>IF($B178="","",COUNTIF(Documentos!$B$2:$B$151,$B178))</f>
        <v/>
      </c>
      <c r="E178" s="18"/>
    </row>
    <row r="179" spans="1:5" x14ac:dyDescent="0.4">
      <c r="A179" s="17" t="s">
        <v>337</v>
      </c>
      <c r="B179" s="18"/>
      <c r="C179" s="19"/>
      <c r="D179" s="20" t="str">
        <f>IF($B179="","",COUNTIF(Documentos!$B$2:$B$151,$B179))</f>
        <v/>
      </c>
      <c r="E179" s="18"/>
    </row>
    <row r="180" spans="1:5" x14ac:dyDescent="0.4">
      <c r="A180" s="17" t="s">
        <v>338</v>
      </c>
      <c r="B180" s="18"/>
      <c r="C180" s="19"/>
      <c r="D180" s="20" t="str">
        <f>IF($B180="","",COUNTIF(Documentos!$B$2:$B$151,$B180))</f>
        <v/>
      </c>
      <c r="E180" s="18"/>
    </row>
    <row r="181" spans="1:5" x14ac:dyDescent="0.4">
      <c r="A181" s="17" t="s">
        <v>339</v>
      </c>
      <c r="B181" s="18"/>
      <c r="C181" s="19"/>
      <c r="D181" s="20" t="str">
        <f>IF($B181="","",COUNTIF(Documentos!$B$2:$B$151,$B181))</f>
        <v/>
      </c>
      <c r="E181" s="18"/>
    </row>
    <row r="182" spans="1:5" x14ac:dyDescent="0.4">
      <c r="A182" s="17" t="s">
        <v>340</v>
      </c>
      <c r="B182" s="18"/>
      <c r="C182" s="19"/>
      <c r="D182" s="20" t="str">
        <f>IF($B182="","",COUNTIF(Documentos!$B$2:$B$151,$B182))</f>
        <v/>
      </c>
      <c r="E182" s="18"/>
    </row>
    <row r="183" spans="1:5" x14ac:dyDescent="0.4">
      <c r="A183" s="17" t="s">
        <v>341</v>
      </c>
      <c r="B183" s="18"/>
      <c r="C183" s="19"/>
      <c r="D183" s="20" t="str">
        <f>IF($B183="","",COUNTIF(Documentos!$B$2:$B$151,$B183))</f>
        <v/>
      </c>
      <c r="E183" s="18"/>
    </row>
    <row r="184" spans="1:5" x14ac:dyDescent="0.4">
      <c r="A184" s="17" t="s">
        <v>342</v>
      </c>
      <c r="B184" s="18"/>
      <c r="C184" s="19"/>
      <c r="D184" s="20" t="str">
        <f>IF($B184="","",COUNTIF(Documentos!$B$2:$B$151,$B184))</f>
        <v/>
      </c>
      <c r="E184" s="18"/>
    </row>
    <row r="185" spans="1:5" x14ac:dyDescent="0.4">
      <c r="A185" s="17" t="s">
        <v>343</v>
      </c>
      <c r="B185" s="18"/>
      <c r="C185" s="19"/>
      <c r="D185" s="20" t="str">
        <f>IF($B185="","",COUNTIF(Documentos!$B$2:$B$151,$B185))</f>
        <v/>
      </c>
      <c r="E185" s="18"/>
    </row>
    <row r="186" spans="1:5" x14ac:dyDescent="0.4">
      <c r="A186" s="17" t="s">
        <v>344</v>
      </c>
      <c r="B186" s="18"/>
      <c r="C186" s="19"/>
      <c r="D186" s="20" t="str">
        <f>IF($B186="","",COUNTIF(Documentos!$B$2:$B$151,$B186))</f>
        <v/>
      </c>
      <c r="E186" s="18"/>
    </row>
    <row r="187" spans="1:5" x14ac:dyDescent="0.4">
      <c r="A187" s="17" t="s">
        <v>345</v>
      </c>
      <c r="B187" s="18"/>
      <c r="C187" s="19"/>
      <c r="D187" s="20" t="str">
        <f>IF($B187="","",COUNTIF(Documentos!$B$2:$B$151,$B187))</f>
        <v/>
      </c>
      <c r="E187" s="18"/>
    </row>
    <row r="188" spans="1:5" x14ac:dyDescent="0.4">
      <c r="A188" s="17" t="s">
        <v>346</v>
      </c>
      <c r="B188" s="18"/>
      <c r="C188" s="19"/>
      <c r="D188" s="20" t="str">
        <f>IF($B188="","",COUNTIF(Documentos!$B$2:$B$151,$B188))</f>
        <v/>
      </c>
      <c r="E188" s="18"/>
    </row>
    <row r="189" spans="1:5" x14ac:dyDescent="0.4">
      <c r="A189" s="17" t="s">
        <v>347</v>
      </c>
      <c r="B189" s="18"/>
      <c r="C189" s="19"/>
      <c r="D189" s="20" t="str">
        <f>IF($B189="","",COUNTIF(Documentos!$B$2:$B$151,$B189))</f>
        <v/>
      </c>
      <c r="E189" s="18"/>
    </row>
    <row r="190" spans="1:5" x14ac:dyDescent="0.4">
      <c r="A190" s="17" t="s">
        <v>348</v>
      </c>
      <c r="B190" s="18"/>
      <c r="C190" s="19"/>
      <c r="D190" s="20" t="str">
        <f>IF($B190="","",COUNTIF(Documentos!$B$2:$B$151,$B190))</f>
        <v/>
      </c>
      <c r="E190" s="18"/>
    </row>
    <row r="191" spans="1:5" x14ac:dyDescent="0.4">
      <c r="A191" s="17" t="s">
        <v>349</v>
      </c>
      <c r="B191" s="18"/>
      <c r="C191" s="19"/>
      <c r="D191" s="20" t="str">
        <f>IF($B191="","",COUNTIF(Documentos!$B$2:$B$151,$B191))</f>
        <v/>
      </c>
      <c r="E191" s="18"/>
    </row>
    <row r="192" spans="1:5" x14ac:dyDescent="0.4">
      <c r="A192" s="17" t="s">
        <v>350</v>
      </c>
      <c r="B192" s="18"/>
      <c r="C192" s="19"/>
      <c r="D192" s="20" t="str">
        <f>IF($B192="","",COUNTIF(Documentos!$B$2:$B$151,$B192))</f>
        <v/>
      </c>
      <c r="E192" s="18"/>
    </row>
    <row r="193" spans="1:5" x14ac:dyDescent="0.4">
      <c r="A193" s="17" t="s">
        <v>351</v>
      </c>
      <c r="B193" s="18"/>
      <c r="C193" s="19"/>
      <c r="D193" s="20" t="str">
        <f>IF($B193="","",COUNTIF(Documentos!$B$2:$B$151,$B193))</f>
        <v/>
      </c>
      <c r="E193" s="18"/>
    </row>
    <row r="194" spans="1:5" x14ac:dyDescent="0.4">
      <c r="A194" s="17" t="s">
        <v>352</v>
      </c>
      <c r="B194" s="18"/>
      <c r="C194" s="19"/>
      <c r="D194" s="20" t="str">
        <f>IF($B194="","",COUNTIF(Documentos!$B$2:$B$151,$B194))</f>
        <v/>
      </c>
      <c r="E194" s="18"/>
    </row>
    <row r="195" spans="1:5" x14ac:dyDescent="0.4">
      <c r="A195" s="17" t="s">
        <v>353</v>
      </c>
      <c r="B195" s="18"/>
      <c r="C195" s="19"/>
      <c r="D195" s="20" t="str">
        <f>IF($B195="","",COUNTIF(Documentos!$B$2:$B$151,$B195))</f>
        <v/>
      </c>
      <c r="E195" s="18"/>
    </row>
    <row r="196" spans="1:5" x14ac:dyDescent="0.4">
      <c r="A196" s="17" t="s">
        <v>354</v>
      </c>
      <c r="B196" s="18"/>
      <c r="C196" s="19"/>
      <c r="D196" s="20" t="str">
        <f>IF($B196="","",COUNTIF(Documentos!$B$2:$B$151,$B196))</f>
        <v/>
      </c>
      <c r="E196" s="18"/>
    </row>
    <row r="197" spans="1:5" x14ac:dyDescent="0.4">
      <c r="A197" s="17" t="s">
        <v>355</v>
      </c>
      <c r="B197" s="18"/>
      <c r="C197" s="19"/>
      <c r="D197" s="20" t="str">
        <f>IF($B197="","",COUNTIF(Documentos!$B$2:$B$151,$B197))</f>
        <v/>
      </c>
      <c r="E197" s="18"/>
    </row>
    <row r="198" spans="1:5" x14ac:dyDescent="0.4">
      <c r="A198" s="17" t="s">
        <v>356</v>
      </c>
      <c r="B198" s="18"/>
      <c r="C198" s="19"/>
      <c r="D198" s="20" t="str">
        <f>IF($B198="","",COUNTIF(Documentos!$B$2:$B$151,$B198))</f>
        <v/>
      </c>
      <c r="E198" s="18"/>
    </row>
    <row r="199" spans="1:5" x14ac:dyDescent="0.4">
      <c r="A199" s="17" t="s">
        <v>357</v>
      </c>
      <c r="B199" s="18"/>
      <c r="C199" s="19"/>
      <c r="D199" s="20" t="str">
        <f>IF($B199="","",COUNTIF(Documentos!$B$2:$B$151,$B199))</f>
        <v/>
      </c>
      <c r="E199" s="18"/>
    </row>
    <row r="200" spans="1:5" x14ac:dyDescent="0.4">
      <c r="A200" s="17" t="s">
        <v>358</v>
      </c>
      <c r="B200" s="18"/>
      <c r="C200" s="19"/>
      <c r="D200" s="20" t="str">
        <f>IF($B200="","",COUNTIF(Documentos!$B$2:$B$151,$B200))</f>
        <v/>
      </c>
      <c r="E200" s="18"/>
    </row>
    <row r="201" spans="1:5" x14ac:dyDescent="0.4">
      <c r="A201" s="17" t="s">
        <v>359</v>
      </c>
      <c r="B201" s="18"/>
      <c r="C201" s="19"/>
      <c r="D201" s="20" t="str">
        <f>IF($B201="","",COUNTIF(Documentos!$B$2:$B$151,$B201))</f>
        <v/>
      </c>
      <c r="E201" s="18"/>
    </row>
  </sheetData>
  <autoFilter ref="A1:E201" xr:uid="{00000000-0009-0000-0000-000003000000}"/>
  <conditionalFormatting sqref="A2:A201">
    <cfRule type="expression" dxfId="26" priority="2">
      <formula>$B2=""</formula>
    </cfRule>
  </conditionalFormatting>
  <dataValidations count="1">
    <dataValidation type="list" allowBlank="1" showErrorMessage="1" errorTitle="Valor inválido" error="Selecione um perfil da lista." sqref="C2:C201" xr:uid="{00000000-0002-0000-0300-000000000000}">
      <formula1>ListaPerfis</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203864"/>
  </sheetPr>
  <dimension ref="A1:N151"/>
  <sheetViews>
    <sheetView zoomScaleNormal="100" workbookViewId="0">
      <pane xSplit="2" ySplit="1" topLeftCell="F2" activePane="bottomRight" state="frozen"/>
      <selection pane="topRight" activeCell="C1" sqref="C1"/>
      <selection pane="bottomLeft" activeCell="A2" sqref="A2"/>
      <selection pane="bottomRight" activeCell="N4" sqref="N2:N4"/>
    </sheetView>
  </sheetViews>
  <sheetFormatPr defaultColWidth="8.69140625" defaultRowHeight="14.6" x14ac:dyDescent="0.4"/>
  <cols>
    <col min="1" max="1" width="8" customWidth="1"/>
    <col min="2" max="2" width="36" customWidth="1"/>
    <col min="3" max="4" width="26" customWidth="1"/>
    <col min="5" max="5" width="36" customWidth="1"/>
    <col min="6" max="6" width="17" customWidth="1"/>
    <col min="7" max="7" width="12" customWidth="1"/>
    <col min="8" max="8" width="7" customWidth="1"/>
    <col min="9" max="9" width="12" customWidth="1"/>
    <col min="10" max="10" width="22" customWidth="1"/>
    <col min="11" max="11" width="14" customWidth="1"/>
    <col min="12" max="12" width="11" customWidth="1"/>
    <col min="13" max="13" width="12" customWidth="1"/>
    <col min="14" max="14" width="38" customWidth="1"/>
  </cols>
  <sheetData>
    <row r="1" spans="1:14" ht="39.75" customHeight="1" x14ac:dyDescent="0.4">
      <c r="A1" s="22" t="s">
        <v>95</v>
      </c>
      <c r="B1" s="22" t="s">
        <v>360</v>
      </c>
      <c r="C1" s="22" t="s">
        <v>361</v>
      </c>
      <c r="D1" s="22" t="s">
        <v>362</v>
      </c>
      <c r="E1" s="22" t="s">
        <v>363</v>
      </c>
      <c r="F1" s="22" t="s">
        <v>364</v>
      </c>
      <c r="G1" s="22" t="s">
        <v>365</v>
      </c>
      <c r="H1" s="22" t="s">
        <v>366</v>
      </c>
      <c r="I1" s="22" t="s">
        <v>367</v>
      </c>
      <c r="J1" s="22" t="s">
        <v>368</v>
      </c>
      <c r="K1" s="22" t="s">
        <v>369</v>
      </c>
      <c r="L1" s="22" t="s">
        <v>78</v>
      </c>
      <c r="M1" s="22" t="s">
        <v>79</v>
      </c>
      <c r="N1" s="22" t="s">
        <v>99</v>
      </c>
    </row>
    <row r="2" spans="1:14" ht="22.5" customHeight="1" x14ac:dyDescent="0.4">
      <c r="A2" s="17" t="s">
        <v>370</v>
      </c>
      <c r="B2" s="18" t="s">
        <v>101</v>
      </c>
      <c r="C2" s="19" t="str">
        <f>IF($B2="","",IFERROR(T(VLOOKUP($B2,Participantes!$B$2:$C$201,2,0)),"(cadastrar na aba Participantes)"))</f>
        <v>Órgão de classe ou associação</v>
      </c>
      <c r="D2" s="18" t="s">
        <v>10</v>
      </c>
      <c r="E2" s="18" t="s">
        <v>371</v>
      </c>
      <c r="F2" s="19" t="s">
        <v>372</v>
      </c>
      <c r="G2" s="23">
        <v>46088</v>
      </c>
      <c r="H2" s="20"/>
      <c r="I2" s="17" t="s">
        <v>17</v>
      </c>
      <c r="J2" s="18" t="s">
        <v>33</v>
      </c>
      <c r="K2" s="19" t="s">
        <v>373</v>
      </c>
      <c r="L2" s="20">
        <f>IF($B2="","",COUNTIF(Unidades!$B$2:$B$1499,$A2))</f>
        <v>0</v>
      </c>
      <c r="M2" s="20">
        <f>IF($B2="","",COUNTIFS(Unidades!$B$2:$B$1499,$A2,Unidades!$H$2:$H$1499,"Pleito – discordância metodológica")+COUNTIFS(Unidades!$B$2:$B$1499,$A2,Unidades!$H$2:$H$1499,"Pleito – sugestão de aprimoramento")+COUNTIFS(Unidades!$B$2:$B$1499,$A2,Unidades!$H$2:$H$1499,"Pleito – correção de dado ou cálculo")+COUNTIFS(Unidades!$B$2:$B$1499,$A2,Unidades!$H$2:$H$1499,"Pedido de esclarecimento"))</f>
        <v>0</v>
      </c>
      <c r="N2" s="21"/>
    </row>
    <row r="3" spans="1:14" ht="24.9" x14ac:dyDescent="0.4">
      <c r="A3" s="17" t="s">
        <v>374</v>
      </c>
      <c r="B3" s="18" t="s">
        <v>101</v>
      </c>
      <c r="C3" s="19" t="str">
        <f>IF($B3="","",IFERROR(T(VLOOKUP($B3,Participantes!$B$2:$C$201,2,0)),"(cadastrar na aba Participantes)"))</f>
        <v>Órgão de classe ou associação</v>
      </c>
      <c r="D3" s="19" t="s">
        <v>19</v>
      </c>
      <c r="E3" s="18" t="s">
        <v>375</v>
      </c>
      <c r="F3" s="19" t="s">
        <v>376</v>
      </c>
      <c r="G3" s="23">
        <v>46206</v>
      </c>
      <c r="H3" s="20">
        <v>24</v>
      </c>
      <c r="I3" s="17" t="s">
        <v>25</v>
      </c>
      <c r="J3" s="19" t="s">
        <v>33</v>
      </c>
      <c r="K3" s="19" t="s">
        <v>373</v>
      </c>
      <c r="L3" s="20">
        <f>IF($B3="","",COUNTIF(Unidades!$B$2:$B$1499,$A3))</f>
        <v>15</v>
      </c>
      <c r="M3" s="20">
        <f>IF($B3="","",COUNTIFS(Unidades!$B$2:$B$1499,$A3,Unidades!$H$2:$H$1499,"Pleito – discordância metodológica")+COUNTIFS(Unidades!$B$2:$B$1499,$A3,Unidades!$H$2:$H$1499,"Pleito – sugestão de aprimoramento")+COUNTIFS(Unidades!$B$2:$B$1499,$A3,Unidades!$H$2:$H$1499,"Pleito – correção de dado ou cálculo")+COUNTIFS(Unidades!$B$2:$B$1499,$A3,Unidades!$H$2:$H$1499,"Pedido de esclarecimento"))</f>
        <v>1</v>
      </c>
      <c r="N3" s="21"/>
    </row>
    <row r="4" spans="1:14" ht="47.6" x14ac:dyDescent="0.45">
      <c r="A4" s="17" t="s">
        <v>377</v>
      </c>
      <c r="B4" s="18" t="s">
        <v>104</v>
      </c>
      <c r="C4" s="19" t="str">
        <f>IF($B4="","",IFERROR(T(VLOOKUP($B4,Participantes!$B$2:$C$201,2,0)),"(cadastrar na aba Participantes)"))</f>
        <v>Agente econômico</v>
      </c>
      <c r="D4" s="19" t="s">
        <v>27</v>
      </c>
      <c r="E4" s="40" t="s">
        <v>378</v>
      </c>
      <c r="F4" s="19" t="s">
        <v>379</v>
      </c>
      <c r="G4" s="23">
        <v>46206</v>
      </c>
      <c r="H4" s="20">
        <v>7</v>
      </c>
      <c r="I4" s="17" t="s">
        <v>25</v>
      </c>
      <c r="J4" s="19" t="s">
        <v>33</v>
      </c>
      <c r="K4" s="19"/>
      <c r="L4" s="20">
        <f>IF($B4="","",COUNTIF(Unidades!$B$2:$B$1499,$A4))</f>
        <v>6</v>
      </c>
      <c r="M4" s="20">
        <f>IF($B4="","",COUNTIFS(Unidades!$B$2:$B$1499,$A4,Unidades!$H$2:$H$1499,"Pleito – discordância metodológica")+COUNTIFS(Unidades!$B$2:$B$1499,$A4,Unidades!$H$2:$H$1499,"Pleito – sugestão de aprimoramento")+COUNTIFS(Unidades!$B$2:$B$1499,$A4,Unidades!$H$2:$H$1499,"Pleito – correção de dado ou cálculo")+COUNTIFS(Unidades!$B$2:$B$1499,$A4,Unidades!$H$2:$H$1499,"Pedido de esclarecimento"))</f>
        <v>1</v>
      </c>
      <c r="N4" s="21"/>
    </row>
    <row r="5" spans="1:14" ht="24.9" x14ac:dyDescent="0.4">
      <c r="A5" s="17" t="s">
        <v>380</v>
      </c>
      <c r="B5" s="18" t="s">
        <v>110</v>
      </c>
      <c r="C5" s="19" t="str">
        <f>IF($B5="","",IFERROR(T(VLOOKUP($B5,Participantes!$B$2:$C$201,2,0)),"(cadastrar na aba Participantes)"))</f>
        <v>Órgão de classe ou associação</v>
      </c>
      <c r="D5" s="19" t="s">
        <v>19</v>
      </c>
      <c r="E5" s="18" t="s">
        <v>381</v>
      </c>
      <c r="F5" s="19"/>
      <c r="G5" s="23">
        <v>46209</v>
      </c>
      <c r="H5" s="20"/>
      <c r="I5" s="17" t="s">
        <v>25</v>
      </c>
      <c r="J5" s="19" t="s">
        <v>33</v>
      </c>
      <c r="K5" s="19"/>
      <c r="L5" s="20">
        <f>IF($B5="","",COUNTIF(Unidades!$B$2:$B$1499,$A5))</f>
        <v>9</v>
      </c>
      <c r="M5" s="20">
        <f>IF($B5="","",COUNTIFS(Unidades!$B$2:$B$1499,$A5,Unidades!$H$2:$H$1499,"Pleito – discordância metodológica")+COUNTIFS(Unidades!$B$2:$B$1499,$A5,Unidades!$H$2:$H$1499,"Pleito – sugestão de aprimoramento")+COUNTIFS(Unidades!$B$2:$B$1499,$A5,Unidades!$H$2:$H$1499,"Pleito – correção de dado ou cálculo")+COUNTIFS(Unidades!$B$2:$B$1499,$A5,Unidades!$H$2:$H$1499,"Pedido de esclarecimento"))</f>
        <v>3</v>
      </c>
      <c r="N5" s="18"/>
    </row>
    <row r="6" spans="1:14" ht="60.75" customHeight="1" x14ac:dyDescent="0.4">
      <c r="A6" s="17" t="s">
        <v>382</v>
      </c>
      <c r="B6" s="18" t="s">
        <v>113</v>
      </c>
      <c r="C6" s="19" t="str">
        <f>IF($B6="","",IFERROR(T(VLOOKUP($B6,Participantes!$B$2:$C$201,2,0)),"(cadastrar na aba Participantes)"))</f>
        <v>Órgão de classe ou associação</v>
      </c>
      <c r="D6" s="19" t="s">
        <v>19</v>
      </c>
      <c r="E6" s="18" t="s">
        <v>383</v>
      </c>
      <c r="F6" s="19"/>
      <c r="G6" s="23">
        <v>46209</v>
      </c>
      <c r="H6" s="20"/>
      <c r="I6" s="17"/>
      <c r="J6" s="19" t="s">
        <v>33</v>
      </c>
      <c r="K6" s="19"/>
      <c r="L6" s="20">
        <f>IF($B6="","",COUNTIF(Unidades!$B$2:$B$1499,$A6))</f>
        <v>10</v>
      </c>
      <c r="M6" s="20">
        <f>IF($B6="","",COUNTIFS(Unidades!$B$2:$B$1499,$A6,Unidades!$H$2:$H$1499,"Pleito – discordância metodológica")+COUNTIFS(Unidades!$B$2:$B$1499,$A6,Unidades!$H$2:$H$1499,"Pleito – sugestão de aprimoramento")+COUNTIFS(Unidades!$B$2:$B$1499,$A6,Unidades!$H$2:$H$1499,"Pleito – correção de dado ou cálculo")+COUNTIFS(Unidades!$B$2:$B$1499,$A6,Unidades!$H$2:$H$1499,"Pedido de esclarecimento"))</f>
        <v>2</v>
      </c>
      <c r="N6" s="18"/>
    </row>
    <row r="7" spans="1:14" ht="58.3" x14ac:dyDescent="0.4">
      <c r="A7" s="17" t="s">
        <v>384</v>
      </c>
      <c r="B7" s="18" t="s">
        <v>119</v>
      </c>
      <c r="C7" s="19" t="str">
        <f>IF($B7="","",IFERROR(T(VLOOKUP($B7,Participantes!$B$2:$C$201,2,0)),"(cadastrar na aba Participantes)"))</f>
        <v>Universidade ou academia</v>
      </c>
      <c r="D7" s="19" t="s">
        <v>27</v>
      </c>
      <c r="E7" s="34" t="s">
        <v>385</v>
      </c>
      <c r="F7" s="19"/>
      <c r="G7" s="23">
        <v>46210</v>
      </c>
      <c r="H7" s="20">
        <v>18</v>
      </c>
      <c r="I7" s="17" t="s">
        <v>25</v>
      </c>
      <c r="J7" s="19" t="s">
        <v>33</v>
      </c>
      <c r="K7" s="19"/>
      <c r="L7" s="20">
        <f>IF($B7="","",COUNTIF(Unidades!$B$2:$B$1499,$A7))</f>
        <v>5</v>
      </c>
      <c r="M7" s="20">
        <f>IF($B7="","",COUNTIFS(Unidades!$B$2:$B$1499,$A7,Unidades!$H$2:$H$1499,"Pleito – discordância metodológica")+COUNTIFS(Unidades!$B$2:$B$1499,$A7,Unidades!$H$2:$H$1499,"Pleito – sugestão de aprimoramento")+COUNTIFS(Unidades!$B$2:$B$1499,$A7,Unidades!$H$2:$H$1499,"Pleito – correção de dado ou cálculo")+COUNTIFS(Unidades!$B$2:$B$1499,$A7,Unidades!$H$2:$H$1499,"Pedido de esclarecimento"))</f>
        <v>2</v>
      </c>
      <c r="N7" s="18"/>
    </row>
    <row r="8" spans="1:14" ht="29.15" x14ac:dyDescent="0.4">
      <c r="A8" s="17" t="s">
        <v>386</v>
      </c>
      <c r="B8" s="18" t="s">
        <v>119</v>
      </c>
      <c r="C8" s="19" t="str">
        <f>IF($B8="","",IFERROR(T(VLOOKUP($B8,Participantes!$B$2:$C$201,2,0)),"(cadastrar na aba Participantes)"))</f>
        <v>Universidade ou academia</v>
      </c>
      <c r="D8" s="19" t="s">
        <v>19</v>
      </c>
      <c r="E8" s="34" t="s">
        <v>387</v>
      </c>
      <c r="F8" s="19"/>
      <c r="G8" s="23">
        <v>46210</v>
      </c>
      <c r="H8" s="20">
        <v>35</v>
      </c>
      <c r="I8" s="17" t="s">
        <v>25</v>
      </c>
      <c r="J8" s="19" t="s">
        <v>33</v>
      </c>
      <c r="K8" s="19"/>
      <c r="L8" s="20">
        <f>IF($B8="","",COUNTIF(Unidades!$B$2:$B$1499,$A8))</f>
        <v>6</v>
      </c>
      <c r="M8" s="20">
        <f>IF($B8="","",COUNTIFS(Unidades!$B$2:$B$1499,$A8,Unidades!$H$2:$H$1499,"Pleito – discordância metodológica")+COUNTIFS(Unidades!$B$2:$B$1499,$A8,Unidades!$H$2:$H$1499,"Pleito – sugestão de aprimoramento")+COUNTIFS(Unidades!$B$2:$B$1499,$A8,Unidades!$H$2:$H$1499,"Pleito – correção de dado ou cálculo")+COUNTIFS(Unidades!$B$2:$B$1499,$A8,Unidades!$H$2:$H$1499,"Pedido de esclarecimento"))</f>
        <v>5</v>
      </c>
      <c r="N8" s="18"/>
    </row>
    <row r="9" spans="1:14" ht="29.15" x14ac:dyDescent="0.4">
      <c r="A9" s="17" t="s">
        <v>388</v>
      </c>
      <c r="B9" s="18" t="s">
        <v>123</v>
      </c>
      <c r="C9" s="19" t="str">
        <f>IF($B9="","",IFERROR(T(VLOOKUP($B9,Participantes!$B$2:$C$201,2,0)),"(cadastrar na aba Participantes)"))</f>
        <v>Órgão de classe ou associação</v>
      </c>
      <c r="D9" s="19" t="s">
        <v>19</v>
      </c>
      <c r="E9" s="34" t="s">
        <v>389</v>
      </c>
      <c r="F9" s="19"/>
      <c r="G9" s="23">
        <v>46210</v>
      </c>
      <c r="H9" s="20">
        <v>9</v>
      </c>
      <c r="I9" s="17" t="s">
        <v>25</v>
      </c>
      <c r="J9" s="19" t="s">
        <v>33</v>
      </c>
      <c r="K9" s="19"/>
      <c r="L9" s="20">
        <f>IF($B9="","",COUNTIF(Unidades!$B$2:$B$1499,$A9))</f>
        <v>23</v>
      </c>
      <c r="M9" s="20">
        <f>IF($B9="","",COUNTIFS(Unidades!$B$2:$B$1499,$A9,Unidades!$H$2:$H$1499,"Pleito – discordância metodológica")+COUNTIFS(Unidades!$B$2:$B$1499,$A9,Unidades!$H$2:$H$1499,"Pleito – sugestão de aprimoramento")+COUNTIFS(Unidades!$B$2:$B$1499,$A9,Unidades!$H$2:$H$1499,"Pleito – correção de dado ou cálculo")+COUNTIFS(Unidades!$B$2:$B$1499,$A9,Unidades!$H$2:$H$1499,"Pedido de esclarecimento"))</f>
        <v>2</v>
      </c>
      <c r="N9" s="18"/>
    </row>
    <row r="10" spans="1:14" x14ac:dyDescent="0.4">
      <c r="A10" s="17" t="s">
        <v>390</v>
      </c>
      <c r="B10" s="18" t="s">
        <v>127</v>
      </c>
      <c r="C10" s="19" t="str">
        <f>IF($B10="","",IFERROR(T(VLOOKUP($B10,Participantes!$B$2:$C$201,2,0)),"(cadastrar na aba Participantes)"))</f>
        <v>Agente econômico</v>
      </c>
      <c r="D10" s="19" t="s">
        <v>19</v>
      </c>
      <c r="E10" t="s">
        <v>391</v>
      </c>
      <c r="F10" s="19"/>
      <c r="G10" s="23">
        <v>46210</v>
      </c>
      <c r="H10" s="20">
        <v>9</v>
      </c>
      <c r="I10" s="17" t="s">
        <v>25</v>
      </c>
      <c r="J10" s="19" t="s">
        <v>33</v>
      </c>
      <c r="K10" s="19"/>
      <c r="L10" s="20">
        <f>IF($B10="","",COUNTIF(Unidades!$B$2:$B$1499,$A10))</f>
        <v>20</v>
      </c>
      <c r="M10" s="20">
        <f>IF($B10="","",COUNTIFS(Unidades!$B$2:$B$1499,$A10,Unidades!$H$2:$H$1499,"Pleito – discordância metodológica")+COUNTIFS(Unidades!$B$2:$B$1499,$A10,Unidades!$H$2:$H$1499,"Pleito – sugestão de aprimoramento")+COUNTIFS(Unidades!$B$2:$B$1499,$A10,Unidades!$H$2:$H$1499,"Pleito – correção de dado ou cálculo")+COUNTIFS(Unidades!$B$2:$B$1499,$A10,Unidades!$H$2:$H$1499,"Pedido de esclarecimento"))</f>
        <v>0</v>
      </c>
      <c r="N10" s="18"/>
    </row>
    <row r="11" spans="1:14" ht="24.9" x14ac:dyDescent="0.4">
      <c r="A11" s="17" t="s">
        <v>392</v>
      </c>
      <c r="B11" s="18" t="s">
        <v>129</v>
      </c>
      <c r="C11" s="19" t="str">
        <f>IF($B11="","",IFERROR(T(VLOOKUP($B11,Participantes!$B$2:$C$201,2,0)),"(cadastrar na aba Participantes)"))</f>
        <v>Consultoria e consultores</v>
      </c>
      <c r="D11" s="19" t="s">
        <v>27</v>
      </c>
      <c r="E11" s="18" t="s">
        <v>393</v>
      </c>
      <c r="F11" s="19"/>
      <c r="G11" s="23">
        <v>46210</v>
      </c>
      <c r="H11" s="20">
        <v>9</v>
      </c>
      <c r="I11" s="17" t="s">
        <v>25</v>
      </c>
      <c r="J11" s="19" t="s">
        <v>33</v>
      </c>
      <c r="K11" s="19"/>
      <c r="L11" s="20">
        <f>IF($B11="","",COUNTIF(Unidades!$B$2:$B$1499,$A11))</f>
        <v>19</v>
      </c>
      <c r="M11" s="20">
        <f>IF($B11="","",COUNTIFS(Unidades!$B$2:$B$1499,$A11,Unidades!$H$2:$H$1499,"Pleito – discordância metodológica")+COUNTIFS(Unidades!$B$2:$B$1499,$A11,Unidades!$H$2:$H$1499,"Pleito – sugestão de aprimoramento")+COUNTIFS(Unidades!$B$2:$B$1499,$A11,Unidades!$H$2:$H$1499,"Pleito – correção de dado ou cálculo")+COUNTIFS(Unidades!$B$2:$B$1499,$A11,Unidades!$H$2:$H$1499,"Pedido de esclarecimento"))</f>
        <v>11</v>
      </c>
      <c r="N11" s="18"/>
    </row>
    <row r="12" spans="1:14" ht="24.9" x14ac:dyDescent="0.4">
      <c r="A12" s="17" t="s">
        <v>394</v>
      </c>
      <c r="B12" s="18" t="s">
        <v>136</v>
      </c>
      <c r="C12" s="19" t="str">
        <f>IF($B12="","",IFERROR(T(VLOOKUP($B12,Participantes!$B$2:$C$201,2,0)),"(cadastrar na aba Participantes)"))</f>
        <v>Órgão de classe ou associação</v>
      </c>
      <c r="D12" s="19" t="s">
        <v>19</v>
      </c>
      <c r="E12" s="18" t="s">
        <v>395</v>
      </c>
      <c r="F12" s="19"/>
      <c r="G12" s="23">
        <v>46210</v>
      </c>
      <c r="H12" s="20">
        <v>5</v>
      </c>
      <c r="I12" s="17" t="s">
        <v>25</v>
      </c>
      <c r="J12" s="19" t="s">
        <v>33</v>
      </c>
      <c r="K12" s="19"/>
      <c r="L12" s="20">
        <f>IF($B12="","",COUNTIF(Unidades!$B$2:$B$1499,$A12))</f>
        <v>23</v>
      </c>
      <c r="M12" s="20">
        <f>IF($B12="","",COUNTIFS(Unidades!$B$2:$B$1499,$A12,Unidades!$H$2:$H$1499,"Pleito – discordância metodológica")+COUNTIFS(Unidades!$B$2:$B$1499,$A12,Unidades!$H$2:$H$1499,"Pleito – sugestão de aprimoramento")+COUNTIFS(Unidades!$B$2:$B$1499,$A12,Unidades!$H$2:$H$1499,"Pleito – correção de dado ou cálculo")+COUNTIFS(Unidades!$B$2:$B$1499,$A12,Unidades!$H$2:$H$1499,"Pedido de esclarecimento"))</f>
        <v>0</v>
      </c>
      <c r="N12" s="18"/>
    </row>
    <row r="13" spans="1:14" x14ac:dyDescent="0.4">
      <c r="A13" s="17" t="s">
        <v>396</v>
      </c>
      <c r="B13" s="18" t="s">
        <v>139</v>
      </c>
      <c r="C13" s="19" t="str">
        <f>IF($B13="","",IFERROR(T(VLOOKUP($B13,Participantes!$B$2:$C$201,2,0)),"(cadastrar na aba Participantes)"))</f>
        <v>Agente econômico</v>
      </c>
      <c r="D13" s="19" t="s">
        <v>19</v>
      </c>
      <c r="E13" s="18" t="s">
        <v>397</v>
      </c>
      <c r="F13" s="19"/>
      <c r="G13" s="23">
        <v>46210</v>
      </c>
      <c r="H13" s="20">
        <v>6</v>
      </c>
      <c r="I13" s="17" t="s">
        <v>25</v>
      </c>
      <c r="J13" s="19" t="s">
        <v>33</v>
      </c>
      <c r="K13" s="19"/>
      <c r="L13" s="20">
        <f>IF($B13="","",COUNTIF(Unidades!$B$2:$B$1499,$A13))</f>
        <v>15</v>
      </c>
      <c r="M13" s="20">
        <f>IF($B13="","",COUNTIFS(Unidades!$B$2:$B$1499,$A13,Unidades!$H$2:$H$1499,"Pleito – discordância metodológica")+COUNTIFS(Unidades!$B$2:$B$1499,$A13,Unidades!$H$2:$H$1499,"Pleito – sugestão de aprimoramento")+COUNTIFS(Unidades!$B$2:$B$1499,$A13,Unidades!$H$2:$H$1499,"Pleito – correção de dado ou cálculo")+COUNTIFS(Unidades!$B$2:$B$1499,$A13,Unidades!$H$2:$H$1499,"Pedido de esclarecimento"))</f>
        <v>0</v>
      </c>
      <c r="N13" s="18"/>
    </row>
    <row r="14" spans="1:14" ht="29.15" x14ac:dyDescent="0.4">
      <c r="A14" s="17" t="s">
        <v>398</v>
      </c>
      <c r="B14" s="18" t="s">
        <v>141</v>
      </c>
      <c r="C14" s="19" t="str">
        <f>IF($B14="","",IFERROR(T(VLOOKUP($B14,Participantes!$B$2:$C$201,2,0)),"(cadastrar na aba Participantes)"))</f>
        <v>Universidade ou academia</v>
      </c>
      <c r="D14" s="19" t="s">
        <v>19</v>
      </c>
      <c r="E14" s="34" t="s">
        <v>399</v>
      </c>
      <c r="F14" s="19"/>
      <c r="G14" s="23">
        <v>46210</v>
      </c>
      <c r="H14" s="20">
        <v>19</v>
      </c>
      <c r="I14" s="17" t="s">
        <v>25</v>
      </c>
      <c r="J14" s="19" t="s">
        <v>33</v>
      </c>
      <c r="K14" s="19"/>
      <c r="L14" s="20">
        <f>IF($B14="","",COUNTIF(Unidades!$B$2:$B$1499,$A14))</f>
        <v>24</v>
      </c>
      <c r="M14" s="20">
        <f>IF($B14="","",COUNTIFS(Unidades!$B$2:$B$1499,$A14,Unidades!$H$2:$H$1499,"Pleito – discordância metodológica")+COUNTIFS(Unidades!$B$2:$B$1499,$A14,Unidades!$H$2:$H$1499,"Pleito – sugestão de aprimoramento")+COUNTIFS(Unidades!$B$2:$B$1499,$A14,Unidades!$H$2:$H$1499,"Pleito – correção de dado ou cálculo")+COUNTIFS(Unidades!$B$2:$B$1499,$A14,Unidades!$H$2:$H$1499,"Pedido de esclarecimento"))</f>
        <v>3</v>
      </c>
      <c r="N14" s="18"/>
    </row>
    <row r="15" spans="1:14" ht="29.15" x14ac:dyDescent="0.4">
      <c r="A15" s="17" t="s">
        <v>400</v>
      </c>
      <c r="B15" s="18" t="s">
        <v>146</v>
      </c>
      <c r="C15" s="19" t="str">
        <f>IF($B15="","",IFERROR(T(VLOOKUP($B15,Participantes!$B$2:$C$201,2,0)),"(cadastrar na aba Participantes)"))</f>
        <v>Outro</v>
      </c>
      <c r="D15" s="19" t="s">
        <v>19</v>
      </c>
      <c r="E15" s="34" t="s">
        <v>401</v>
      </c>
      <c r="F15" s="19"/>
      <c r="G15" s="23">
        <v>46210</v>
      </c>
      <c r="H15" s="20">
        <v>18</v>
      </c>
      <c r="I15" s="17" t="s">
        <v>25</v>
      </c>
      <c r="J15" s="19" t="s">
        <v>33</v>
      </c>
      <c r="K15" s="19"/>
      <c r="L15" s="20">
        <f>IF($B15="","",COUNTIF(Unidades!$B$2:$B$1499,$A15))</f>
        <v>17</v>
      </c>
      <c r="M15" s="20">
        <f>IF($B15="","",COUNTIFS(Unidades!$B$2:$B$1499,$A15,Unidades!$H$2:$H$1499,"Pleito – discordância metodológica")+COUNTIFS(Unidades!$B$2:$B$1499,$A15,Unidades!$H$2:$H$1499,"Pleito – sugestão de aprimoramento")+COUNTIFS(Unidades!$B$2:$B$1499,$A15,Unidades!$H$2:$H$1499,"Pleito – correção de dado ou cálculo")+COUNTIFS(Unidades!$B$2:$B$1499,$A15,Unidades!$H$2:$H$1499,"Pedido de esclarecimento"))</f>
        <v>8</v>
      </c>
      <c r="N15" s="18"/>
    </row>
    <row r="16" spans="1:14" x14ac:dyDescent="0.4">
      <c r="A16" s="17" t="s">
        <v>402</v>
      </c>
      <c r="B16" s="18" t="s">
        <v>148</v>
      </c>
      <c r="C16" s="19" t="str">
        <f>IF($B16="","",IFERROR(T(VLOOKUP($B16,Participantes!$B$2:$C$201,2,0)),"(cadastrar na aba Participantes)"))</f>
        <v>Agente econômico</v>
      </c>
      <c r="D16" s="19" t="s">
        <v>27</v>
      </c>
      <c r="E16" t="s">
        <v>403</v>
      </c>
      <c r="F16" s="19"/>
      <c r="G16" s="23">
        <v>46210</v>
      </c>
      <c r="H16" s="20">
        <v>4</v>
      </c>
      <c r="I16" s="17" t="s">
        <v>25</v>
      </c>
      <c r="J16" s="19" t="s">
        <v>33</v>
      </c>
      <c r="K16" s="19"/>
      <c r="L16" s="20">
        <f>IF($B16="","",COUNTIF(Unidades!$B$2:$B$1499,$A16))</f>
        <v>11</v>
      </c>
      <c r="M16" s="20">
        <f>IF($B16="","",COUNTIFS(Unidades!$B$2:$B$1499,$A16,Unidades!$H$2:$H$1499,"Pleito – discordância metodológica")+COUNTIFS(Unidades!$B$2:$B$1499,$A16,Unidades!$H$2:$H$1499,"Pleito – sugestão de aprimoramento")+COUNTIFS(Unidades!$B$2:$B$1499,$A16,Unidades!$H$2:$H$1499,"Pleito – correção de dado ou cálculo")+COUNTIFS(Unidades!$B$2:$B$1499,$A16,Unidades!$H$2:$H$1499,"Pedido de esclarecimento"))</f>
        <v>0</v>
      </c>
      <c r="N16" s="18"/>
    </row>
    <row r="17" spans="1:14" ht="29.15" x14ac:dyDescent="0.4">
      <c r="A17" s="17" t="s">
        <v>404</v>
      </c>
      <c r="B17" s="18" t="s">
        <v>154</v>
      </c>
      <c r="C17" s="19" t="str">
        <f>IF($B17="","",IFERROR(T(VLOOKUP($B17,Participantes!$B$2:$C$201,2,0)),"(cadastrar na aba Participantes)"))</f>
        <v>Órgão de classe ou associação</v>
      </c>
      <c r="D17" s="19" t="s">
        <v>19</v>
      </c>
      <c r="E17" s="34" t="s">
        <v>405</v>
      </c>
      <c r="F17" s="19"/>
      <c r="G17" s="23">
        <v>46210</v>
      </c>
      <c r="H17" s="20">
        <v>50</v>
      </c>
      <c r="I17" s="17" t="s">
        <v>25</v>
      </c>
      <c r="J17" s="19" t="s">
        <v>33</v>
      </c>
      <c r="K17" s="19"/>
      <c r="L17" s="20">
        <f>IF($B17="","",COUNTIF(Unidades!$B$2:$B$1499,$A17))</f>
        <v>24</v>
      </c>
      <c r="M17" s="20">
        <f>IF($B17="","",COUNTIFS(Unidades!$B$2:$B$1499,$A17,Unidades!$H$2:$H$1499,"Pleito – discordância metodológica")+COUNTIFS(Unidades!$B$2:$B$1499,$A17,Unidades!$H$2:$H$1499,"Pleito – sugestão de aprimoramento")+COUNTIFS(Unidades!$B$2:$B$1499,$A17,Unidades!$H$2:$H$1499,"Pleito – correção de dado ou cálculo")+COUNTIFS(Unidades!$B$2:$B$1499,$A17,Unidades!$H$2:$H$1499,"Pedido de esclarecimento"))</f>
        <v>8</v>
      </c>
      <c r="N17" s="18"/>
    </row>
    <row r="18" spans="1:14" ht="29.15" x14ac:dyDescent="0.4">
      <c r="A18" s="17" t="s">
        <v>406</v>
      </c>
      <c r="B18" s="18" t="s">
        <v>157</v>
      </c>
      <c r="C18" s="19" t="str">
        <f>IF($B18="","",IFERROR(T(VLOOKUP($B18,Participantes!$B$2:$C$201,2,0)),"(cadastrar na aba Participantes)"))</f>
        <v>Órgão de classe ou associação</v>
      </c>
      <c r="D18" s="19" t="s">
        <v>19</v>
      </c>
      <c r="E18" s="34" t="s">
        <v>407</v>
      </c>
      <c r="F18" s="19"/>
      <c r="G18" s="23">
        <v>46210</v>
      </c>
      <c r="H18" s="20">
        <v>20</v>
      </c>
      <c r="I18" s="17" t="s">
        <v>25</v>
      </c>
      <c r="J18" s="19" t="s">
        <v>33</v>
      </c>
      <c r="K18" s="19"/>
      <c r="L18" s="20">
        <f>IF($B18="","",COUNTIF(Unidades!$B$2:$B$1499,$A18))</f>
        <v>27</v>
      </c>
      <c r="M18" s="20">
        <f>IF($B18="","",COUNTIFS(Unidades!$B$2:$B$1499,$A18,Unidades!$H$2:$H$1499,"Pleito – discordância metodológica")+COUNTIFS(Unidades!$B$2:$B$1499,$A18,Unidades!$H$2:$H$1499,"Pleito – sugestão de aprimoramento")+COUNTIFS(Unidades!$B$2:$B$1499,$A18,Unidades!$H$2:$H$1499,"Pleito – correção de dado ou cálculo")+COUNTIFS(Unidades!$B$2:$B$1499,$A18,Unidades!$H$2:$H$1499,"Pedido de esclarecimento"))</f>
        <v>7</v>
      </c>
      <c r="N18" s="18"/>
    </row>
    <row r="19" spans="1:14" ht="29.15" x14ac:dyDescent="0.4">
      <c r="A19" s="17" t="s">
        <v>408</v>
      </c>
      <c r="B19" s="18" t="s">
        <v>159</v>
      </c>
      <c r="C19" s="19" t="str">
        <f>IF($B19="","",IFERROR(T(VLOOKUP($B19,Participantes!$B$2:$C$201,2,0)),"(cadastrar na aba Participantes)"))</f>
        <v>Escritório de advocacia</v>
      </c>
      <c r="D19" s="19" t="s">
        <v>19</v>
      </c>
      <c r="E19" s="34" t="s">
        <v>409</v>
      </c>
      <c r="F19" s="19"/>
      <c r="G19" s="23">
        <v>46210</v>
      </c>
      <c r="H19" s="20">
        <v>32</v>
      </c>
      <c r="I19" s="17" t="s">
        <v>25</v>
      </c>
      <c r="J19" s="19" t="s">
        <v>33</v>
      </c>
      <c r="K19" s="19"/>
      <c r="L19" s="20">
        <f>IF($B19="","",COUNTIF(Unidades!$B$2:$B$1499,$A19))</f>
        <v>31</v>
      </c>
      <c r="M19" s="20">
        <f>IF($B19="","",COUNTIFS(Unidades!$B$2:$B$1499,$A19,Unidades!$H$2:$H$1499,"Pleito – discordância metodológica")+COUNTIFS(Unidades!$B$2:$B$1499,$A19,Unidades!$H$2:$H$1499,"Pleito – sugestão de aprimoramento")+COUNTIFS(Unidades!$B$2:$B$1499,$A19,Unidades!$H$2:$H$1499,"Pleito – correção de dado ou cálculo")+COUNTIFS(Unidades!$B$2:$B$1499,$A19,Unidades!$H$2:$H$1499,"Pedido de esclarecimento"))</f>
        <v>6</v>
      </c>
      <c r="N19" s="18"/>
    </row>
    <row r="20" spans="1:14" ht="116.6" x14ac:dyDescent="0.4">
      <c r="A20" s="17" t="s">
        <v>410</v>
      </c>
      <c r="B20" s="18" t="s">
        <v>161</v>
      </c>
      <c r="C20" s="19" t="str">
        <f>IF($B20="","",IFERROR(T(VLOOKUP($B20,Participantes!$B$2:$C$201,2,0)),"(cadastrar na aba Participantes)"))</f>
        <v>Instituição governamental</v>
      </c>
      <c r="D20" s="19" t="s">
        <v>19</v>
      </c>
      <c r="E20" s="34" t="s">
        <v>411</v>
      </c>
      <c r="F20" s="19"/>
      <c r="G20" s="23">
        <v>46210</v>
      </c>
      <c r="H20" s="20">
        <v>9</v>
      </c>
      <c r="I20" s="17"/>
      <c r="J20" s="19" t="s">
        <v>33</v>
      </c>
      <c r="K20" s="19"/>
      <c r="L20" s="20">
        <f>IF($B20="","",COUNTIF(Unidades!$B$2:$B$1499,$A20))</f>
        <v>24</v>
      </c>
      <c r="M20" s="20">
        <f>IF($B20="","",COUNTIFS(Unidades!$B$2:$B$1499,$A20,Unidades!$H$2:$H$1499,"Pleito – discordância metodológica")+COUNTIFS(Unidades!$B$2:$B$1499,$A20,Unidades!$H$2:$H$1499,"Pleito – sugestão de aprimoramento")+COUNTIFS(Unidades!$B$2:$B$1499,$A20,Unidades!$H$2:$H$1499,"Pleito – correção de dado ou cálculo")+COUNTIFS(Unidades!$B$2:$B$1499,$A20,Unidades!$H$2:$H$1499,"Pedido de esclarecimento"))</f>
        <v>0</v>
      </c>
      <c r="N20" s="18"/>
    </row>
    <row r="21" spans="1:14" ht="29.15" x14ac:dyDescent="0.4">
      <c r="A21" s="17" t="s">
        <v>412</v>
      </c>
      <c r="B21" s="18" t="s">
        <v>163</v>
      </c>
      <c r="C21" s="19" t="str">
        <f>IF($B21="","",IFERROR(T(VLOOKUP($B21,Participantes!$B$2:$C$201,2,0)),"(cadastrar na aba Participantes)"))</f>
        <v>Instituição governamental</v>
      </c>
      <c r="D21" s="19" t="s">
        <v>27</v>
      </c>
      <c r="E21" s="34" t="s">
        <v>413</v>
      </c>
      <c r="F21" s="19"/>
      <c r="G21" s="23">
        <v>46196</v>
      </c>
      <c r="H21" s="20">
        <v>5</v>
      </c>
      <c r="I21" s="17" t="s">
        <v>25</v>
      </c>
      <c r="J21" s="19" t="s">
        <v>33</v>
      </c>
      <c r="K21" s="19"/>
      <c r="L21" s="20">
        <f>IF($B21="","",COUNTIF(Unidades!$B$2:$B$1499,$A21))</f>
        <v>18</v>
      </c>
      <c r="M21" s="20">
        <f>IF($B21="","",COUNTIFS(Unidades!$B$2:$B$1499,$A21,Unidades!$H$2:$H$1499,"Pleito – discordância metodológica")+COUNTIFS(Unidades!$B$2:$B$1499,$A21,Unidades!$H$2:$H$1499,"Pleito – sugestão de aprimoramento")+COUNTIFS(Unidades!$B$2:$B$1499,$A21,Unidades!$H$2:$H$1499,"Pleito – correção de dado ou cálculo")+COUNTIFS(Unidades!$B$2:$B$1499,$A21,Unidades!$H$2:$H$1499,"Pedido de esclarecimento"))</f>
        <v>0</v>
      </c>
      <c r="N21" s="18"/>
    </row>
    <row r="22" spans="1:14" ht="58.3" x14ac:dyDescent="0.4">
      <c r="A22" s="17" t="s">
        <v>414</v>
      </c>
      <c r="B22" s="18" t="s">
        <v>166</v>
      </c>
      <c r="C22" s="19" t="str">
        <f>IF($B22="","",IFERROR(T(VLOOKUP($B22,Participantes!$B$2:$C$201,2,0)),"(cadastrar na aba Participantes)"))</f>
        <v>Órgão de classe ou associação</v>
      </c>
      <c r="D22" s="19" t="s">
        <v>19</v>
      </c>
      <c r="E22" s="34" t="s">
        <v>415</v>
      </c>
      <c r="F22" s="19"/>
      <c r="G22" s="23">
        <v>46205</v>
      </c>
      <c r="H22" s="20">
        <v>3</v>
      </c>
      <c r="I22" s="17" t="s">
        <v>25</v>
      </c>
      <c r="J22" s="19" t="s">
        <v>33</v>
      </c>
      <c r="K22" s="19"/>
      <c r="L22" s="20">
        <f>IF($B22="","",COUNTIF(Unidades!$B$2:$B$1499,$A22))</f>
        <v>12</v>
      </c>
      <c r="M22" s="20">
        <f>IF($B22="","",COUNTIFS(Unidades!$B$2:$B$1499,$A22,Unidades!$H$2:$H$1499,"Pleito – discordância metodológica")+COUNTIFS(Unidades!$B$2:$B$1499,$A22,Unidades!$H$2:$H$1499,"Pleito – sugestão de aprimoramento")+COUNTIFS(Unidades!$B$2:$B$1499,$A22,Unidades!$H$2:$H$1499,"Pleito – correção de dado ou cálculo")+COUNTIFS(Unidades!$B$2:$B$1499,$A22,Unidades!$H$2:$H$1499,"Pedido de esclarecimento"))</f>
        <v>0</v>
      </c>
      <c r="N22" s="18"/>
    </row>
    <row r="23" spans="1:14" ht="29.15" x14ac:dyDescent="0.4">
      <c r="A23" s="17" t="s">
        <v>416</v>
      </c>
      <c r="B23" s="18" t="s">
        <v>169</v>
      </c>
      <c r="C23" s="19" t="str">
        <f>IF($B23="","",IFERROR(T(VLOOKUP($B23,Participantes!$B$2:$C$201,2,0)),"(cadastrar na aba Participantes)"))</f>
        <v>Transportadora (NTS/TAG)</v>
      </c>
      <c r="D23" s="19" t="s">
        <v>19</v>
      </c>
      <c r="E23" s="34" t="s">
        <v>417</v>
      </c>
      <c r="F23" s="19"/>
      <c r="G23" s="23">
        <v>46205</v>
      </c>
      <c r="H23" s="20">
        <v>4</v>
      </c>
      <c r="I23" s="17" t="s">
        <v>25</v>
      </c>
      <c r="J23" s="19" t="s">
        <v>33</v>
      </c>
      <c r="K23" s="19"/>
      <c r="L23" s="20">
        <f>IF($B23="","",COUNTIF(Unidades!$B$2:$B$1499,$A23))</f>
        <v>12</v>
      </c>
      <c r="M23" s="20">
        <f>IF($B23="","",COUNTIFS(Unidades!$B$2:$B$1499,$A23,Unidades!$H$2:$H$1499,"Pleito – discordância metodológica")+COUNTIFS(Unidades!$B$2:$B$1499,$A23,Unidades!$H$2:$H$1499,"Pleito – sugestão de aprimoramento")+COUNTIFS(Unidades!$B$2:$B$1499,$A23,Unidades!$H$2:$H$1499,"Pleito – correção de dado ou cálculo")+COUNTIFS(Unidades!$B$2:$B$1499,$A23,Unidades!$H$2:$H$1499,"Pedido de esclarecimento"))</f>
        <v>7</v>
      </c>
      <c r="N23" s="18"/>
    </row>
    <row r="24" spans="1:14" x14ac:dyDescent="0.4">
      <c r="A24" s="17" t="s">
        <v>418</v>
      </c>
      <c r="B24" s="18" t="s">
        <v>171</v>
      </c>
      <c r="C24" s="19" t="str">
        <f>IF($B24="","",IFERROR(T(VLOOKUP($B24,Participantes!$B$2:$C$201,2,0)),"(cadastrar na aba Participantes)"))</f>
        <v>Consultoria e consultores</v>
      </c>
      <c r="D24" s="19" t="s">
        <v>19</v>
      </c>
      <c r="E24" s="18" t="s">
        <v>419</v>
      </c>
      <c r="F24" s="19"/>
      <c r="G24" s="23">
        <v>46209</v>
      </c>
      <c r="H24" s="20">
        <v>72</v>
      </c>
      <c r="I24" s="17" t="s">
        <v>25</v>
      </c>
      <c r="J24" s="19" t="s">
        <v>33</v>
      </c>
      <c r="K24" s="19"/>
      <c r="L24" s="20">
        <f>IF($B24="","",COUNTIF(Unidades!$B$2:$B$1499,$A24))</f>
        <v>25</v>
      </c>
      <c r="M24" s="20">
        <f>IF($B24="","",COUNTIFS(Unidades!$B$2:$B$1499,$A24,Unidades!$H$2:$H$1499,"Pleito – discordância metodológica")+COUNTIFS(Unidades!$B$2:$B$1499,$A24,Unidades!$H$2:$H$1499,"Pleito – sugestão de aprimoramento")+COUNTIFS(Unidades!$B$2:$B$1499,$A24,Unidades!$H$2:$H$1499,"Pleito – correção de dado ou cálculo")+COUNTIFS(Unidades!$B$2:$B$1499,$A24,Unidades!$H$2:$H$1499,"Pedido de esclarecimento"))</f>
        <v>11</v>
      </c>
      <c r="N24" s="18"/>
    </row>
    <row r="25" spans="1:14" ht="24.9" x14ac:dyDescent="0.4">
      <c r="A25" s="17" t="s">
        <v>420</v>
      </c>
      <c r="B25" s="18" t="s">
        <v>171</v>
      </c>
      <c r="C25" s="19" t="str">
        <f>IF($B25="","",IFERROR(T(VLOOKUP($B25,Participantes!$B$2:$C$201,2,0)),"(cadastrar na aba Participantes)"))</f>
        <v>Consultoria e consultores</v>
      </c>
      <c r="D25" s="18" t="s">
        <v>35</v>
      </c>
      <c r="E25" s="18" t="s">
        <v>421</v>
      </c>
      <c r="F25" s="19"/>
      <c r="G25" s="23">
        <v>46209</v>
      </c>
      <c r="H25" s="20"/>
      <c r="I25" s="17" t="s">
        <v>25</v>
      </c>
      <c r="J25" s="19" t="s">
        <v>33</v>
      </c>
      <c r="K25" s="19"/>
      <c r="L25" s="20">
        <f>IF($B25="","",COUNTIF(Unidades!$B$2:$B$1499,$A25))</f>
        <v>0</v>
      </c>
      <c r="M25" s="20">
        <f>IF($B25="","",COUNTIFS(Unidades!$B$2:$B$1499,$A25,Unidades!$H$2:$H$1499,"Pleito – discordância metodológica")+COUNTIFS(Unidades!$B$2:$B$1499,$A25,Unidades!$H$2:$H$1499,"Pleito – sugestão de aprimoramento")+COUNTIFS(Unidades!$B$2:$B$1499,$A25,Unidades!$H$2:$H$1499,"Pleito – correção de dado ou cálculo")+COUNTIFS(Unidades!$B$2:$B$1499,$A25,Unidades!$H$2:$H$1499,"Pedido de esclarecimento"))</f>
        <v>0</v>
      </c>
      <c r="N25" s="18"/>
    </row>
    <row r="26" spans="1:14" ht="58.3" x14ac:dyDescent="0.4">
      <c r="A26" s="17" t="s">
        <v>422</v>
      </c>
      <c r="B26" s="18" t="s">
        <v>173</v>
      </c>
      <c r="C26" s="19" t="str">
        <f>IF($B26="","",IFERROR(T(VLOOKUP($B26,Participantes!$B$2:$C$201,2,0)),"(cadastrar na aba Participantes)"))</f>
        <v>Universidade ou academia</v>
      </c>
      <c r="D26" s="19" t="s">
        <v>19</v>
      </c>
      <c r="E26" s="34" t="s">
        <v>423</v>
      </c>
      <c r="F26" s="19"/>
      <c r="G26" s="23">
        <v>46209</v>
      </c>
      <c r="H26" s="20">
        <v>27</v>
      </c>
      <c r="I26" s="17" t="s">
        <v>25</v>
      </c>
      <c r="J26" s="19" t="s">
        <v>33</v>
      </c>
      <c r="K26" s="19"/>
      <c r="L26" s="20">
        <f>IF($B26="","",COUNTIF(Unidades!$B$2:$B$1499,$A26))</f>
        <v>21</v>
      </c>
      <c r="M26" s="20">
        <f>IF($B26="","",COUNTIFS(Unidades!$B$2:$B$1499,$A26,Unidades!$H$2:$H$1499,"Pleito – discordância metodológica")+COUNTIFS(Unidades!$B$2:$B$1499,$A26,Unidades!$H$2:$H$1499,"Pleito – sugestão de aprimoramento")+COUNTIFS(Unidades!$B$2:$B$1499,$A26,Unidades!$H$2:$H$1499,"Pleito – correção de dado ou cálculo")+COUNTIFS(Unidades!$B$2:$B$1499,$A26,Unidades!$H$2:$H$1499,"Pedido de esclarecimento"))</f>
        <v>3</v>
      </c>
      <c r="N26" s="18"/>
    </row>
    <row r="27" spans="1:14" ht="72.900000000000006" x14ac:dyDescent="0.4">
      <c r="A27" s="17" t="s">
        <v>424</v>
      </c>
      <c r="B27" s="18" t="s">
        <v>175</v>
      </c>
      <c r="C27" s="19" t="str">
        <f>IF($B27="","",IFERROR(T(VLOOKUP($B27,Participantes!$B$2:$C$201,2,0)),"(cadastrar na aba Participantes)"))</f>
        <v>Órgão de classe ou associação</v>
      </c>
      <c r="D27" s="19" t="s">
        <v>19</v>
      </c>
      <c r="E27" s="34" t="s">
        <v>425</v>
      </c>
      <c r="F27" s="19"/>
      <c r="G27" s="23">
        <v>46209</v>
      </c>
      <c r="H27" s="20">
        <v>8</v>
      </c>
      <c r="I27" s="17" t="s">
        <v>25</v>
      </c>
      <c r="J27" s="19" t="s">
        <v>33</v>
      </c>
      <c r="K27" s="19"/>
      <c r="L27" s="20">
        <f>IF($B27="","",COUNTIF(Unidades!$B$2:$B$1499,$A27))</f>
        <v>21</v>
      </c>
      <c r="M27" s="20">
        <f>IF($B27="","",COUNTIFS(Unidades!$B$2:$B$1499,$A27,Unidades!$H$2:$H$1499,"Pleito – discordância metodológica")+COUNTIFS(Unidades!$B$2:$B$1499,$A27,Unidades!$H$2:$H$1499,"Pleito – sugestão de aprimoramento")+COUNTIFS(Unidades!$B$2:$B$1499,$A27,Unidades!$H$2:$H$1499,"Pleito – correção de dado ou cálculo")+COUNTIFS(Unidades!$B$2:$B$1499,$A27,Unidades!$H$2:$H$1499,"Pedido de esclarecimento"))</f>
        <v>0</v>
      </c>
      <c r="N27" s="18"/>
    </row>
    <row r="28" spans="1:14" x14ac:dyDescent="0.4">
      <c r="A28" s="17" t="s">
        <v>426</v>
      </c>
      <c r="B28" s="18" t="s">
        <v>177</v>
      </c>
      <c r="C28" s="19" t="str">
        <f>IF($B28="","",IFERROR(T(VLOOKUP($B28,Participantes!$B$2:$C$201,2,0)),"(cadastrar na aba Participantes)"))</f>
        <v>Transportadora (NTS/TAG)</v>
      </c>
      <c r="D28" s="19" t="s">
        <v>19</v>
      </c>
      <c r="E28" s="18" t="s">
        <v>427</v>
      </c>
      <c r="F28" s="19"/>
      <c r="G28" s="23">
        <v>46210</v>
      </c>
      <c r="H28" s="20">
        <v>39</v>
      </c>
      <c r="I28" s="17" t="s">
        <v>25</v>
      </c>
      <c r="J28" s="19" t="s">
        <v>33</v>
      </c>
      <c r="K28" s="19"/>
      <c r="L28" s="20">
        <f>IF($B28="","",COUNTIF(Unidades!$B$2:$B$1499,$A28))</f>
        <v>21</v>
      </c>
      <c r="M28" s="20">
        <f>IF($B28="","",COUNTIFS(Unidades!$B$2:$B$1499,$A28,Unidades!$H$2:$H$1499,"Pleito – discordância metodológica")+COUNTIFS(Unidades!$B$2:$B$1499,$A28,Unidades!$H$2:$H$1499,"Pleito – sugestão de aprimoramento")+COUNTIFS(Unidades!$B$2:$B$1499,$A28,Unidades!$H$2:$H$1499,"Pleito – correção de dado ou cálculo")+COUNTIFS(Unidades!$B$2:$B$1499,$A28,Unidades!$H$2:$H$1499,"Pedido de esclarecimento"))</f>
        <v>5</v>
      </c>
      <c r="N28" s="18"/>
    </row>
    <row r="29" spans="1:14" ht="24.9" x14ac:dyDescent="0.4">
      <c r="A29" s="17" t="s">
        <v>428</v>
      </c>
      <c r="B29" s="18" t="s">
        <v>177</v>
      </c>
      <c r="C29" s="19" t="str">
        <f>IF($B29="","",IFERROR(T(VLOOKUP($B29,Participantes!$B$2:$C$201,2,0)),"(cadastrar na aba Participantes)"))</f>
        <v>Transportadora (NTS/TAG)</v>
      </c>
      <c r="D29" s="19" t="s">
        <v>27</v>
      </c>
      <c r="E29" s="18" t="s">
        <v>429</v>
      </c>
      <c r="F29" s="19"/>
      <c r="G29" s="23">
        <v>46210</v>
      </c>
      <c r="H29" s="20">
        <v>84</v>
      </c>
      <c r="I29" s="17" t="s">
        <v>25</v>
      </c>
      <c r="J29" s="19" t="s">
        <v>33</v>
      </c>
      <c r="K29" s="19"/>
      <c r="L29" s="20">
        <f>IF($B29="","",COUNTIF(Unidades!$B$2:$B$1499,$A29))</f>
        <v>20</v>
      </c>
      <c r="M29" s="20">
        <f>IF($B29="","",COUNTIFS(Unidades!$B$2:$B$1499,$A29,Unidades!$H$2:$H$1499,"Pleito – discordância metodológica")+COUNTIFS(Unidades!$B$2:$B$1499,$A29,Unidades!$H$2:$H$1499,"Pleito – sugestão de aprimoramento")+COUNTIFS(Unidades!$B$2:$B$1499,$A29,Unidades!$H$2:$H$1499,"Pleito – correção de dado ou cálculo")+COUNTIFS(Unidades!$B$2:$B$1499,$A29,Unidades!$H$2:$H$1499,"Pedido de esclarecimento"))</f>
        <v>8</v>
      </c>
      <c r="N29" s="18"/>
    </row>
    <row r="30" spans="1:14" x14ac:dyDescent="0.4">
      <c r="A30" s="17" t="s">
        <v>430</v>
      </c>
      <c r="B30" s="18" t="s">
        <v>177</v>
      </c>
      <c r="C30" s="19" t="str">
        <f>IF($B30="","",IFERROR(T(VLOOKUP($B30,Participantes!$B$2:$C$201,2,0)),"(cadastrar na aba Participantes)"))</f>
        <v>Transportadora (NTS/TAG)</v>
      </c>
      <c r="D30" s="19" t="s">
        <v>27</v>
      </c>
      <c r="E30" s="18" t="s">
        <v>431</v>
      </c>
      <c r="F30" s="19"/>
      <c r="G30" s="23">
        <v>46210</v>
      </c>
      <c r="H30" s="20">
        <v>28</v>
      </c>
      <c r="I30" s="17" t="s">
        <v>25</v>
      </c>
      <c r="J30" s="19" t="s">
        <v>33</v>
      </c>
      <c r="K30" s="19"/>
      <c r="L30" s="20">
        <f>IF($B30="","",COUNTIF(Unidades!$B$2:$B$1499,$A30))</f>
        <v>27</v>
      </c>
      <c r="M30" s="20">
        <f>IF($B30="","",COUNTIFS(Unidades!$B$2:$B$1499,$A30,Unidades!$H$2:$H$1499,"Pleito – discordância metodológica")+COUNTIFS(Unidades!$B$2:$B$1499,$A30,Unidades!$H$2:$H$1499,"Pleito – sugestão de aprimoramento")+COUNTIFS(Unidades!$B$2:$B$1499,$A30,Unidades!$H$2:$H$1499,"Pleito – correção de dado ou cálculo")+COUNTIFS(Unidades!$B$2:$B$1499,$A30,Unidades!$H$2:$H$1499,"Pedido de esclarecimento"))</f>
        <v>12</v>
      </c>
      <c r="N30" s="18"/>
    </row>
    <row r="31" spans="1:14" x14ac:dyDescent="0.4">
      <c r="A31" s="17" t="s">
        <v>432</v>
      </c>
      <c r="B31" s="18" t="s">
        <v>180</v>
      </c>
      <c r="C31" s="19" t="str">
        <f>IF($B31="","",IFERROR(T(VLOOKUP($B31,Participantes!$B$2:$C$201,2,0)),"(cadastrar na aba Participantes)"))</f>
        <v>Agente econômico</v>
      </c>
      <c r="D31" s="19" t="s">
        <v>19</v>
      </c>
      <c r="E31" s="18" t="s">
        <v>427</v>
      </c>
      <c r="F31" s="19"/>
      <c r="G31" s="23">
        <v>46210</v>
      </c>
      <c r="H31" s="20">
        <v>5</v>
      </c>
      <c r="I31" s="17" t="s">
        <v>25</v>
      </c>
      <c r="J31" s="19" t="s">
        <v>33</v>
      </c>
      <c r="K31" s="19"/>
      <c r="L31" s="20">
        <f>IF($B31="","",COUNTIF(Unidades!$B$2:$B$1499,$A31))</f>
        <v>24</v>
      </c>
      <c r="M31" s="20">
        <f>IF($B31="","",COUNTIFS(Unidades!$B$2:$B$1499,$A31,Unidades!$H$2:$H$1499,"Pleito – discordância metodológica")+COUNTIFS(Unidades!$B$2:$B$1499,$A31,Unidades!$H$2:$H$1499,"Pleito – sugestão de aprimoramento")+COUNTIFS(Unidades!$B$2:$B$1499,$A31,Unidades!$H$2:$H$1499,"Pleito – correção de dado ou cálculo")+COUNTIFS(Unidades!$B$2:$B$1499,$A31,Unidades!$H$2:$H$1499,"Pedido de esclarecimento"))</f>
        <v>0</v>
      </c>
      <c r="N31" s="18"/>
    </row>
    <row r="32" spans="1:14" ht="29.15" x14ac:dyDescent="0.4">
      <c r="A32" s="17" t="s">
        <v>433</v>
      </c>
      <c r="B32" s="18" t="s">
        <v>182</v>
      </c>
      <c r="C32" s="19" t="str">
        <f>IF($B32="","",IFERROR(T(VLOOKUP($B32,Participantes!$B$2:$C$201,2,0)),"(cadastrar na aba Participantes)"))</f>
        <v>Agente econômico</v>
      </c>
      <c r="D32" s="19" t="s">
        <v>19</v>
      </c>
      <c r="E32" s="34" t="s">
        <v>434</v>
      </c>
      <c r="F32" s="19"/>
      <c r="G32" s="23">
        <v>46210</v>
      </c>
      <c r="H32" s="20">
        <v>7</v>
      </c>
      <c r="I32" s="17" t="s">
        <v>25</v>
      </c>
      <c r="J32" s="19" t="s">
        <v>33</v>
      </c>
      <c r="K32" s="19"/>
      <c r="L32" s="20">
        <f>IF($B32="","",COUNTIF(Unidades!$B$2:$B$1499,$A32))</f>
        <v>26</v>
      </c>
      <c r="M32" s="20">
        <f>IF($B32="","",COUNTIFS(Unidades!$B$2:$B$1499,$A32,Unidades!$H$2:$H$1499,"Pleito – discordância metodológica")+COUNTIFS(Unidades!$B$2:$B$1499,$A32,Unidades!$H$2:$H$1499,"Pleito – sugestão de aprimoramento")+COUNTIFS(Unidades!$B$2:$B$1499,$A32,Unidades!$H$2:$H$1499,"Pleito – correção de dado ou cálculo")+COUNTIFS(Unidades!$B$2:$B$1499,$A32,Unidades!$H$2:$H$1499,"Pedido de esclarecimento"))</f>
        <v>0</v>
      </c>
      <c r="N32" s="18"/>
    </row>
    <row r="33" spans="1:14" ht="29.15" x14ac:dyDescent="0.4">
      <c r="A33" s="17" t="s">
        <v>435</v>
      </c>
      <c r="B33" s="18" t="s">
        <v>184</v>
      </c>
      <c r="C33" s="19" t="str">
        <f>IF($B33="","",IFERROR(T(VLOOKUP($B33,Participantes!$B$2:$C$201,2,0)),"(cadastrar na aba Participantes)"))</f>
        <v>Agente econômico</v>
      </c>
      <c r="D33" s="19" t="s">
        <v>19</v>
      </c>
      <c r="E33" s="34" t="s">
        <v>436</v>
      </c>
      <c r="F33" s="19"/>
      <c r="G33" s="23">
        <v>46210</v>
      </c>
      <c r="H33" s="20">
        <v>6</v>
      </c>
      <c r="I33" s="17" t="s">
        <v>25</v>
      </c>
      <c r="J33" s="19" t="s">
        <v>33</v>
      </c>
      <c r="K33" s="19"/>
      <c r="L33" s="20">
        <f>IF($B33="","",COUNTIF(Unidades!$B$2:$B$1499,$A33))</f>
        <v>21</v>
      </c>
      <c r="M33" s="20">
        <f>IF($B33="","",COUNTIFS(Unidades!$B$2:$B$1499,$A33,Unidades!$H$2:$H$1499,"Pleito – discordância metodológica")+COUNTIFS(Unidades!$B$2:$B$1499,$A33,Unidades!$H$2:$H$1499,"Pleito – sugestão de aprimoramento")+COUNTIFS(Unidades!$B$2:$B$1499,$A33,Unidades!$H$2:$H$1499,"Pleito – correção de dado ou cálculo")+COUNTIFS(Unidades!$B$2:$B$1499,$A33,Unidades!$H$2:$H$1499,"Pedido de esclarecimento"))</f>
        <v>4</v>
      </c>
      <c r="N33" s="18"/>
    </row>
    <row r="34" spans="1:14" ht="29.15" x14ac:dyDescent="0.4">
      <c r="A34" s="17" t="s">
        <v>437</v>
      </c>
      <c r="B34" s="18" t="s">
        <v>186</v>
      </c>
      <c r="C34" s="19" t="str">
        <f>IF($B34="","",IFERROR(T(VLOOKUP($B34,Participantes!$B$2:$C$201,2,0)),"(cadastrar na aba Participantes)"))</f>
        <v>Consultoria e consultores</v>
      </c>
      <c r="D34" s="19" t="s">
        <v>19</v>
      </c>
      <c r="E34" s="34" t="s">
        <v>438</v>
      </c>
      <c r="F34" s="19"/>
      <c r="G34" s="23">
        <v>46210</v>
      </c>
      <c r="H34" s="20">
        <v>23</v>
      </c>
      <c r="I34" s="17" t="s">
        <v>25</v>
      </c>
      <c r="J34" s="19" t="s">
        <v>33</v>
      </c>
      <c r="K34" s="19"/>
      <c r="L34" s="20">
        <f>IF($B34="","",COUNTIF(Unidades!$B$2:$B$1499,$A34))</f>
        <v>34</v>
      </c>
      <c r="M34" s="20">
        <f>IF($B34="","",COUNTIFS(Unidades!$B$2:$B$1499,$A34,Unidades!$H$2:$H$1499,"Pleito – discordância metodológica")+COUNTIFS(Unidades!$B$2:$B$1499,$A34,Unidades!$H$2:$H$1499,"Pleito – sugestão de aprimoramento")+COUNTIFS(Unidades!$B$2:$B$1499,$A34,Unidades!$H$2:$H$1499,"Pleito – correção de dado ou cálculo")+COUNTIFS(Unidades!$B$2:$B$1499,$A34,Unidades!$H$2:$H$1499,"Pedido de esclarecimento"))</f>
        <v>5</v>
      </c>
      <c r="N34" s="18"/>
    </row>
    <row r="35" spans="1:14" ht="29.15" x14ac:dyDescent="0.4">
      <c r="A35" s="17" t="s">
        <v>439</v>
      </c>
      <c r="B35" s="18" t="s">
        <v>188</v>
      </c>
      <c r="C35" s="19" t="str">
        <f>IF($B35="","",IFERROR(T(VLOOKUP($B35,Participantes!$B$2:$C$201,2,0)),"(cadastrar na aba Participantes)"))</f>
        <v>Transportadora (NTS/TAG)</v>
      </c>
      <c r="D35" s="19" t="s">
        <v>19</v>
      </c>
      <c r="E35" s="34" t="s">
        <v>440</v>
      </c>
      <c r="F35" s="19"/>
      <c r="G35" s="23">
        <v>46210</v>
      </c>
      <c r="H35" s="20">
        <v>26</v>
      </c>
      <c r="I35" s="17" t="s">
        <v>25</v>
      </c>
      <c r="J35" s="19" t="s">
        <v>33</v>
      </c>
      <c r="K35" s="19"/>
      <c r="L35" s="20">
        <f>IF($B35="","",COUNTIF(Unidades!$B$2:$B$1499,$A35))</f>
        <v>10</v>
      </c>
      <c r="M35" s="20">
        <f>IF($B35="","",COUNTIFS(Unidades!$B$2:$B$1499,$A35,Unidades!$H$2:$H$1499,"Pleito – discordância metodológica")+COUNTIFS(Unidades!$B$2:$B$1499,$A35,Unidades!$H$2:$H$1499,"Pleito – sugestão de aprimoramento")+COUNTIFS(Unidades!$B$2:$B$1499,$A35,Unidades!$H$2:$H$1499,"Pleito – correção de dado ou cálculo")+COUNTIFS(Unidades!$B$2:$B$1499,$A35,Unidades!$H$2:$H$1499,"Pedido de esclarecimento"))</f>
        <v>3</v>
      </c>
      <c r="N35" s="18"/>
    </row>
    <row r="36" spans="1:14" x14ac:dyDescent="0.4">
      <c r="A36" s="17" t="s">
        <v>441</v>
      </c>
      <c r="B36" s="18" t="s">
        <v>188</v>
      </c>
      <c r="C36" s="19" t="str">
        <f>IF($B36="","",IFERROR(T(VLOOKUP($B36,Participantes!$B$2:$C$201,2,0)),"(cadastrar na aba Participantes)"))</f>
        <v>Transportadora (NTS/TAG)</v>
      </c>
      <c r="D36" s="19" t="s">
        <v>27</v>
      </c>
      <c r="E36" s="18" t="s">
        <v>442</v>
      </c>
      <c r="F36" s="19"/>
      <c r="G36" s="23">
        <v>46210</v>
      </c>
      <c r="H36" s="20">
        <v>49</v>
      </c>
      <c r="I36" s="17" t="s">
        <v>25</v>
      </c>
      <c r="J36" s="19" t="s">
        <v>33</v>
      </c>
      <c r="K36" s="19"/>
      <c r="L36" s="20">
        <f>IF($B36="","",COUNTIF(Unidades!$B$2:$B$1499,$A36))</f>
        <v>17</v>
      </c>
      <c r="M36" s="20">
        <f>IF($B36="","",COUNTIFS(Unidades!$B$2:$B$1499,$A36,Unidades!$H$2:$H$1499,"Pleito – discordância metodológica")+COUNTIFS(Unidades!$B$2:$B$1499,$A36,Unidades!$H$2:$H$1499,"Pleito – sugestão de aprimoramento")+COUNTIFS(Unidades!$B$2:$B$1499,$A36,Unidades!$H$2:$H$1499,"Pleito – correção de dado ou cálculo")+COUNTIFS(Unidades!$B$2:$B$1499,$A36,Unidades!$H$2:$H$1499,"Pedido de esclarecimento"))</f>
        <v>14</v>
      </c>
      <c r="N36" s="18"/>
    </row>
    <row r="37" spans="1:14" ht="24.9" x14ac:dyDescent="0.4">
      <c r="A37" s="17" t="s">
        <v>443</v>
      </c>
      <c r="B37" s="18" t="s">
        <v>188</v>
      </c>
      <c r="C37" s="19" t="str">
        <f>IF($B37="","",IFERROR(T(VLOOKUP($B37,Participantes!$B$2:$C$201,2,0)),"(cadastrar na aba Participantes)"))</f>
        <v>Transportadora (NTS/TAG)</v>
      </c>
      <c r="D37" s="19" t="s">
        <v>27</v>
      </c>
      <c r="E37" s="18" t="s">
        <v>444</v>
      </c>
      <c r="F37" s="19"/>
      <c r="G37" s="23">
        <v>46210</v>
      </c>
      <c r="H37" s="20">
        <v>115</v>
      </c>
      <c r="I37" s="17" t="s">
        <v>25</v>
      </c>
      <c r="J37" s="19" t="s">
        <v>33</v>
      </c>
      <c r="K37" s="19"/>
      <c r="L37" s="20">
        <f>IF($B37="","",COUNTIF(Unidades!$B$2:$B$1499,$A37))</f>
        <v>24</v>
      </c>
      <c r="M37" s="20">
        <f>IF($B37="","",COUNTIFS(Unidades!$B$2:$B$1499,$A37,Unidades!$H$2:$H$1499,"Pleito – discordância metodológica")+COUNTIFS(Unidades!$B$2:$B$1499,$A37,Unidades!$H$2:$H$1499,"Pleito – sugestão de aprimoramento")+COUNTIFS(Unidades!$B$2:$B$1499,$A37,Unidades!$H$2:$H$1499,"Pleito – correção de dado ou cálculo")+COUNTIFS(Unidades!$B$2:$B$1499,$A37,Unidades!$H$2:$H$1499,"Pedido de esclarecimento"))</f>
        <v>8</v>
      </c>
      <c r="N37" s="18"/>
    </row>
    <row r="38" spans="1:14" x14ac:dyDescent="0.4">
      <c r="A38" s="17" t="s">
        <v>445</v>
      </c>
      <c r="B38" s="18" t="s">
        <v>188</v>
      </c>
      <c r="C38" s="19" t="str">
        <f>IF($B38="","",IFERROR(T(VLOOKUP($B38,Participantes!$B$2:$C$201,2,0)),"(cadastrar na aba Participantes)"))</f>
        <v>Transportadora (NTS/TAG)</v>
      </c>
      <c r="D38" s="18" t="s">
        <v>35</v>
      </c>
      <c r="E38" s="18" t="s">
        <v>446</v>
      </c>
      <c r="F38" s="19"/>
      <c r="G38" s="23">
        <v>46210</v>
      </c>
      <c r="H38" s="20"/>
      <c r="I38" s="17" t="s">
        <v>25</v>
      </c>
      <c r="J38" s="19" t="s">
        <v>33</v>
      </c>
      <c r="K38" s="19"/>
      <c r="L38" s="20">
        <f>IF($B38="","",COUNTIF(Unidades!$B$2:$B$1499,$A38))</f>
        <v>0</v>
      </c>
      <c r="M38" s="20">
        <f>IF($B38="","",COUNTIFS(Unidades!$B$2:$B$1499,$A38,Unidades!$H$2:$H$1499,"Pleito – discordância metodológica")+COUNTIFS(Unidades!$B$2:$B$1499,$A38,Unidades!$H$2:$H$1499,"Pleito – sugestão de aprimoramento")+COUNTIFS(Unidades!$B$2:$B$1499,$A38,Unidades!$H$2:$H$1499,"Pleito – correção de dado ou cálculo")+COUNTIFS(Unidades!$B$2:$B$1499,$A38,Unidades!$H$2:$H$1499,"Pedido de esclarecimento"))</f>
        <v>0</v>
      </c>
      <c r="N38" s="18"/>
    </row>
    <row r="39" spans="1:14" ht="25.75" x14ac:dyDescent="0.4">
      <c r="A39" s="17" t="s">
        <v>447</v>
      </c>
      <c r="B39" s="18" t="s">
        <v>191</v>
      </c>
      <c r="C39" s="19" t="str">
        <f>IF($B39="","",IFERROR(T(VLOOKUP($B39,Participantes!$B$2:$C$201,2,0)),"(cadastrar na aba Participantes)"))</f>
        <v>Consultoria e consultores</v>
      </c>
      <c r="D39" s="19" t="s">
        <v>27</v>
      </c>
      <c r="E39" s="45" t="s">
        <v>448</v>
      </c>
      <c r="F39" s="19"/>
      <c r="G39" s="23">
        <v>46210</v>
      </c>
      <c r="H39" s="20">
        <v>84</v>
      </c>
      <c r="I39" s="17" t="s">
        <v>25</v>
      </c>
      <c r="J39" s="19" t="s">
        <v>33</v>
      </c>
      <c r="K39" s="19"/>
      <c r="L39" s="20">
        <f>IF($B39="","",COUNTIF(Unidades!$B$2:$B$1499,$A39))</f>
        <v>42</v>
      </c>
      <c r="M39" s="20">
        <f>IF($B39="","",COUNTIFS(Unidades!$B$2:$B$1499,$A39,Unidades!$H$2:$H$1499,"Pleito – discordância metodológica")+COUNTIFS(Unidades!$B$2:$B$1499,$A39,Unidades!$H$2:$H$1499,"Pleito – sugestão de aprimoramento")+COUNTIFS(Unidades!$B$2:$B$1499,$A39,Unidades!$H$2:$H$1499,"Pleito – correção de dado ou cálculo")+COUNTIFS(Unidades!$B$2:$B$1499,$A39,Unidades!$H$2:$H$1499,"Pedido de esclarecimento"))</f>
        <v>10</v>
      </c>
      <c r="N39" s="18"/>
    </row>
    <row r="40" spans="1:14" ht="24.9" x14ac:dyDescent="0.4">
      <c r="A40" s="17" t="s">
        <v>449</v>
      </c>
      <c r="B40" s="18" t="s">
        <v>194</v>
      </c>
      <c r="C40" s="19" t="str">
        <f>IF($B40="","",IFERROR(T(VLOOKUP($B40,Participantes!$B$2:$C$201,2,0)),"(cadastrar na aba Participantes)"))</f>
        <v>Órgão de classe ou associação</v>
      </c>
      <c r="D40" s="19" t="s">
        <v>19</v>
      </c>
      <c r="E40" s="18" t="s">
        <v>450</v>
      </c>
      <c r="F40" s="19"/>
      <c r="G40" s="23">
        <v>46210</v>
      </c>
      <c r="H40" s="20">
        <v>3</v>
      </c>
      <c r="I40" s="17" t="s">
        <v>25</v>
      </c>
      <c r="J40" s="19" t="s">
        <v>33</v>
      </c>
      <c r="K40" s="19"/>
      <c r="L40" s="20">
        <f>IF($B40="","",COUNTIF(Unidades!$B$2:$B$1499,$A40))</f>
        <v>35</v>
      </c>
      <c r="M40" s="20">
        <f>IF($B40="","",COUNTIFS(Unidades!$B$2:$B$1499,$A40,Unidades!$H$2:$H$1499,"Pleito – discordância metodológica")+COUNTIFS(Unidades!$B$2:$B$1499,$A40,Unidades!$H$2:$H$1499,"Pleito – sugestão de aprimoramento")+COUNTIFS(Unidades!$B$2:$B$1499,$A40,Unidades!$H$2:$H$1499,"Pleito – correção de dado ou cálculo")+COUNTIFS(Unidades!$B$2:$B$1499,$A40,Unidades!$H$2:$H$1499,"Pedido de esclarecimento"))</f>
        <v>0</v>
      </c>
      <c r="N40" s="18"/>
    </row>
    <row r="41" spans="1:14" x14ac:dyDescent="0.4">
      <c r="A41" s="17" t="s">
        <v>451</v>
      </c>
      <c r="B41" s="18" t="s">
        <v>196</v>
      </c>
      <c r="C41" s="19" t="str">
        <f>IF($B41="","",IFERROR(T(VLOOKUP($B41,Participantes!$B$2:$C$201,2,0)),"(cadastrar na aba Participantes)"))</f>
        <v>Conselho de Usuários</v>
      </c>
      <c r="D41" s="19" t="s">
        <v>19</v>
      </c>
      <c r="E41" s="18" t="s">
        <v>450</v>
      </c>
      <c r="F41" s="19"/>
      <c r="G41" s="23">
        <v>46210</v>
      </c>
      <c r="H41" s="20">
        <v>4</v>
      </c>
      <c r="I41" s="17" t="s">
        <v>25</v>
      </c>
      <c r="J41" s="19" t="s">
        <v>33</v>
      </c>
      <c r="K41" s="19"/>
      <c r="L41" s="20">
        <f>IF($B41="","",COUNTIF(Unidades!$B$2:$B$1499,$A41))</f>
        <v>13</v>
      </c>
      <c r="M41" s="20">
        <f>IF($B41="","",COUNTIFS(Unidades!$B$2:$B$1499,$A41,Unidades!$H$2:$H$1499,"Pleito – discordância metodológica")+COUNTIFS(Unidades!$B$2:$B$1499,$A41,Unidades!$H$2:$H$1499,"Pleito – sugestão de aprimoramento")+COUNTIFS(Unidades!$B$2:$B$1499,$A41,Unidades!$H$2:$H$1499,"Pleito – correção de dado ou cálculo")+COUNTIFS(Unidades!$B$2:$B$1499,$A41,Unidades!$H$2:$H$1499,"Pedido de esclarecimento"))</f>
        <v>2</v>
      </c>
      <c r="N41" s="18"/>
    </row>
    <row r="42" spans="1:14" x14ac:dyDescent="0.4">
      <c r="A42" s="17" t="s">
        <v>452</v>
      </c>
      <c r="B42" s="18" t="s">
        <v>196</v>
      </c>
      <c r="C42" s="19" t="str">
        <f>IF($B42="","",IFERROR(T(VLOOKUP($B42,Participantes!$B$2:$C$201,2,0)),"(cadastrar na aba Participantes)"))</f>
        <v>Conselho de Usuários</v>
      </c>
      <c r="D42" s="19" t="s">
        <v>27</v>
      </c>
      <c r="E42" s="18" t="s">
        <v>453</v>
      </c>
      <c r="F42" s="19"/>
      <c r="G42" s="23">
        <v>46210</v>
      </c>
      <c r="H42" s="20">
        <v>30</v>
      </c>
      <c r="I42" s="17" t="s">
        <v>25</v>
      </c>
      <c r="J42" s="19" t="s">
        <v>33</v>
      </c>
      <c r="K42" s="19"/>
      <c r="L42" s="20">
        <f>IF($B42="","",COUNTIF(Unidades!$B$2:$B$1499,$A42))</f>
        <v>11</v>
      </c>
      <c r="M42" s="20">
        <f>IF($B42="","",COUNTIFS(Unidades!$B$2:$B$1499,$A42,Unidades!$H$2:$H$1499,"Pleito – discordância metodológica")+COUNTIFS(Unidades!$B$2:$B$1499,$A42,Unidades!$H$2:$H$1499,"Pleito – sugestão de aprimoramento")+COUNTIFS(Unidades!$B$2:$B$1499,$A42,Unidades!$H$2:$H$1499,"Pleito – correção de dado ou cálculo")+COUNTIFS(Unidades!$B$2:$B$1499,$A42,Unidades!$H$2:$H$1499,"Pedido de esclarecimento"))</f>
        <v>6</v>
      </c>
      <c r="N42" s="18"/>
    </row>
    <row r="43" spans="1:14" x14ac:dyDescent="0.4">
      <c r="A43" s="17" t="s">
        <v>454</v>
      </c>
      <c r="B43" s="18" t="s">
        <v>107</v>
      </c>
      <c r="C43" s="19" t="str">
        <f>IF($B43="","",IFERROR(T(VLOOKUP($B43,Participantes!$B$2:$C$201,2,0)),"(cadastrar na aba Participantes)"))</f>
        <v>Consultoria e consultores</v>
      </c>
      <c r="D43" s="19"/>
      <c r="E43" s="18"/>
      <c r="F43" s="19"/>
      <c r="G43" s="23">
        <v>46209</v>
      </c>
      <c r="H43" s="20">
        <v>11</v>
      </c>
      <c r="I43" s="17" t="s">
        <v>25</v>
      </c>
      <c r="J43" s="19" t="s">
        <v>33</v>
      </c>
      <c r="K43" s="19"/>
      <c r="L43" s="20">
        <f>IF($B43="","",COUNTIF(Unidades!$B$2:$B$1499,$A43))</f>
        <v>9</v>
      </c>
      <c r="M43" s="20">
        <f>IF($B43="","",COUNTIFS(Unidades!$B$2:$B$1499,$A43,Unidades!$H$2:$H$1499,"Pleito – discordância metodológica")+COUNTIFS(Unidades!$B$2:$B$1499,$A43,Unidades!$H$2:$H$1499,"Pleito – sugestão de aprimoramento")+COUNTIFS(Unidades!$B$2:$B$1499,$A43,Unidades!$H$2:$H$1499,"Pleito – correção de dado ou cálculo")+COUNTIFS(Unidades!$B$2:$B$1499,$A43,Unidades!$H$2:$H$1499,"Pedido de esclarecimento"))</f>
        <v>0</v>
      </c>
      <c r="N43" s="18"/>
    </row>
    <row r="44" spans="1:14" x14ac:dyDescent="0.4">
      <c r="A44" s="17" t="s">
        <v>455</v>
      </c>
      <c r="B44" s="18"/>
      <c r="C44" s="19" t="str">
        <f>IF($B44="","",IFERROR(T(VLOOKUP($B44,Participantes!$B$2:$C$201,2,0)),"(cadastrar na aba Participantes)"))</f>
        <v/>
      </c>
      <c r="D44" s="19"/>
      <c r="E44" s="18"/>
      <c r="F44" s="19"/>
      <c r="G44" s="23"/>
      <c r="H44" s="20"/>
      <c r="I44" s="17"/>
      <c r="J44" s="19"/>
      <c r="K44" s="19"/>
      <c r="L44" s="20" t="str">
        <f>IF($B44="","",COUNTIF(Unidades!$B$2:$B$1499,$A44))</f>
        <v/>
      </c>
      <c r="M44" s="20" t="str">
        <f>IF($B44="","",COUNTIFS(Unidades!$B$2:$B$1499,$A44,Unidades!$H$2:$H$1499,"Pleito – discordância metodológica")+COUNTIFS(Unidades!$B$2:$B$1499,$A44,Unidades!$H$2:$H$1499,"Pleito – sugestão de aprimoramento")+COUNTIFS(Unidades!$B$2:$B$1499,$A44,Unidades!$H$2:$H$1499,"Pleito – correção de dado ou cálculo")+COUNTIFS(Unidades!$B$2:$B$1499,$A44,Unidades!$H$2:$H$1499,"Pedido de esclarecimento"))</f>
        <v/>
      </c>
      <c r="N44" s="18"/>
    </row>
    <row r="45" spans="1:14" x14ac:dyDescent="0.4">
      <c r="A45" s="17" t="s">
        <v>456</v>
      </c>
      <c r="B45" s="18"/>
      <c r="C45" s="19" t="str">
        <f>IF($B45="","",IFERROR(T(VLOOKUP($B45,Participantes!$B$2:$C$201,2,0)),"(cadastrar na aba Participantes)"))</f>
        <v/>
      </c>
      <c r="D45" s="19"/>
      <c r="E45" s="18"/>
      <c r="F45" s="19"/>
      <c r="G45" s="23"/>
      <c r="H45" s="20"/>
      <c r="I45" s="17"/>
      <c r="J45" s="19"/>
      <c r="K45" s="19"/>
      <c r="L45" s="20" t="str">
        <f>IF($B45="","",COUNTIF(Unidades!$B$2:$B$1499,$A45))</f>
        <v/>
      </c>
      <c r="M45" s="20" t="str">
        <f>IF($B45="","",COUNTIFS(Unidades!$B$2:$B$1499,$A45,Unidades!$H$2:$H$1499,"Pleito – discordância metodológica")+COUNTIFS(Unidades!$B$2:$B$1499,$A45,Unidades!$H$2:$H$1499,"Pleito – sugestão de aprimoramento")+COUNTIFS(Unidades!$B$2:$B$1499,$A45,Unidades!$H$2:$H$1499,"Pleito – correção de dado ou cálculo")+COUNTIFS(Unidades!$B$2:$B$1499,$A45,Unidades!$H$2:$H$1499,"Pedido de esclarecimento"))</f>
        <v/>
      </c>
      <c r="N45" s="18"/>
    </row>
    <row r="46" spans="1:14" x14ac:dyDescent="0.4">
      <c r="A46" s="17" t="s">
        <v>457</v>
      </c>
      <c r="B46" s="18"/>
      <c r="C46" s="19" t="str">
        <f>IF($B46="","",IFERROR(T(VLOOKUP($B46,Participantes!$B$2:$C$201,2,0)),"(cadastrar na aba Participantes)"))</f>
        <v/>
      </c>
      <c r="D46" s="19"/>
      <c r="E46" s="18"/>
      <c r="F46" s="19"/>
      <c r="G46" s="23"/>
      <c r="H46" s="20"/>
      <c r="I46" s="17"/>
      <c r="J46" s="19"/>
      <c r="K46" s="19"/>
      <c r="L46" s="20" t="str">
        <f>IF($B46="","",COUNTIF(Unidades!$B$2:$B$1499,$A46))</f>
        <v/>
      </c>
      <c r="M46" s="20" t="str">
        <f>IF($B46="","",COUNTIFS(Unidades!$B$2:$B$1499,$A46,Unidades!$H$2:$H$1499,"Pleito – discordância metodológica")+COUNTIFS(Unidades!$B$2:$B$1499,$A46,Unidades!$H$2:$H$1499,"Pleito – sugestão de aprimoramento")+COUNTIFS(Unidades!$B$2:$B$1499,$A46,Unidades!$H$2:$H$1499,"Pleito – correção de dado ou cálculo")+COUNTIFS(Unidades!$B$2:$B$1499,$A46,Unidades!$H$2:$H$1499,"Pedido de esclarecimento"))</f>
        <v/>
      </c>
      <c r="N46" s="18"/>
    </row>
    <row r="47" spans="1:14" x14ac:dyDescent="0.4">
      <c r="A47" s="17" t="s">
        <v>458</v>
      </c>
      <c r="B47" s="18"/>
      <c r="C47" s="19" t="str">
        <f>IF($B47="","",IFERROR(T(VLOOKUP($B47,Participantes!$B$2:$C$201,2,0)),"(cadastrar na aba Participantes)"))</f>
        <v/>
      </c>
      <c r="D47" s="19"/>
      <c r="E47" s="18"/>
      <c r="F47" s="19"/>
      <c r="G47" s="23"/>
      <c r="H47" s="20"/>
      <c r="I47" s="17"/>
      <c r="J47" s="19"/>
      <c r="K47" s="19"/>
      <c r="L47" s="20" t="str">
        <f>IF($B47="","",COUNTIF(Unidades!$B$2:$B$1499,$A47))</f>
        <v/>
      </c>
      <c r="M47" s="20" t="str">
        <f>IF($B47="","",COUNTIFS(Unidades!$B$2:$B$1499,$A47,Unidades!$H$2:$H$1499,"Pleito – discordância metodológica")+COUNTIFS(Unidades!$B$2:$B$1499,$A47,Unidades!$H$2:$H$1499,"Pleito – sugestão de aprimoramento")+COUNTIFS(Unidades!$B$2:$B$1499,$A47,Unidades!$H$2:$H$1499,"Pleito – correção de dado ou cálculo")+COUNTIFS(Unidades!$B$2:$B$1499,$A47,Unidades!$H$2:$H$1499,"Pedido de esclarecimento"))</f>
        <v/>
      </c>
      <c r="N47" s="18"/>
    </row>
    <row r="48" spans="1:14" x14ac:dyDescent="0.4">
      <c r="A48" s="17" t="s">
        <v>459</v>
      </c>
      <c r="B48" s="18"/>
      <c r="C48" s="19" t="str">
        <f>IF($B48="","",IFERROR(T(VLOOKUP($B48,Participantes!$B$2:$C$201,2,0)),"(cadastrar na aba Participantes)"))</f>
        <v/>
      </c>
      <c r="D48" s="19"/>
      <c r="E48" s="18"/>
      <c r="F48" s="19"/>
      <c r="G48" s="23"/>
      <c r="H48" s="20"/>
      <c r="I48" s="17"/>
      <c r="J48" s="19"/>
      <c r="K48" s="19"/>
      <c r="L48" s="20" t="str">
        <f>IF($B48="","",COUNTIF(Unidades!$B$2:$B$1499,$A48))</f>
        <v/>
      </c>
      <c r="M48" s="20" t="str">
        <f>IF($B48="","",COUNTIFS(Unidades!$B$2:$B$1499,$A48,Unidades!$H$2:$H$1499,"Pleito – discordância metodológica")+COUNTIFS(Unidades!$B$2:$B$1499,$A48,Unidades!$H$2:$H$1499,"Pleito – sugestão de aprimoramento")+COUNTIFS(Unidades!$B$2:$B$1499,$A48,Unidades!$H$2:$H$1499,"Pleito – correção de dado ou cálculo")+COUNTIFS(Unidades!$B$2:$B$1499,$A48,Unidades!$H$2:$H$1499,"Pedido de esclarecimento"))</f>
        <v/>
      </c>
      <c r="N48" s="18"/>
    </row>
    <row r="49" spans="1:14" x14ac:dyDescent="0.4">
      <c r="A49" s="17" t="s">
        <v>460</v>
      </c>
      <c r="B49" s="18"/>
      <c r="C49" s="19" t="str">
        <f>IF($B49="","",IFERROR(T(VLOOKUP($B49,Participantes!$B$2:$C$201,2,0)),"(cadastrar na aba Participantes)"))</f>
        <v/>
      </c>
      <c r="D49" s="19"/>
      <c r="E49" s="18"/>
      <c r="F49" s="19"/>
      <c r="G49" s="23"/>
      <c r="H49" s="20"/>
      <c r="I49" s="17"/>
      <c r="J49" s="19"/>
      <c r="K49" s="19"/>
      <c r="L49" s="20" t="str">
        <f>IF($B49="","",COUNTIF(Unidades!$B$2:$B$1499,$A49))</f>
        <v/>
      </c>
      <c r="M49" s="20" t="str">
        <f>IF($B49="","",COUNTIFS(Unidades!$B$2:$B$1499,$A49,Unidades!$H$2:$H$1499,"Pleito – discordância metodológica")+COUNTIFS(Unidades!$B$2:$B$1499,$A49,Unidades!$H$2:$H$1499,"Pleito – sugestão de aprimoramento")+COUNTIFS(Unidades!$B$2:$B$1499,$A49,Unidades!$H$2:$H$1499,"Pleito – correção de dado ou cálculo")+COUNTIFS(Unidades!$B$2:$B$1499,$A49,Unidades!$H$2:$H$1499,"Pedido de esclarecimento"))</f>
        <v/>
      </c>
      <c r="N49" s="18"/>
    </row>
    <row r="50" spans="1:14" x14ac:dyDescent="0.4">
      <c r="A50" s="17" t="s">
        <v>461</v>
      </c>
      <c r="B50" s="18"/>
      <c r="C50" s="19" t="str">
        <f>IF($B50="","",IFERROR(T(VLOOKUP($B50,Participantes!$B$2:$C$201,2,0)),"(cadastrar na aba Participantes)"))</f>
        <v/>
      </c>
      <c r="D50" s="19"/>
      <c r="E50" s="18"/>
      <c r="F50" s="19"/>
      <c r="G50" s="23"/>
      <c r="H50" s="20"/>
      <c r="I50" s="17"/>
      <c r="J50" s="19"/>
      <c r="K50" s="19"/>
      <c r="L50" s="20" t="str">
        <f>IF($B50="","",COUNTIF(Unidades!$B$2:$B$1499,$A50))</f>
        <v/>
      </c>
      <c r="M50" s="20" t="str">
        <f>IF($B50="","",COUNTIFS(Unidades!$B$2:$B$1499,$A50,Unidades!$H$2:$H$1499,"Pleito – discordância metodológica")+COUNTIFS(Unidades!$B$2:$B$1499,$A50,Unidades!$H$2:$H$1499,"Pleito – sugestão de aprimoramento")+COUNTIFS(Unidades!$B$2:$B$1499,$A50,Unidades!$H$2:$H$1499,"Pleito – correção de dado ou cálculo")+COUNTIFS(Unidades!$B$2:$B$1499,$A50,Unidades!$H$2:$H$1499,"Pedido de esclarecimento"))</f>
        <v/>
      </c>
      <c r="N50" s="18"/>
    </row>
    <row r="51" spans="1:14" x14ac:dyDescent="0.4">
      <c r="A51" s="17" t="s">
        <v>462</v>
      </c>
      <c r="B51" s="18"/>
      <c r="C51" s="19" t="str">
        <f>IF($B51="","",IFERROR(T(VLOOKUP($B51,Participantes!$B$2:$C$201,2,0)),"(cadastrar na aba Participantes)"))</f>
        <v/>
      </c>
      <c r="D51" s="19"/>
      <c r="E51" s="18"/>
      <c r="F51" s="19"/>
      <c r="G51" s="23"/>
      <c r="H51" s="20"/>
      <c r="I51" s="17"/>
      <c r="J51" s="19"/>
      <c r="K51" s="19"/>
      <c r="L51" s="20" t="str">
        <f>IF($B51="","",COUNTIF(Unidades!$B$2:$B$1499,$A51))</f>
        <v/>
      </c>
      <c r="M51" s="20" t="str">
        <f>IF($B51="","",COUNTIFS(Unidades!$B$2:$B$1499,$A51,Unidades!$H$2:$H$1499,"Pleito – discordância metodológica")+COUNTIFS(Unidades!$B$2:$B$1499,$A51,Unidades!$H$2:$H$1499,"Pleito – sugestão de aprimoramento")+COUNTIFS(Unidades!$B$2:$B$1499,$A51,Unidades!$H$2:$H$1499,"Pleito – correção de dado ou cálculo")+COUNTIFS(Unidades!$B$2:$B$1499,$A51,Unidades!$H$2:$H$1499,"Pedido de esclarecimento"))</f>
        <v/>
      </c>
      <c r="N51" s="18"/>
    </row>
    <row r="52" spans="1:14" x14ac:dyDescent="0.4">
      <c r="A52" s="17" t="s">
        <v>463</v>
      </c>
      <c r="B52" s="18"/>
      <c r="C52" s="19" t="str">
        <f>IF($B52="","",IFERROR(T(VLOOKUP($B52,Participantes!$B$2:$C$201,2,0)),"(cadastrar na aba Participantes)"))</f>
        <v/>
      </c>
      <c r="D52" s="19"/>
      <c r="E52" s="18"/>
      <c r="F52" s="19"/>
      <c r="G52" s="23"/>
      <c r="H52" s="20"/>
      <c r="I52" s="17"/>
      <c r="J52" s="19"/>
      <c r="K52" s="19"/>
      <c r="L52" s="20" t="str">
        <f>IF($B52="","",COUNTIF(Unidades!$B$2:$B$1499,$A52))</f>
        <v/>
      </c>
      <c r="M52" s="20" t="str">
        <f>IF($B52="","",COUNTIFS(Unidades!$B$2:$B$1499,$A52,Unidades!$H$2:$H$1499,"Pleito – discordância metodológica")+COUNTIFS(Unidades!$B$2:$B$1499,$A52,Unidades!$H$2:$H$1499,"Pleito – sugestão de aprimoramento")+COUNTIFS(Unidades!$B$2:$B$1499,$A52,Unidades!$H$2:$H$1499,"Pleito – correção de dado ou cálculo")+COUNTIFS(Unidades!$B$2:$B$1499,$A52,Unidades!$H$2:$H$1499,"Pedido de esclarecimento"))</f>
        <v/>
      </c>
      <c r="N52" s="18"/>
    </row>
    <row r="53" spans="1:14" x14ac:dyDescent="0.4">
      <c r="A53" s="17" t="s">
        <v>464</v>
      </c>
      <c r="B53" s="18"/>
      <c r="C53" s="19" t="str">
        <f>IF($B53="","",IFERROR(T(VLOOKUP($B53,Participantes!$B$2:$C$201,2,0)),"(cadastrar na aba Participantes)"))</f>
        <v/>
      </c>
      <c r="D53" s="19"/>
      <c r="E53" s="18"/>
      <c r="F53" s="19"/>
      <c r="G53" s="23"/>
      <c r="H53" s="20"/>
      <c r="I53" s="17"/>
      <c r="J53" s="19"/>
      <c r="K53" s="19"/>
      <c r="L53" s="20" t="str">
        <f>IF($B53="","",COUNTIF(Unidades!$B$2:$B$1499,$A53))</f>
        <v/>
      </c>
      <c r="M53" s="20" t="str">
        <f>IF($B53="","",COUNTIFS(Unidades!$B$2:$B$1499,$A53,Unidades!$H$2:$H$1499,"Pleito – discordância metodológica")+COUNTIFS(Unidades!$B$2:$B$1499,$A53,Unidades!$H$2:$H$1499,"Pleito – sugestão de aprimoramento")+COUNTIFS(Unidades!$B$2:$B$1499,$A53,Unidades!$H$2:$H$1499,"Pleito – correção de dado ou cálculo")+COUNTIFS(Unidades!$B$2:$B$1499,$A53,Unidades!$H$2:$H$1499,"Pedido de esclarecimento"))</f>
        <v/>
      </c>
      <c r="N53" s="18"/>
    </row>
    <row r="54" spans="1:14" x14ac:dyDescent="0.4">
      <c r="A54" s="17" t="s">
        <v>465</v>
      </c>
      <c r="B54" s="18"/>
      <c r="C54" s="19" t="str">
        <f>IF($B54="","",IFERROR(T(VLOOKUP($B54,Participantes!$B$2:$C$201,2,0)),"(cadastrar na aba Participantes)"))</f>
        <v/>
      </c>
      <c r="D54" s="19"/>
      <c r="E54" s="18"/>
      <c r="F54" s="19"/>
      <c r="G54" s="23"/>
      <c r="H54" s="20"/>
      <c r="I54" s="17"/>
      <c r="J54" s="19"/>
      <c r="K54" s="19"/>
      <c r="L54" s="20" t="str">
        <f>IF($B54="","",COUNTIF(Unidades!$B$2:$B$1499,$A54))</f>
        <v/>
      </c>
      <c r="M54" s="20" t="str">
        <f>IF($B54="","",COUNTIFS(Unidades!$B$2:$B$1499,$A54,Unidades!$H$2:$H$1499,"Pleito – discordância metodológica")+COUNTIFS(Unidades!$B$2:$B$1499,$A54,Unidades!$H$2:$H$1499,"Pleito – sugestão de aprimoramento")+COUNTIFS(Unidades!$B$2:$B$1499,$A54,Unidades!$H$2:$H$1499,"Pleito – correção de dado ou cálculo")+COUNTIFS(Unidades!$B$2:$B$1499,$A54,Unidades!$H$2:$H$1499,"Pedido de esclarecimento"))</f>
        <v/>
      </c>
      <c r="N54" s="18"/>
    </row>
    <row r="55" spans="1:14" x14ac:dyDescent="0.4">
      <c r="A55" s="17" t="s">
        <v>466</v>
      </c>
      <c r="B55" s="18"/>
      <c r="C55" s="19" t="str">
        <f>IF($B55="","",IFERROR(T(VLOOKUP($B55,Participantes!$B$2:$C$201,2,0)),"(cadastrar na aba Participantes)"))</f>
        <v/>
      </c>
      <c r="D55" s="19"/>
      <c r="E55" s="18"/>
      <c r="F55" s="19"/>
      <c r="G55" s="23"/>
      <c r="H55" s="20"/>
      <c r="I55" s="17"/>
      <c r="J55" s="19"/>
      <c r="K55" s="19"/>
      <c r="L55" s="20" t="str">
        <f>IF($B55="","",COUNTIF(Unidades!$B$2:$B$1499,$A55))</f>
        <v/>
      </c>
      <c r="M55" s="20" t="str">
        <f>IF($B55="","",COUNTIFS(Unidades!$B$2:$B$1499,$A55,Unidades!$H$2:$H$1499,"Pleito – discordância metodológica")+COUNTIFS(Unidades!$B$2:$B$1499,$A55,Unidades!$H$2:$H$1499,"Pleito – sugestão de aprimoramento")+COUNTIFS(Unidades!$B$2:$B$1499,$A55,Unidades!$H$2:$H$1499,"Pleito – correção de dado ou cálculo")+COUNTIFS(Unidades!$B$2:$B$1499,$A55,Unidades!$H$2:$H$1499,"Pedido de esclarecimento"))</f>
        <v/>
      </c>
      <c r="N55" s="18"/>
    </row>
    <row r="56" spans="1:14" x14ac:dyDescent="0.4">
      <c r="A56" s="17" t="s">
        <v>467</v>
      </c>
      <c r="B56" s="18"/>
      <c r="C56" s="19" t="str">
        <f>IF($B56="","",IFERROR(T(VLOOKUP($B56,Participantes!$B$2:$C$201,2,0)),"(cadastrar na aba Participantes)"))</f>
        <v/>
      </c>
      <c r="D56" s="19"/>
      <c r="E56" s="18"/>
      <c r="F56" s="19"/>
      <c r="G56" s="23"/>
      <c r="H56" s="20"/>
      <c r="I56" s="17"/>
      <c r="J56" s="19"/>
      <c r="K56" s="19"/>
      <c r="L56" s="20" t="str">
        <f>IF($B56="","",COUNTIF(Unidades!$B$2:$B$1499,$A56))</f>
        <v/>
      </c>
      <c r="M56" s="20" t="str">
        <f>IF($B56="","",COUNTIFS(Unidades!$B$2:$B$1499,$A56,Unidades!$H$2:$H$1499,"Pleito – discordância metodológica")+COUNTIFS(Unidades!$B$2:$B$1499,$A56,Unidades!$H$2:$H$1499,"Pleito – sugestão de aprimoramento")+COUNTIFS(Unidades!$B$2:$B$1499,$A56,Unidades!$H$2:$H$1499,"Pleito – correção de dado ou cálculo")+COUNTIFS(Unidades!$B$2:$B$1499,$A56,Unidades!$H$2:$H$1499,"Pedido de esclarecimento"))</f>
        <v/>
      </c>
      <c r="N56" s="18"/>
    </row>
    <row r="57" spans="1:14" x14ac:dyDescent="0.4">
      <c r="A57" s="17" t="s">
        <v>468</v>
      </c>
      <c r="B57" s="18"/>
      <c r="C57" s="19" t="str">
        <f>IF($B57="","",IFERROR(T(VLOOKUP($B57,Participantes!$B$2:$C$201,2,0)),"(cadastrar na aba Participantes)"))</f>
        <v/>
      </c>
      <c r="D57" s="19"/>
      <c r="E57" s="18"/>
      <c r="F57" s="19"/>
      <c r="G57" s="23"/>
      <c r="H57" s="20"/>
      <c r="I57" s="17"/>
      <c r="J57" s="19"/>
      <c r="K57" s="19"/>
      <c r="L57" s="20" t="str">
        <f>IF($B57="","",COUNTIF(Unidades!$B$2:$B$1499,$A57))</f>
        <v/>
      </c>
      <c r="M57" s="20" t="str">
        <f>IF($B57="","",COUNTIFS(Unidades!$B$2:$B$1499,$A57,Unidades!$H$2:$H$1499,"Pleito – discordância metodológica")+COUNTIFS(Unidades!$B$2:$B$1499,$A57,Unidades!$H$2:$H$1499,"Pleito – sugestão de aprimoramento")+COUNTIFS(Unidades!$B$2:$B$1499,$A57,Unidades!$H$2:$H$1499,"Pleito – correção de dado ou cálculo")+COUNTIFS(Unidades!$B$2:$B$1499,$A57,Unidades!$H$2:$H$1499,"Pedido de esclarecimento"))</f>
        <v/>
      </c>
      <c r="N57" s="18"/>
    </row>
    <row r="58" spans="1:14" x14ac:dyDescent="0.4">
      <c r="A58" s="17" t="s">
        <v>469</v>
      </c>
      <c r="B58" s="18"/>
      <c r="C58" s="19" t="str">
        <f>IF($B58="","",IFERROR(T(VLOOKUP($B58,Participantes!$B$2:$C$201,2,0)),"(cadastrar na aba Participantes)"))</f>
        <v/>
      </c>
      <c r="D58" s="19"/>
      <c r="E58" s="18"/>
      <c r="F58" s="19"/>
      <c r="G58" s="23"/>
      <c r="H58" s="20"/>
      <c r="I58" s="17"/>
      <c r="J58" s="19"/>
      <c r="K58" s="19"/>
      <c r="L58" s="20" t="str">
        <f>IF($B58="","",COUNTIF(Unidades!$B$2:$B$1499,$A58))</f>
        <v/>
      </c>
      <c r="M58" s="20" t="str">
        <f>IF($B58="","",COUNTIFS(Unidades!$B$2:$B$1499,$A58,Unidades!$H$2:$H$1499,"Pleito – discordância metodológica")+COUNTIFS(Unidades!$B$2:$B$1499,$A58,Unidades!$H$2:$H$1499,"Pleito – sugestão de aprimoramento")+COUNTIFS(Unidades!$B$2:$B$1499,$A58,Unidades!$H$2:$H$1499,"Pleito – correção de dado ou cálculo")+COUNTIFS(Unidades!$B$2:$B$1499,$A58,Unidades!$H$2:$H$1499,"Pedido de esclarecimento"))</f>
        <v/>
      </c>
      <c r="N58" s="18"/>
    </row>
    <row r="59" spans="1:14" x14ac:dyDescent="0.4">
      <c r="A59" s="17" t="s">
        <v>470</v>
      </c>
      <c r="B59" s="18"/>
      <c r="C59" s="19" t="str">
        <f>IF($B59="","",IFERROR(T(VLOOKUP($B59,Participantes!$B$2:$C$201,2,0)),"(cadastrar na aba Participantes)"))</f>
        <v/>
      </c>
      <c r="D59" s="19"/>
      <c r="E59" s="18"/>
      <c r="F59" s="19"/>
      <c r="G59" s="23"/>
      <c r="H59" s="20"/>
      <c r="I59" s="17"/>
      <c r="J59" s="19"/>
      <c r="K59" s="19"/>
      <c r="L59" s="20" t="str">
        <f>IF($B59="","",COUNTIF(Unidades!$B$2:$B$1499,$A59))</f>
        <v/>
      </c>
      <c r="M59" s="20" t="str">
        <f>IF($B59="","",COUNTIFS(Unidades!$B$2:$B$1499,$A59,Unidades!$H$2:$H$1499,"Pleito – discordância metodológica")+COUNTIFS(Unidades!$B$2:$B$1499,$A59,Unidades!$H$2:$H$1499,"Pleito – sugestão de aprimoramento")+COUNTIFS(Unidades!$B$2:$B$1499,$A59,Unidades!$H$2:$H$1499,"Pleito – correção de dado ou cálculo")+COUNTIFS(Unidades!$B$2:$B$1499,$A59,Unidades!$H$2:$H$1499,"Pedido de esclarecimento"))</f>
        <v/>
      </c>
      <c r="N59" s="18"/>
    </row>
    <row r="60" spans="1:14" x14ac:dyDescent="0.4">
      <c r="A60" s="17" t="s">
        <v>471</v>
      </c>
      <c r="B60" s="18"/>
      <c r="C60" s="19" t="str">
        <f>IF($B60="","",IFERROR(T(VLOOKUP($B60,Participantes!$B$2:$C$201,2,0)),"(cadastrar na aba Participantes)"))</f>
        <v/>
      </c>
      <c r="D60" s="19"/>
      <c r="E60" s="18"/>
      <c r="F60" s="19"/>
      <c r="G60" s="23"/>
      <c r="H60" s="20"/>
      <c r="I60" s="17"/>
      <c r="J60" s="19"/>
      <c r="K60" s="19"/>
      <c r="L60" s="20" t="str">
        <f>IF($B60="","",COUNTIF(Unidades!$B$2:$B$1499,$A60))</f>
        <v/>
      </c>
      <c r="M60" s="20" t="str">
        <f>IF($B60="","",COUNTIFS(Unidades!$B$2:$B$1499,$A60,Unidades!$H$2:$H$1499,"Pleito – discordância metodológica")+COUNTIFS(Unidades!$B$2:$B$1499,$A60,Unidades!$H$2:$H$1499,"Pleito – sugestão de aprimoramento")+COUNTIFS(Unidades!$B$2:$B$1499,$A60,Unidades!$H$2:$H$1499,"Pleito – correção de dado ou cálculo")+COUNTIFS(Unidades!$B$2:$B$1499,$A60,Unidades!$H$2:$H$1499,"Pedido de esclarecimento"))</f>
        <v/>
      </c>
      <c r="N60" s="18"/>
    </row>
    <row r="61" spans="1:14" x14ac:dyDescent="0.4">
      <c r="A61" s="17" t="s">
        <v>472</v>
      </c>
      <c r="B61" s="18"/>
      <c r="C61" s="19" t="str">
        <f>IF($B61="","",IFERROR(T(VLOOKUP($B61,Participantes!$B$2:$C$201,2,0)),"(cadastrar na aba Participantes)"))</f>
        <v/>
      </c>
      <c r="D61" s="19"/>
      <c r="E61" s="18"/>
      <c r="F61" s="19"/>
      <c r="G61" s="23"/>
      <c r="H61" s="20"/>
      <c r="I61" s="17"/>
      <c r="J61" s="19"/>
      <c r="K61" s="19"/>
      <c r="L61" s="20" t="str">
        <f>IF($B61="","",COUNTIF(Unidades!$B$2:$B$1499,$A61))</f>
        <v/>
      </c>
      <c r="M61" s="20" t="str">
        <f>IF($B61="","",COUNTIFS(Unidades!$B$2:$B$1499,$A61,Unidades!$H$2:$H$1499,"Pleito – discordância metodológica")+COUNTIFS(Unidades!$B$2:$B$1499,$A61,Unidades!$H$2:$H$1499,"Pleito – sugestão de aprimoramento")+COUNTIFS(Unidades!$B$2:$B$1499,$A61,Unidades!$H$2:$H$1499,"Pleito – correção de dado ou cálculo")+COUNTIFS(Unidades!$B$2:$B$1499,$A61,Unidades!$H$2:$H$1499,"Pedido de esclarecimento"))</f>
        <v/>
      </c>
      <c r="N61" s="18"/>
    </row>
    <row r="62" spans="1:14" x14ac:dyDescent="0.4">
      <c r="A62" s="17" t="s">
        <v>473</v>
      </c>
      <c r="B62" s="18"/>
      <c r="C62" s="19" t="str">
        <f>IF($B62="","",IFERROR(T(VLOOKUP($B62,Participantes!$B$2:$C$201,2,0)),"(cadastrar na aba Participantes)"))</f>
        <v/>
      </c>
      <c r="D62" s="19"/>
      <c r="E62" s="18"/>
      <c r="F62" s="19"/>
      <c r="G62" s="23"/>
      <c r="H62" s="20"/>
      <c r="I62" s="17"/>
      <c r="J62" s="19"/>
      <c r="K62" s="19"/>
      <c r="L62" s="20" t="str">
        <f>IF($B62="","",COUNTIF(Unidades!$B$2:$B$1499,$A62))</f>
        <v/>
      </c>
      <c r="M62" s="20" t="str">
        <f>IF($B62="","",COUNTIFS(Unidades!$B$2:$B$1499,$A62,Unidades!$H$2:$H$1499,"Pleito – discordância metodológica")+COUNTIFS(Unidades!$B$2:$B$1499,$A62,Unidades!$H$2:$H$1499,"Pleito – sugestão de aprimoramento")+COUNTIFS(Unidades!$B$2:$B$1499,$A62,Unidades!$H$2:$H$1499,"Pleito – correção de dado ou cálculo")+COUNTIFS(Unidades!$B$2:$B$1499,$A62,Unidades!$H$2:$H$1499,"Pedido de esclarecimento"))</f>
        <v/>
      </c>
      <c r="N62" s="18"/>
    </row>
    <row r="63" spans="1:14" x14ac:dyDescent="0.4">
      <c r="A63" s="17" t="s">
        <v>474</v>
      </c>
      <c r="B63" s="18"/>
      <c r="C63" s="19" t="str">
        <f>IF($B63="","",IFERROR(T(VLOOKUP($B63,Participantes!$B$2:$C$201,2,0)),"(cadastrar na aba Participantes)"))</f>
        <v/>
      </c>
      <c r="D63" s="19"/>
      <c r="E63" s="18"/>
      <c r="F63" s="19"/>
      <c r="G63" s="23"/>
      <c r="H63" s="20"/>
      <c r="I63" s="17"/>
      <c r="J63" s="19"/>
      <c r="K63" s="19"/>
      <c r="L63" s="20" t="str">
        <f>IF($B63="","",COUNTIF(Unidades!$B$2:$B$1499,$A63))</f>
        <v/>
      </c>
      <c r="M63" s="20" t="str">
        <f>IF($B63="","",COUNTIFS(Unidades!$B$2:$B$1499,$A63,Unidades!$H$2:$H$1499,"Pleito – discordância metodológica")+COUNTIFS(Unidades!$B$2:$B$1499,$A63,Unidades!$H$2:$H$1499,"Pleito – sugestão de aprimoramento")+COUNTIFS(Unidades!$B$2:$B$1499,$A63,Unidades!$H$2:$H$1499,"Pleito – correção de dado ou cálculo")+COUNTIFS(Unidades!$B$2:$B$1499,$A63,Unidades!$H$2:$H$1499,"Pedido de esclarecimento"))</f>
        <v/>
      </c>
      <c r="N63" s="18"/>
    </row>
    <row r="64" spans="1:14" x14ac:dyDescent="0.4">
      <c r="A64" s="17" t="s">
        <v>475</v>
      </c>
      <c r="B64" s="18"/>
      <c r="C64" s="19" t="str">
        <f>IF($B64="","",IFERROR(T(VLOOKUP($B64,Participantes!$B$2:$C$201,2,0)),"(cadastrar na aba Participantes)"))</f>
        <v/>
      </c>
      <c r="D64" s="19"/>
      <c r="E64" s="18"/>
      <c r="F64" s="19"/>
      <c r="G64" s="23"/>
      <c r="H64" s="20"/>
      <c r="I64" s="17"/>
      <c r="J64" s="19"/>
      <c r="K64" s="19"/>
      <c r="L64" s="20" t="str">
        <f>IF($B64="","",COUNTIF(Unidades!$B$2:$B$1499,$A64))</f>
        <v/>
      </c>
      <c r="M64" s="20" t="str">
        <f>IF($B64="","",COUNTIFS(Unidades!$B$2:$B$1499,$A64,Unidades!$H$2:$H$1499,"Pleito – discordância metodológica")+COUNTIFS(Unidades!$B$2:$B$1499,$A64,Unidades!$H$2:$H$1499,"Pleito – sugestão de aprimoramento")+COUNTIFS(Unidades!$B$2:$B$1499,$A64,Unidades!$H$2:$H$1499,"Pleito – correção de dado ou cálculo")+COUNTIFS(Unidades!$B$2:$B$1499,$A64,Unidades!$H$2:$H$1499,"Pedido de esclarecimento"))</f>
        <v/>
      </c>
      <c r="N64" s="18"/>
    </row>
    <row r="65" spans="1:14" x14ac:dyDescent="0.4">
      <c r="A65" s="17" t="s">
        <v>476</v>
      </c>
      <c r="B65" s="18"/>
      <c r="C65" s="19" t="str">
        <f>IF($B65="","",IFERROR(T(VLOOKUP($B65,Participantes!$B$2:$C$201,2,0)),"(cadastrar na aba Participantes)"))</f>
        <v/>
      </c>
      <c r="D65" s="19"/>
      <c r="E65" s="18"/>
      <c r="F65" s="19"/>
      <c r="G65" s="23"/>
      <c r="H65" s="20"/>
      <c r="I65" s="17"/>
      <c r="J65" s="19"/>
      <c r="K65" s="19"/>
      <c r="L65" s="20" t="str">
        <f>IF($B65="","",COUNTIF(Unidades!$B$2:$B$1499,$A65))</f>
        <v/>
      </c>
      <c r="M65" s="20" t="str">
        <f>IF($B65="","",COUNTIFS(Unidades!$B$2:$B$1499,$A65,Unidades!$H$2:$H$1499,"Pleito – discordância metodológica")+COUNTIFS(Unidades!$B$2:$B$1499,$A65,Unidades!$H$2:$H$1499,"Pleito – sugestão de aprimoramento")+COUNTIFS(Unidades!$B$2:$B$1499,$A65,Unidades!$H$2:$H$1499,"Pleito – correção de dado ou cálculo")+COUNTIFS(Unidades!$B$2:$B$1499,$A65,Unidades!$H$2:$H$1499,"Pedido de esclarecimento"))</f>
        <v/>
      </c>
      <c r="N65" s="18"/>
    </row>
    <row r="66" spans="1:14" x14ac:dyDescent="0.4">
      <c r="A66" s="17" t="s">
        <v>477</v>
      </c>
      <c r="B66" s="18"/>
      <c r="C66" s="19" t="str">
        <f>IF($B66="","",IFERROR(T(VLOOKUP($B66,Participantes!$B$2:$C$201,2,0)),"(cadastrar na aba Participantes)"))</f>
        <v/>
      </c>
      <c r="D66" s="19"/>
      <c r="E66" s="18"/>
      <c r="F66" s="19"/>
      <c r="G66" s="23"/>
      <c r="H66" s="20"/>
      <c r="I66" s="17"/>
      <c r="J66" s="19"/>
      <c r="K66" s="19"/>
      <c r="L66" s="20" t="str">
        <f>IF($B66="","",COUNTIF(Unidades!$B$2:$B$1499,$A66))</f>
        <v/>
      </c>
      <c r="M66" s="20" t="str">
        <f>IF($B66="","",COUNTIFS(Unidades!$B$2:$B$1499,$A66,Unidades!$H$2:$H$1499,"Pleito – discordância metodológica")+COUNTIFS(Unidades!$B$2:$B$1499,$A66,Unidades!$H$2:$H$1499,"Pleito – sugestão de aprimoramento")+COUNTIFS(Unidades!$B$2:$B$1499,$A66,Unidades!$H$2:$H$1499,"Pleito – correção de dado ou cálculo")+COUNTIFS(Unidades!$B$2:$B$1499,$A66,Unidades!$H$2:$H$1499,"Pedido de esclarecimento"))</f>
        <v/>
      </c>
      <c r="N66" s="18"/>
    </row>
    <row r="67" spans="1:14" x14ac:dyDescent="0.4">
      <c r="A67" s="17" t="s">
        <v>478</v>
      </c>
      <c r="B67" s="18"/>
      <c r="C67" s="19" t="str">
        <f>IF($B67="","",IFERROR(T(VLOOKUP($B67,Participantes!$B$2:$C$201,2,0)),"(cadastrar na aba Participantes)"))</f>
        <v/>
      </c>
      <c r="D67" s="19"/>
      <c r="E67" s="18"/>
      <c r="F67" s="19"/>
      <c r="G67" s="23"/>
      <c r="H67" s="20"/>
      <c r="I67" s="17"/>
      <c r="J67" s="19"/>
      <c r="K67" s="19"/>
      <c r="L67" s="20" t="str">
        <f>IF($B67="","",COUNTIF(Unidades!$B$2:$B$1499,$A67))</f>
        <v/>
      </c>
      <c r="M67" s="20" t="str">
        <f>IF($B67="","",COUNTIFS(Unidades!$B$2:$B$1499,$A67,Unidades!$H$2:$H$1499,"Pleito – discordância metodológica")+COUNTIFS(Unidades!$B$2:$B$1499,$A67,Unidades!$H$2:$H$1499,"Pleito – sugestão de aprimoramento")+COUNTIFS(Unidades!$B$2:$B$1499,$A67,Unidades!$H$2:$H$1499,"Pleito – correção de dado ou cálculo")+COUNTIFS(Unidades!$B$2:$B$1499,$A67,Unidades!$H$2:$H$1499,"Pedido de esclarecimento"))</f>
        <v/>
      </c>
      <c r="N67" s="18"/>
    </row>
    <row r="68" spans="1:14" x14ac:dyDescent="0.4">
      <c r="A68" s="17" t="s">
        <v>479</v>
      </c>
      <c r="B68" s="18"/>
      <c r="C68" s="19" t="str">
        <f>IF($B68="","",IFERROR(T(VLOOKUP($B68,Participantes!$B$2:$C$201,2,0)),"(cadastrar na aba Participantes)"))</f>
        <v/>
      </c>
      <c r="D68" s="19"/>
      <c r="E68" s="18"/>
      <c r="F68" s="19"/>
      <c r="G68" s="23"/>
      <c r="H68" s="20"/>
      <c r="I68" s="17"/>
      <c r="J68" s="19"/>
      <c r="K68" s="19"/>
      <c r="L68" s="20" t="str">
        <f>IF($B68="","",COUNTIF(Unidades!$B$2:$B$1499,$A68))</f>
        <v/>
      </c>
      <c r="M68" s="20" t="str">
        <f>IF($B68="","",COUNTIFS(Unidades!$B$2:$B$1499,$A68,Unidades!$H$2:$H$1499,"Pleito – discordância metodológica")+COUNTIFS(Unidades!$B$2:$B$1499,$A68,Unidades!$H$2:$H$1499,"Pleito – sugestão de aprimoramento")+COUNTIFS(Unidades!$B$2:$B$1499,$A68,Unidades!$H$2:$H$1499,"Pleito – correção de dado ou cálculo")+COUNTIFS(Unidades!$B$2:$B$1499,$A68,Unidades!$H$2:$H$1499,"Pedido de esclarecimento"))</f>
        <v/>
      </c>
      <c r="N68" s="18"/>
    </row>
    <row r="69" spans="1:14" x14ac:dyDescent="0.4">
      <c r="A69" s="17" t="s">
        <v>480</v>
      </c>
      <c r="B69" s="18"/>
      <c r="C69" s="19" t="str">
        <f>IF($B69="","",IFERROR(T(VLOOKUP($B69,Participantes!$B$2:$C$201,2,0)),"(cadastrar na aba Participantes)"))</f>
        <v/>
      </c>
      <c r="D69" s="19"/>
      <c r="E69" s="18"/>
      <c r="F69" s="19"/>
      <c r="G69" s="23"/>
      <c r="H69" s="20"/>
      <c r="I69" s="17"/>
      <c r="J69" s="19"/>
      <c r="K69" s="19"/>
      <c r="L69" s="20" t="str">
        <f>IF($B69="","",COUNTIF(Unidades!$B$2:$B$1499,$A69))</f>
        <v/>
      </c>
      <c r="M69" s="20" t="str">
        <f>IF($B69="","",COUNTIFS(Unidades!$B$2:$B$1499,$A69,Unidades!$H$2:$H$1499,"Pleito – discordância metodológica")+COUNTIFS(Unidades!$B$2:$B$1499,$A69,Unidades!$H$2:$H$1499,"Pleito – sugestão de aprimoramento")+COUNTIFS(Unidades!$B$2:$B$1499,$A69,Unidades!$H$2:$H$1499,"Pleito – correção de dado ou cálculo")+COUNTIFS(Unidades!$B$2:$B$1499,$A69,Unidades!$H$2:$H$1499,"Pedido de esclarecimento"))</f>
        <v/>
      </c>
      <c r="N69" s="18"/>
    </row>
    <row r="70" spans="1:14" x14ac:dyDescent="0.4">
      <c r="A70" s="17" t="s">
        <v>481</v>
      </c>
      <c r="B70" s="18"/>
      <c r="C70" s="19" t="str">
        <f>IF($B70="","",IFERROR(T(VLOOKUP($B70,Participantes!$B$2:$C$201,2,0)),"(cadastrar na aba Participantes)"))</f>
        <v/>
      </c>
      <c r="D70" s="19"/>
      <c r="E70" s="18"/>
      <c r="F70" s="19"/>
      <c r="G70" s="23"/>
      <c r="H70" s="20"/>
      <c r="I70" s="17"/>
      <c r="J70" s="19"/>
      <c r="K70" s="19"/>
      <c r="L70" s="20" t="str">
        <f>IF($B70="","",COUNTIF(Unidades!$B$2:$B$1499,$A70))</f>
        <v/>
      </c>
      <c r="M70" s="20" t="str">
        <f>IF($B70="","",COUNTIFS(Unidades!$B$2:$B$1499,$A70,Unidades!$H$2:$H$1499,"Pleito – discordância metodológica")+COUNTIFS(Unidades!$B$2:$B$1499,$A70,Unidades!$H$2:$H$1499,"Pleito – sugestão de aprimoramento")+COUNTIFS(Unidades!$B$2:$B$1499,$A70,Unidades!$H$2:$H$1499,"Pleito – correção de dado ou cálculo")+COUNTIFS(Unidades!$B$2:$B$1499,$A70,Unidades!$H$2:$H$1499,"Pedido de esclarecimento"))</f>
        <v/>
      </c>
      <c r="N70" s="18"/>
    </row>
    <row r="71" spans="1:14" x14ac:dyDescent="0.4">
      <c r="A71" s="17" t="s">
        <v>482</v>
      </c>
      <c r="B71" s="18"/>
      <c r="C71" s="19" t="str">
        <f>IF($B71="","",IFERROR(T(VLOOKUP($B71,Participantes!$B$2:$C$201,2,0)),"(cadastrar na aba Participantes)"))</f>
        <v/>
      </c>
      <c r="D71" s="19"/>
      <c r="E71" s="18"/>
      <c r="F71" s="19"/>
      <c r="G71" s="23"/>
      <c r="H71" s="20"/>
      <c r="I71" s="17"/>
      <c r="J71" s="19"/>
      <c r="K71" s="19"/>
      <c r="L71" s="20" t="str">
        <f>IF($B71="","",COUNTIF(Unidades!$B$2:$B$1499,$A71))</f>
        <v/>
      </c>
      <c r="M71" s="20" t="str">
        <f>IF($B71="","",COUNTIFS(Unidades!$B$2:$B$1499,$A71,Unidades!$H$2:$H$1499,"Pleito – discordância metodológica")+COUNTIFS(Unidades!$B$2:$B$1499,$A71,Unidades!$H$2:$H$1499,"Pleito – sugestão de aprimoramento")+COUNTIFS(Unidades!$B$2:$B$1499,$A71,Unidades!$H$2:$H$1499,"Pleito – correção de dado ou cálculo")+COUNTIFS(Unidades!$B$2:$B$1499,$A71,Unidades!$H$2:$H$1499,"Pedido de esclarecimento"))</f>
        <v/>
      </c>
      <c r="N71" s="18"/>
    </row>
    <row r="72" spans="1:14" x14ac:dyDescent="0.4">
      <c r="A72" s="17" t="s">
        <v>483</v>
      </c>
      <c r="B72" s="18"/>
      <c r="C72" s="19" t="str">
        <f>IF($B72="","",IFERROR(T(VLOOKUP($B72,Participantes!$B$2:$C$201,2,0)),"(cadastrar na aba Participantes)"))</f>
        <v/>
      </c>
      <c r="D72" s="19"/>
      <c r="E72" s="18"/>
      <c r="F72" s="19"/>
      <c r="G72" s="23"/>
      <c r="H72" s="20"/>
      <c r="I72" s="17"/>
      <c r="J72" s="19"/>
      <c r="K72" s="19"/>
      <c r="L72" s="20" t="str">
        <f>IF($B72="","",COUNTIF(Unidades!$B$2:$B$1499,$A72))</f>
        <v/>
      </c>
      <c r="M72" s="20" t="str">
        <f>IF($B72="","",COUNTIFS(Unidades!$B$2:$B$1499,$A72,Unidades!$H$2:$H$1499,"Pleito – discordância metodológica")+COUNTIFS(Unidades!$B$2:$B$1499,$A72,Unidades!$H$2:$H$1499,"Pleito – sugestão de aprimoramento")+COUNTIFS(Unidades!$B$2:$B$1499,$A72,Unidades!$H$2:$H$1499,"Pleito – correção de dado ou cálculo")+COUNTIFS(Unidades!$B$2:$B$1499,$A72,Unidades!$H$2:$H$1499,"Pedido de esclarecimento"))</f>
        <v/>
      </c>
      <c r="N72" s="18"/>
    </row>
    <row r="73" spans="1:14" x14ac:dyDescent="0.4">
      <c r="A73" s="17" t="s">
        <v>484</v>
      </c>
      <c r="B73" s="18"/>
      <c r="C73" s="19" t="str">
        <f>IF($B73="","",IFERROR(T(VLOOKUP($B73,Participantes!$B$2:$C$201,2,0)),"(cadastrar na aba Participantes)"))</f>
        <v/>
      </c>
      <c r="D73" s="19"/>
      <c r="E73" s="18"/>
      <c r="F73" s="19"/>
      <c r="G73" s="23"/>
      <c r="H73" s="20"/>
      <c r="I73" s="17"/>
      <c r="J73" s="19"/>
      <c r="K73" s="19"/>
      <c r="L73" s="20" t="str">
        <f>IF($B73="","",COUNTIF(Unidades!$B$2:$B$1499,$A73))</f>
        <v/>
      </c>
      <c r="M73" s="20" t="str">
        <f>IF($B73="","",COUNTIFS(Unidades!$B$2:$B$1499,$A73,Unidades!$H$2:$H$1499,"Pleito – discordância metodológica")+COUNTIFS(Unidades!$B$2:$B$1499,$A73,Unidades!$H$2:$H$1499,"Pleito – sugestão de aprimoramento")+COUNTIFS(Unidades!$B$2:$B$1499,$A73,Unidades!$H$2:$H$1499,"Pleito – correção de dado ou cálculo")+COUNTIFS(Unidades!$B$2:$B$1499,$A73,Unidades!$H$2:$H$1499,"Pedido de esclarecimento"))</f>
        <v/>
      </c>
      <c r="N73" s="18"/>
    </row>
    <row r="74" spans="1:14" x14ac:dyDescent="0.4">
      <c r="A74" s="17" t="s">
        <v>485</v>
      </c>
      <c r="B74" s="18"/>
      <c r="C74" s="19" t="str">
        <f>IF($B74="","",IFERROR(T(VLOOKUP($B74,Participantes!$B$2:$C$201,2,0)),"(cadastrar na aba Participantes)"))</f>
        <v/>
      </c>
      <c r="D74" s="19"/>
      <c r="E74" s="18"/>
      <c r="F74" s="19"/>
      <c r="G74" s="23"/>
      <c r="H74" s="20"/>
      <c r="I74" s="17"/>
      <c r="J74" s="19"/>
      <c r="K74" s="19"/>
      <c r="L74" s="20" t="str">
        <f>IF($B74="","",COUNTIF(Unidades!$B$2:$B$1499,$A74))</f>
        <v/>
      </c>
      <c r="M74" s="20" t="str">
        <f>IF($B74="","",COUNTIFS(Unidades!$B$2:$B$1499,$A74,Unidades!$H$2:$H$1499,"Pleito – discordância metodológica")+COUNTIFS(Unidades!$B$2:$B$1499,$A74,Unidades!$H$2:$H$1499,"Pleito – sugestão de aprimoramento")+COUNTIFS(Unidades!$B$2:$B$1499,$A74,Unidades!$H$2:$H$1499,"Pleito – correção de dado ou cálculo")+COUNTIFS(Unidades!$B$2:$B$1499,$A74,Unidades!$H$2:$H$1499,"Pedido de esclarecimento"))</f>
        <v/>
      </c>
      <c r="N74" s="18"/>
    </row>
    <row r="75" spans="1:14" x14ac:dyDescent="0.4">
      <c r="A75" s="17" t="s">
        <v>486</v>
      </c>
      <c r="B75" s="18"/>
      <c r="C75" s="19" t="str">
        <f>IF($B75="","",IFERROR(T(VLOOKUP($B75,Participantes!$B$2:$C$201,2,0)),"(cadastrar na aba Participantes)"))</f>
        <v/>
      </c>
      <c r="D75" s="19"/>
      <c r="E75" s="18"/>
      <c r="F75" s="19"/>
      <c r="G75" s="23"/>
      <c r="H75" s="20"/>
      <c r="I75" s="17"/>
      <c r="J75" s="19"/>
      <c r="K75" s="19"/>
      <c r="L75" s="20" t="str">
        <f>IF($B75="","",COUNTIF(Unidades!$B$2:$B$1499,$A75))</f>
        <v/>
      </c>
      <c r="M75" s="20" t="str">
        <f>IF($B75="","",COUNTIFS(Unidades!$B$2:$B$1499,$A75,Unidades!$H$2:$H$1499,"Pleito – discordância metodológica")+COUNTIFS(Unidades!$B$2:$B$1499,$A75,Unidades!$H$2:$H$1499,"Pleito – sugestão de aprimoramento")+COUNTIFS(Unidades!$B$2:$B$1499,$A75,Unidades!$H$2:$H$1499,"Pleito – correção de dado ou cálculo")+COUNTIFS(Unidades!$B$2:$B$1499,$A75,Unidades!$H$2:$H$1499,"Pedido de esclarecimento"))</f>
        <v/>
      </c>
      <c r="N75" s="18"/>
    </row>
    <row r="76" spans="1:14" x14ac:dyDescent="0.4">
      <c r="A76" s="17" t="s">
        <v>487</v>
      </c>
      <c r="B76" s="18"/>
      <c r="C76" s="19" t="str">
        <f>IF($B76="","",IFERROR(T(VLOOKUP($B76,Participantes!$B$2:$C$201,2,0)),"(cadastrar na aba Participantes)"))</f>
        <v/>
      </c>
      <c r="D76" s="19"/>
      <c r="E76" s="18"/>
      <c r="F76" s="19"/>
      <c r="G76" s="23"/>
      <c r="H76" s="20"/>
      <c r="I76" s="17"/>
      <c r="J76" s="19"/>
      <c r="K76" s="19"/>
      <c r="L76" s="20" t="str">
        <f>IF($B76="","",COUNTIF(Unidades!$B$2:$B$1499,$A76))</f>
        <v/>
      </c>
      <c r="M76" s="20" t="str">
        <f>IF($B76="","",COUNTIFS(Unidades!$B$2:$B$1499,$A76,Unidades!$H$2:$H$1499,"Pleito – discordância metodológica")+COUNTIFS(Unidades!$B$2:$B$1499,$A76,Unidades!$H$2:$H$1499,"Pleito – sugestão de aprimoramento")+COUNTIFS(Unidades!$B$2:$B$1499,$A76,Unidades!$H$2:$H$1499,"Pleito – correção de dado ou cálculo")+COUNTIFS(Unidades!$B$2:$B$1499,$A76,Unidades!$H$2:$H$1499,"Pedido de esclarecimento"))</f>
        <v/>
      </c>
      <c r="N76" s="18"/>
    </row>
    <row r="77" spans="1:14" x14ac:dyDescent="0.4">
      <c r="A77" s="17" t="s">
        <v>488</v>
      </c>
      <c r="B77" s="18"/>
      <c r="C77" s="19" t="str">
        <f>IF($B77="","",IFERROR(T(VLOOKUP($B77,Participantes!$B$2:$C$201,2,0)),"(cadastrar na aba Participantes)"))</f>
        <v/>
      </c>
      <c r="D77" s="19"/>
      <c r="E77" s="18"/>
      <c r="F77" s="19"/>
      <c r="G77" s="23"/>
      <c r="H77" s="20"/>
      <c r="I77" s="17"/>
      <c r="J77" s="19"/>
      <c r="K77" s="19"/>
      <c r="L77" s="20" t="str">
        <f>IF($B77="","",COUNTIF(Unidades!$B$2:$B$1499,$A77))</f>
        <v/>
      </c>
      <c r="M77" s="20" t="str">
        <f>IF($B77="","",COUNTIFS(Unidades!$B$2:$B$1499,$A77,Unidades!$H$2:$H$1499,"Pleito – discordância metodológica")+COUNTIFS(Unidades!$B$2:$B$1499,$A77,Unidades!$H$2:$H$1499,"Pleito – sugestão de aprimoramento")+COUNTIFS(Unidades!$B$2:$B$1499,$A77,Unidades!$H$2:$H$1499,"Pleito – correção de dado ou cálculo")+COUNTIFS(Unidades!$B$2:$B$1499,$A77,Unidades!$H$2:$H$1499,"Pedido de esclarecimento"))</f>
        <v/>
      </c>
      <c r="N77" s="18"/>
    </row>
    <row r="78" spans="1:14" x14ac:dyDescent="0.4">
      <c r="A78" s="17" t="s">
        <v>489</v>
      </c>
      <c r="B78" s="18"/>
      <c r="C78" s="19" t="str">
        <f>IF($B78="","",IFERROR(T(VLOOKUP($B78,Participantes!$B$2:$C$201,2,0)),"(cadastrar na aba Participantes)"))</f>
        <v/>
      </c>
      <c r="D78" s="19"/>
      <c r="E78" s="18"/>
      <c r="F78" s="19"/>
      <c r="G78" s="23"/>
      <c r="H78" s="20"/>
      <c r="I78" s="17"/>
      <c r="J78" s="19"/>
      <c r="K78" s="19"/>
      <c r="L78" s="20" t="str">
        <f>IF($B78="","",COUNTIF(Unidades!$B$2:$B$1499,$A78))</f>
        <v/>
      </c>
      <c r="M78" s="20" t="str">
        <f>IF($B78="","",COUNTIFS(Unidades!$B$2:$B$1499,$A78,Unidades!$H$2:$H$1499,"Pleito – discordância metodológica")+COUNTIFS(Unidades!$B$2:$B$1499,$A78,Unidades!$H$2:$H$1499,"Pleito – sugestão de aprimoramento")+COUNTIFS(Unidades!$B$2:$B$1499,$A78,Unidades!$H$2:$H$1499,"Pleito – correção de dado ou cálculo")+COUNTIFS(Unidades!$B$2:$B$1499,$A78,Unidades!$H$2:$H$1499,"Pedido de esclarecimento"))</f>
        <v/>
      </c>
      <c r="N78" s="18"/>
    </row>
    <row r="79" spans="1:14" x14ac:dyDescent="0.4">
      <c r="A79" s="17" t="s">
        <v>490</v>
      </c>
      <c r="B79" s="18"/>
      <c r="C79" s="19" t="str">
        <f>IF($B79="","",IFERROR(T(VLOOKUP($B79,Participantes!$B$2:$C$201,2,0)),"(cadastrar na aba Participantes)"))</f>
        <v/>
      </c>
      <c r="D79" s="19"/>
      <c r="E79" s="18"/>
      <c r="F79" s="19"/>
      <c r="G79" s="23"/>
      <c r="H79" s="20"/>
      <c r="I79" s="17"/>
      <c r="J79" s="19"/>
      <c r="K79" s="19"/>
      <c r="L79" s="20" t="str">
        <f>IF($B79="","",COUNTIF(Unidades!$B$2:$B$1499,$A79))</f>
        <v/>
      </c>
      <c r="M79" s="20" t="str">
        <f>IF($B79="","",COUNTIFS(Unidades!$B$2:$B$1499,$A79,Unidades!$H$2:$H$1499,"Pleito – discordância metodológica")+COUNTIFS(Unidades!$B$2:$B$1499,$A79,Unidades!$H$2:$H$1499,"Pleito – sugestão de aprimoramento")+COUNTIFS(Unidades!$B$2:$B$1499,$A79,Unidades!$H$2:$H$1499,"Pleito – correção de dado ou cálculo")+COUNTIFS(Unidades!$B$2:$B$1499,$A79,Unidades!$H$2:$H$1499,"Pedido de esclarecimento"))</f>
        <v/>
      </c>
      <c r="N79" s="18"/>
    </row>
    <row r="80" spans="1:14" x14ac:dyDescent="0.4">
      <c r="A80" s="17" t="s">
        <v>491</v>
      </c>
      <c r="B80" s="18"/>
      <c r="C80" s="19" t="str">
        <f>IF($B80="","",IFERROR(T(VLOOKUP($B80,Participantes!$B$2:$C$201,2,0)),"(cadastrar na aba Participantes)"))</f>
        <v/>
      </c>
      <c r="D80" s="19"/>
      <c r="E80" s="18"/>
      <c r="F80" s="19"/>
      <c r="G80" s="23"/>
      <c r="H80" s="20"/>
      <c r="I80" s="17"/>
      <c r="J80" s="19"/>
      <c r="K80" s="19"/>
      <c r="L80" s="20" t="str">
        <f>IF($B80="","",COUNTIF(Unidades!$B$2:$B$1499,$A80))</f>
        <v/>
      </c>
      <c r="M80" s="20" t="str">
        <f>IF($B80="","",COUNTIFS(Unidades!$B$2:$B$1499,$A80,Unidades!$H$2:$H$1499,"Pleito – discordância metodológica")+COUNTIFS(Unidades!$B$2:$B$1499,$A80,Unidades!$H$2:$H$1499,"Pleito – sugestão de aprimoramento")+COUNTIFS(Unidades!$B$2:$B$1499,$A80,Unidades!$H$2:$H$1499,"Pleito – correção de dado ou cálculo")+COUNTIFS(Unidades!$B$2:$B$1499,$A80,Unidades!$H$2:$H$1499,"Pedido de esclarecimento"))</f>
        <v/>
      </c>
      <c r="N80" s="18"/>
    </row>
    <row r="81" spans="1:14" x14ac:dyDescent="0.4">
      <c r="A81" s="17" t="s">
        <v>492</v>
      </c>
      <c r="B81" s="18"/>
      <c r="C81" s="19" t="str">
        <f>IF($B81="","",IFERROR(T(VLOOKUP($B81,Participantes!$B$2:$C$201,2,0)),"(cadastrar na aba Participantes)"))</f>
        <v/>
      </c>
      <c r="D81" s="19"/>
      <c r="E81" s="18"/>
      <c r="F81" s="19"/>
      <c r="G81" s="23"/>
      <c r="H81" s="20"/>
      <c r="I81" s="17"/>
      <c r="J81" s="19"/>
      <c r="K81" s="19"/>
      <c r="L81" s="20" t="str">
        <f>IF($B81="","",COUNTIF(Unidades!$B$2:$B$1499,$A81))</f>
        <v/>
      </c>
      <c r="M81" s="20" t="str">
        <f>IF($B81="","",COUNTIFS(Unidades!$B$2:$B$1499,$A81,Unidades!$H$2:$H$1499,"Pleito – discordância metodológica")+COUNTIFS(Unidades!$B$2:$B$1499,$A81,Unidades!$H$2:$H$1499,"Pleito – sugestão de aprimoramento")+COUNTIFS(Unidades!$B$2:$B$1499,$A81,Unidades!$H$2:$H$1499,"Pleito – correção de dado ou cálculo")+COUNTIFS(Unidades!$B$2:$B$1499,$A81,Unidades!$H$2:$H$1499,"Pedido de esclarecimento"))</f>
        <v/>
      </c>
      <c r="N81" s="18"/>
    </row>
    <row r="82" spans="1:14" x14ac:dyDescent="0.4">
      <c r="A82" s="17" t="s">
        <v>493</v>
      </c>
      <c r="B82" s="18"/>
      <c r="C82" s="19" t="str">
        <f>IF($B82="","",IFERROR(T(VLOOKUP($B82,Participantes!$B$2:$C$201,2,0)),"(cadastrar na aba Participantes)"))</f>
        <v/>
      </c>
      <c r="D82" s="19"/>
      <c r="E82" s="18"/>
      <c r="F82" s="19"/>
      <c r="G82" s="23"/>
      <c r="H82" s="20"/>
      <c r="I82" s="17"/>
      <c r="J82" s="19"/>
      <c r="K82" s="19"/>
      <c r="L82" s="20" t="str">
        <f>IF($B82="","",COUNTIF(Unidades!$B$2:$B$1499,$A82))</f>
        <v/>
      </c>
      <c r="M82" s="20" t="str">
        <f>IF($B82="","",COUNTIFS(Unidades!$B$2:$B$1499,$A82,Unidades!$H$2:$H$1499,"Pleito – discordância metodológica")+COUNTIFS(Unidades!$B$2:$B$1499,$A82,Unidades!$H$2:$H$1499,"Pleito – sugestão de aprimoramento")+COUNTIFS(Unidades!$B$2:$B$1499,$A82,Unidades!$H$2:$H$1499,"Pleito – correção de dado ou cálculo")+COUNTIFS(Unidades!$B$2:$B$1499,$A82,Unidades!$H$2:$H$1499,"Pedido de esclarecimento"))</f>
        <v/>
      </c>
      <c r="N82" s="18"/>
    </row>
    <row r="83" spans="1:14" x14ac:dyDescent="0.4">
      <c r="A83" s="17" t="s">
        <v>494</v>
      </c>
      <c r="B83" s="18"/>
      <c r="C83" s="19" t="str">
        <f>IF($B83="","",IFERROR(T(VLOOKUP($B83,Participantes!$B$2:$C$201,2,0)),"(cadastrar na aba Participantes)"))</f>
        <v/>
      </c>
      <c r="D83" s="19"/>
      <c r="E83" s="18"/>
      <c r="F83" s="19"/>
      <c r="G83" s="23"/>
      <c r="H83" s="20"/>
      <c r="I83" s="17"/>
      <c r="J83" s="19"/>
      <c r="K83" s="19"/>
      <c r="L83" s="20" t="str">
        <f>IF($B83="","",COUNTIF(Unidades!$B$2:$B$1499,$A83))</f>
        <v/>
      </c>
      <c r="M83" s="20" t="str">
        <f>IF($B83="","",COUNTIFS(Unidades!$B$2:$B$1499,$A83,Unidades!$H$2:$H$1499,"Pleito – discordância metodológica")+COUNTIFS(Unidades!$B$2:$B$1499,$A83,Unidades!$H$2:$H$1499,"Pleito – sugestão de aprimoramento")+COUNTIFS(Unidades!$B$2:$B$1499,$A83,Unidades!$H$2:$H$1499,"Pleito – correção de dado ou cálculo")+COUNTIFS(Unidades!$B$2:$B$1499,$A83,Unidades!$H$2:$H$1499,"Pedido de esclarecimento"))</f>
        <v/>
      </c>
      <c r="N83" s="18"/>
    </row>
    <row r="84" spans="1:14" x14ac:dyDescent="0.4">
      <c r="A84" s="17" t="s">
        <v>495</v>
      </c>
      <c r="B84" s="18"/>
      <c r="C84" s="19" t="str">
        <f>IF($B84="","",IFERROR(T(VLOOKUP($B84,Participantes!$B$2:$C$201,2,0)),"(cadastrar na aba Participantes)"))</f>
        <v/>
      </c>
      <c r="D84" s="19"/>
      <c r="E84" s="18"/>
      <c r="F84" s="19"/>
      <c r="G84" s="23"/>
      <c r="H84" s="20"/>
      <c r="I84" s="17"/>
      <c r="J84" s="19"/>
      <c r="K84" s="19"/>
      <c r="L84" s="20" t="str">
        <f>IF($B84="","",COUNTIF(Unidades!$B$2:$B$1499,$A84))</f>
        <v/>
      </c>
      <c r="M84" s="20" t="str">
        <f>IF($B84="","",COUNTIFS(Unidades!$B$2:$B$1499,$A84,Unidades!$H$2:$H$1499,"Pleito – discordância metodológica")+COUNTIFS(Unidades!$B$2:$B$1499,$A84,Unidades!$H$2:$H$1499,"Pleito – sugestão de aprimoramento")+COUNTIFS(Unidades!$B$2:$B$1499,$A84,Unidades!$H$2:$H$1499,"Pleito – correção de dado ou cálculo")+COUNTIFS(Unidades!$B$2:$B$1499,$A84,Unidades!$H$2:$H$1499,"Pedido de esclarecimento"))</f>
        <v/>
      </c>
      <c r="N84" s="18"/>
    </row>
    <row r="85" spans="1:14" x14ac:dyDescent="0.4">
      <c r="A85" s="17" t="s">
        <v>496</v>
      </c>
      <c r="B85" s="18"/>
      <c r="C85" s="19" t="str">
        <f>IF($B85="","",IFERROR(T(VLOOKUP($B85,Participantes!$B$2:$C$201,2,0)),"(cadastrar na aba Participantes)"))</f>
        <v/>
      </c>
      <c r="D85" s="19"/>
      <c r="E85" s="18"/>
      <c r="F85" s="19"/>
      <c r="G85" s="23"/>
      <c r="H85" s="20"/>
      <c r="I85" s="17"/>
      <c r="J85" s="19"/>
      <c r="K85" s="19"/>
      <c r="L85" s="20" t="str">
        <f>IF($B85="","",COUNTIF(Unidades!$B$2:$B$1499,$A85))</f>
        <v/>
      </c>
      <c r="M85" s="20" t="str">
        <f>IF($B85="","",COUNTIFS(Unidades!$B$2:$B$1499,$A85,Unidades!$H$2:$H$1499,"Pleito – discordância metodológica")+COUNTIFS(Unidades!$B$2:$B$1499,$A85,Unidades!$H$2:$H$1499,"Pleito – sugestão de aprimoramento")+COUNTIFS(Unidades!$B$2:$B$1499,$A85,Unidades!$H$2:$H$1499,"Pleito – correção de dado ou cálculo")+COUNTIFS(Unidades!$B$2:$B$1499,$A85,Unidades!$H$2:$H$1499,"Pedido de esclarecimento"))</f>
        <v/>
      </c>
      <c r="N85" s="18"/>
    </row>
    <row r="86" spans="1:14" x14ac:dyDescent="0.4">
      <c r="A86" s="17" t="s">
        <v>497</v>
      </c>
      <c r="B86" s="18"/>
      <c r="C86" s="19" t="str">
        <f>IF($B86="","",IFERROR(T(VLOOKUP($B86,Participantes!$B$2:$C$201,2,0)),"(cadastrar na aba Participantes)"))</f>
        <v/>
      </c>
      <c r="D86" s="19"/>
      <c r="E86" s="18"/>
      <c r="F86" s="19"/>
      <c r="G86" s="23"/>
      <c r="H86" s="20"/>
      <c r="I86" s="17"/>
      <c r="J86" s="19"/>
      <c r="K86" s="19"/>
      <c r="L86" s="20" t="str">
        <f>IF($B86="","",COUNTIF(Unidades!$B$2:$B$1499,$A86))</f>
        <v/>
      </c>
      <c r="M86" s="20" t="str">
        <f>IF($B86="","",COUNTIFS(Unidades!$B$2:$B$1499,$A86,Unidades!$H$2:$H$1499,"Pleito – discordância metodológica")+COUNTIFS(Unidades!$B$2:$B$1499,$A86,Unidades!$H$2:$H$1499,"Pleito – sugestão de aprimoramento")+COUNTIFS(Unidades!$B$2:$B$1499,$A86,Unidades!$H$2:$H$1499,"Pleito – correção de dado ou cálculo")+COUNTIFS(Unidades!$B$2:$B$1499,$A86,Unidades!$H$2:$H$1499,"Pedido de esclarecimento"))</f>
        <v/>
      </c>
      <c r="N86" s="18"/>
    </row>
    <row r="87" spans="1:14" x14ac:dyDescent="0.4">
      <c r="A87" s="17" t="s">
        <v>498</v>
      </c>
      <c r="B87" s="18"/>
      <c r="C87" s="19" t="str">
        <f>IF($B87="","",IFERROR(T(VLOOKUP($B87,Participantes!$B$2:$C$201,2,0)),"(cadastrar na aba Participantes)"))</f>
        <v/>
      </c>
      <c r="D87" s="19"/>
      <c r="E87" s="18"/>
      <c r="F87" s="19"/>
      <c r="G87" s="23"/>
      <c r="H87" s="20"/>
      <c r="I87" s="17"/>
      <c r="J87" s="19"/>
      <c r="K87" s="19"/>
      <c r="L87" s="20" t="str">
        <f>IF($B87="","",COUNTIF(Unidades!$B$2:$B$1499,$A87))</f>
        <v/>
      </c>
      <c r="M87" s="20" t="str">
        <f>IF($B87="","",COUNTIFS(Unidades!$B$2:$B$1499,$A87,Unidades!$H$2:$H$1499,"Pleito – discordância metodológica")+COUNTIFS(Unidades!$B$2:$B$1499,$A87,Unidades!$H$2:$H$1499,"Pleito – sugestão de aprimoramento")+COUNTIFS(Unidades!$B$2:$B$1499,$A87,Unidades!$H$2:$H$1499,"Pleito – correção de dado ou cálculo")+COUNTIFS(Unidades!$B$2:$B$1499,$A87,Unidades!$H$2:$H$1499,"Pedido de esclarecimento"))</f>
        <v/>
      </c>
      <c r="N87" s="18"/>
    </row>
    <row r="88" spans="1:14" x14ac:dyDescent="0.4">
      <c r="A88" s="17" t="s">
        <v>499</v>
      </c>
      <c r="B88" s="18"/>
      <c r="C88" s="19" t="str">
        <f>IF($B88="","",IFERROR(T(VLOOKUP($B88,Participantes!$B$2:$C$201,2,0)),"(cadastrar na aba Participantes)"))</f>
        <v/>
      </c>
      <c r="D88" s="19"/>
      <c r="E88" s="18"/>
      <c r="F88" s="19"/>
      <c r="G88" s="23"/>
      <c r="H88" s="20"/>
      <c r="I88" s="17"/>
      <c r="J88" s="19"/>
      <c r="K88" s="19"/>
      <c r="L88" s="20" t="str">
        <f>IF($B88="","",COUNTIF(Unidades!$B$2:$B$1499,$A88))</f>
        <v/>
      </c>
      <c r="M88" s="20" t="str">
        <f>IF($B88="","",COUNTIFS(Unidades!$B$2:$B$1499,$A88,Unidades!$H$2:$H$1499,"Pleito – discordância metodológica")+COUNTIFS(Unidades!$B$2:$B$1499,$A88,Unidades!$H$2:$H$1499,"Pleito – sugestão de aprimoramento")+COUNTIFS(Unidades!$B$2:$B$1499,$A88,Unidades!$H$2:$H$1499,"Pleito – correção de dado ou cálculo")+COUNTIFS(Unidades!$B$2:$B$1499,$A88,Unidades!$H$2:$H$1499,"Pedido de esclarecimento"))</f>
        <v/>
      </c>
      <c r="N88" s="18"/>
    </row>
    <row r="89" spans="1:14" x14ac:dyDescent="0.4">
      <c r="A89" s="17" t="s">
        <v>500</v>
      </c>
      <c r="B89" s="18"/>
      <c r="C89" s="19" t="str">
        <f>IF($B89="","",IFERROR(T(VLOOKUP($B89,Participantes!$B$2:$C$201,2,0)),"(cadastrar na aba Participantes)"))</f>
        <v/>
      </c>
      <c r="D89" s="19"/>
      <c r="E89" s="18"/>
      <c r="F89" s="19"/>
      <c r="G89" s="23"/>
      <c r="H89" s="20"/>
      <c r="I89" s="17"/>
      <c r="J89" s="19"/>
      <c r="K89" s="19"/>
      <c r="L89" s="20" t="str">
        <f>IF($B89="","",COUNTIF(Unidades!$B$2:$B$1499,$A89))</f>
        <v/>
      </c>
      <c r="M89" s="20" t="str">
        <f>IF($B89="","",COUNTIFS(Unidades!$B$2:$B$1499,$A89,Unidades!$H$2:$H$1499,"Pleito – discordância metodológica")+COUNTIFS(Unidades!$B$2:$B$1499,$A89,Unidades!$H$2:$H$1499,"Pleito – sugestão de aprimoramento")+COUNTIFS(Unidades!$B$2:$B$1499,$A89,Unidades!$H$2:$H$1499,"Pleito – correção de dado ou cálculo")+COUNTIFS(Unidades!$B$2:$B$1499,$A89,Unidades!$H$2:$H$1499,"Pedido de esclarecimento"))</f>
        <v/>
      </c>
      <c r="N89" s="18"/>
    </row>
    <row r="90" spans="1:14" x14ac:dyDescent="0.4">
      <c r="A90" s="17" t="s">
        <v>501</v>
      </c>
      <c r="B90" s="18"/>
      <c r="C90" s="19" t="str">
        <f>IF($B90="","",IFERROR(T(VLOOKUP($B90,Participantes!$B$2:$C$201,2,0)),"(cadastrar na aba Participantes)"))</f>
        <v/>
      </c>
      <c r="D90" s="19"/>
      <c r="E90" s="18"/>
      <c r="F90" s="19"/>
      <c r="G90" s="23"/>
      <c r="H90" s="20"/>
      <c r="I90" s="17"/>
      <c r="J90" s="19"/>
      <c r="K90" s="19"/>
      <c r="L90" s="20" t="str">
        <f>IF($B90="","",COUNTIF(Unidades!$B$2:$B$1499,$A90))</f>
        <v/>
      </c>
      <c r="M90" s="20" t="str">
        <f>IF($B90="","",COUNTIFS(Unidades!$B$2:$B$1499,$A90,Unidades!$H$2:$H$1499,"Pleito – discordância metodológica")+COUNTIFS(Unidades!$B$2:$B$1499,$A90,Unidades!$H$2:$H$1499,"Pleito – sugestão de aprimoramento")+COUNTIFS(Unidades!$B$2:$B$1499,$A90,Unidades!$H$2:$H$1499,"Pleito – correção de dado ou cálculo")+COUNTIFS(Unidades!$B$2:$B$1499,$A90,Unidades!$H$2:$H$1499,"Pedido de esclarecimento"))</f>
        <v/>
      </c>
      <c r="N90" s="18"/>
    </row>
    <row r="91" spans="1:14" x14ac:dyDescent="0.4">
      <c r="A91" s="17" t="s">
        <v>502</v>
      </c>
      <c r="B91" s="18"/>
      <c r="C91" s="19" t="str">
        <f>IF($B91="","",IFERROR(T(VLOOKUP($B91,Participantes!$B$2:$C$201,2,0)),"(cadastrar na aba Participantes)"))</f>
        <v/>
      </c>
      <c r="D91" s="19"/>
      <c r="E91" s="18"/>
      <c r="F91" s="19"/>
      <c r="G91" s="23"/>
      <c r="H91" s="20"/>
      <c r="I91" s="17"/>
      <c r="J91" s="19"/>
      <c r="K91" s="19"/>
      <c r="L91" s="20" t="str">
        <f>IF($B91="","",COUNTIF(Unidades!$B$2:$B$1499,$A91))</f>
        <v/>
      </c>
      <c r="M91" s="20" t="str">
        <f>IF($B91="","",COUNTIFS(Unidades!$B$2:$B$1499,$A91,Unidades!$H$2:$H$1499,"Pleito – discordância metodológica")+COUNTIFS(Unidades!$B$2:$B$1499,$A91,Unidades!$H$2:$H$1499,"Pleito – sugestão de aprimoramento")+COUNTIFS(Unidades!$B$2:$B$1499,$A91,Unidades!$H$2:$H$1499,"Pleito – correção de dado ou cálculo")+COUNTIFS(Unidades!$B$2:$B$1499,$A91,Unidades!$H$2:$H$1499,"Pedido de esclarecimento"))</f>
        <v/>
      </c>
      <c r="N91" s="18"/>
    </row>
    <row r="92" spans="1:14" x14ac:dyDescent="0.4">
      <c r="A92" s="17" t="s">
        <v>503</v>
      </c>
      <c r="B92" s="18"/>
      <c r="C92" s="19" t="str">
        <f>IF($B92="","",IFERROR(T(VLOOKUP($B92,Participantes!$B$2:$C$201,2,0)),"(cadastrar na aba Participantes)"))</f>
        <v/>
      </c>
      <c r="D92" s="19"/>
      <c r="E92" s="18"/>
      <c r="F92" s="19"/>
      <c r="G92" s="23"/>
      <c r="H92" s="20"/>
      <c r="I92" s="17"/>
      <c r="J92" s="19"/>
      <c r="K92" s="19"/>
      <c r="L92" s="20" t="str">
        <f>IF($B92="","",COUNTIF(Unidades!$B$2:$B$1499,$A92))</f>
        <v/>
      </c>
      <c r="M92" s="20" t="str">
        <f>IF($B92="","",COUNTIFS(Unidades!$B$2:$B$1499,$A92,Unidades!$H$2:$H$1499,"Pleito – discordância metodológica")+COUNTIFS(Unidades!$B$2:$B$1499,$A92,Unidades!$H$2:$H$1499,"Pleito – sugestão de aprimoramento")+COUNTIFS(Unidades!$B$2:$B$1499,$A92,Unidades!$H$2:$H$1499,"Pleito – correção de dado ou cálculo")+COUNTIFS(Unidades!$B$2:$B$1499,$A92,Unidades!$H$2:$H$1499,"Pedido de esclarecimento"))</f>
        <v/>
      </c>
      <c r="N92" s="18"/>
    </row>
    <row r="93" spans="1:14" x14ac:dyDescent="0.4">
      <c r="A93" s="17" t="s">
        <v>504</v>
      </c>
      <c r="B93" s="18"/>
      <c r="C93" s="19" t="str">
        <f>IF($B93="","",IFERROR(T(VLOOKUP($B93,Participantes!$B$2:$C$201,2,0)),"(cadastrar na aba Participantes)"))</f>
        <v/>
      </c>
      <c r="D93" s="19"/>
      <c r="E93" s="18"/>
      <c r="F93" s="19"/>
      <c r="G93" s="23"/>
      <c r="H93" s="20"/>
      <c r="I93" s="17"/>
      <c r="J93" s="19"/>
      <c r="K93" s="19"/>
      <c r="L93" s="20" t="str">
        <f>IF($B93="","",COUNTIF(Unidades!$B$2:$B$1499,$A93))</f>
        <v/>
      </c>
      <c r="M93" s="20" t="str">
        <f>IF($B93="","",COUNTIFS(Unidades!$B$2:$B$1499,$A93,Unidades!$H$2:$H$1499,"Pleito – discordância metodológica")+COUNTIFS(Unidades!$B$2:$B$1499,$A93,Unidades!$H$2:$H$1499,"Pleito – sugestão de aprimoramento")+COUNTIFS(Unidades!$B$2:$B$1499,$A93,Unidades!$H$2:$H$1499,"Pleito – correção de dado ou cálculo")+COUNTIFS(Unidades!$B$2:$B$1499,$A93,Unidades!$H$2:$H$1499,"Pedido de esclarecimento"))</f>
        <v/>
      </c>
      <c r="N93" s="18"/>
    </row>
    <row r="94" spans="1:14" x14ac:dyDescent="0.4">
      <c r="A94" s="17" t="s">
        <v>505</v>
      </c>
      <c r="B94" s="18"/>
      <c r="C94" s="19" t="str">
        <f>IF($B94="","",IFERROR(T(VLOOKUP($B94,Participantes!$B$2:$C$201,2,0)),"(cadastrar na aba Participantes)"))</f>
        <v/>
      </c>
      <c r="D94" s="19"/>
      <c r="E94" s="18"/>
      <c r="F94" s="19"/>
      <c r="G94" s="23"/>
      <c r="H94" s="20"/>
      <c r="I94" s="17"/>
      <c r="J94" s="19"/>
      <c r="K94" s="19"/>
      <c r="L94" s="20" t="str">
        <f>IF($B94="","",COUNTIF(Unidades!$B$2:$B$1499,$A94))</f>
        <v/>
      </c>
      <c r="M94" s="20" t="str">
        <f>IF($B94="","",COUNTIFS(Unidades!$B$2:$B$1499,$A94,Unidades!$H$2:$H$1499,"Pleito – discordância metodológica")+COUNTIFS(Unidades!$B$2:$B$1499,$A94,Unidades!$H$2:$H$1499,"Pleito – sugestão de aprimoramento")+COUNTIFS(Unidades!$B$2:$B$1499,$A94,Unidades!$H$2:$H$1499,"Pleito – correção de dado ou cálculo")+COUNTIFS(Unidades!$B$2:$B$1499,$A94,Unidades!$H$2:$H$1499,"Pedido de esclarecimento"))</f>
        <v/>
      </c>
      <c r="N94" s="18"/>
    </row>
    <row r="95" spans="1:14" x14ac:dyDescent="0.4">
      <c r="A95" s="17" t="s">
        <v>506</v>
      </c>
      <c r="B95" s="18"/>
      <c r="C95" s="19" t="str">
        <f>IF($B95="","",IFERROR(T(VLOOKUP($B95,Participantes!$B$2:$C$201,2,0)),"(cadastrar na aba Participantes)"))</f>
        <v/>
      </c>
      <c r="D95" s="19"/>
      <c r="E95" s="18"/>
      <c r="F95" s="19"/>
      <c r="G95" s="23"/>
      <c r="H95" s="20"/>
      <c r="I95" s="17"/>
      <c r="J95" s="19"/>
      <c r="K95" s="19"/>
      <c r="L95" s="20" t="str">
        <f>IF($B95="","",COUNTIF(Unidades!$B$2:$B$1499,$A95))</f>
        <v/>
      </c>
      <c r="M95" s="20" t="str">
        <f>IF($B95="","",COUNTIFS(Unidades!$B$2:$B$1499,$A95,Unidades!$H$2:$H$1499,"Pleito – discordância metodológica")+COUNTIFS(Unidades!$B$2:$B$1499,$A95,Unidades!$H$2:$H$1499,"Pleito – sugestão de aprimoramento")+COUNTIFS(Unidades!$B$2:$B$1499,$A95,Unidades!$H$2:$H$1499,"Pleito – correção de dado ou cálculo")+COUNTIFS(Unidades!$B$2:$B$1499,$A95,Unidades!$H$2:$H$1499,"Pedido de esclarecimento"))</f>
        <v/>
      </c>
      <c r="N95" s="18"/>
    </row>
    <row r="96" spans="1:14" x14ac:dyDescent="0.4">
      <c r="A96" s="17" t="s">
        <v>507</v>
      </c>
      <c r="B96" s="18"/>
      <c r="C96" s="19" t="str">
        <f>IF($B96="","",IFERROR(T(VLOOKUP($B96,Participantes!$B$2:$C$201,2,0)),"(cadastrar na aba Participantes)"))</f>
        <v/>
      </c>
      <c r="D96" s="19"/>
      <c r="E96" s="18"/>
      <c r="F96" s="19"/>
      <c r="G96" s="23"/>
      <c r="H96" s="20"/>
      <c r="I96" s="17"/>
      <c r="J96" s="19"/>
      <c r="K96" s="19"/>
      <c r="L96" s="20" t="str">
        <f>IF($B96="","",COUNTIF(Unidades!$B$2:$B$1499,$A96))</f>
        <v/>
      </c>
      <c r="M96" s="20" t="str">
        <f>IF($B96="","",COUNTIFS(Unidades!$B$2:$B$1499,$A96,Unidades!$H$2:$H$1499,"Pleito – discordância metodológica")+COUNTIFS(Unidades!$B$2:$B$1499,$A96,Unidades!$H$2:$H$1499,"Pleito – sugestão de aprimoramento")+COUNTIFS(Unidades!$B$2:$B$1499,$A96,Unidades!$H$2:$H$1499,"Pleito – correção de dado ou cálculo")+COUNTIFS(Unidades!$B$2:$B$1499,$A96,Unidades!$H$2:$H$1499,"Pedido de esclarecimento"))</f>
        <v/>
      </c>
      <c r="N96" s="18"/>
    </row>
    <row r="97" spans="1:14" x14ac:dyDescent="0.4">
      <c r="A97" s="17" t="s">
        <v>508</v>
      </c>
      <c r="B97" s="18"/>
      <c r="C97" s="19" t="str">
        <f>IF($B97="","",IFERROR(T(VLOOKUP($B97,Participantes!$B$2:$C$201,2,0)),"(cadastrar na aba Participantes)"))</f>
        <v/>
      </c>
      <c r="D97" s="19"/>
      <c r="E97" s="18"/>
      <c r="F97" s="19"/>
      <c r="G97" s="23"/>
      <c r="H97" s="20"/>
      <c r="I97" s="17"/>
      <c r="J97" s="19"/>
      <c r="K97" s="19"/>
      <c r="L97" s="20" t="str">
        <f>IF($B97="","",COUNTIF(Unidades!$B$2:$B$1499,$A97))</f>
        <v/>
      </c>
      <c r="M97" s="20" t="str">
        <f>IF($B97="","",COUNTIFS(Unidades!$B$2:$B$1499,$A97,Unidades!$H$2:$H$1499,"Pleito – discordância metodológica")+COUNTIFS(Unidades!$B$2:$B$1499,$A97,Unidades!$H$2:$H$1499,"Pleito – sugestão de aprimoramento")+COUNTIFS(Unidades!$B$2:$B$1499,$A97,Unidades!$H$2:$H$1499,"Pleito – correção de dado ou cálculo")+COUNTIFS(Unidades!$B$2:$B$1499,$A97,Unidades!$H$2:$H$1499,"Pedido de esclarecimento"))</f>
        <v/>
      </c>
      <c r="N97" s="18"/>
    </row>
    <row r="98" spans="1:14" x14ac:dyDescent="0.4">
      <c r="A98" s="17" t="s">
        <v>509</v>
      </c>
      <c r="B98" s="18"/>
      <c r="C98" s="19" t="str">
        <f>IF($B98="","",IFERROR(T(VLOOKUP($B98,Participantes!$B$2:$C$201,2,0)),"(cadastrar na aba Participantes)"))</f>
        <v/>
      </c>
      <c r="D98" s="19"/>
      <c r="E98" s="18"/>
      <c r="F98" s="19"/>
      <c r="G98" s="23"/>
      <c r="H98" s="20"/>
      <c r="I98" s="17"/>
      <c r="J98" s="19"/>
      <c r="K98" s="19"/>
      <c r="L98" s="20" t="str">
        <f>IF($B98="","",COUNTIF(Unidades!$B$2:$B$1499,$A98))</f>
        <v/>
      </c>
      <c r="M98" s="20" t="str">
        <f>IF($B98="","",COUNTIFS(Unidades!$B$2:$B$1499,$A98,Unidades!$H$2:$H$1499,"Pleito – discordância metodológica")+COUNTIFS(Unidades!$B$2:$B$1499,$A98,Unidades!$H$2:$H$1499,"Pleito – sugestão de aprimoramento")+COUNTIFS(Unidades!$B$2:$B$1499,$A98,Unidades!$H$2:$H$1499,"Pleito – correção de dado ou cálculo")+COUNTIFS(Unidades!$B$2:$B$1499,$A98,Unidades!$H$2:$H$1499,"Pedido de esclarecimento"))</f>
        <v/>
      </c>
      <c r="N98" s="18"/>
    </row>
    <row r="99" spans="1:14" x14ac:dyDescent="0.4">
      <c r="A99" s="17" t="s">
        <v>510</v>
      </c>
      <c r="B99" s="18"/>
      <c r="C99" s="19" t="str">
        <f>IF($B99="","",IFERROR(T(VLOOKUP($B99,Participantes!$B$2:$C$201,2,0)),"(cadastrar na aba Participantes)"))</f>
        <v/>
      </c>
      <c r="D99" s="19"/>
      <c r="E99" s="18"/>
      <c r="F99" s="19"/>
      <c r="G99" s="23"/>
      <c r="H99" s="20"/>
      <c r="I99" s="17"/>
      <c r="J99" s="19"/>
      <c r="K99" s="19"/>
      <c r="L99" s="20" t="str">
        <f>IF($B99="","",COUNTIF(Unidades!$B$2:$B$1499,$A99))</f>
        <v/>
      </c>
      <c r="M99" s="20" t="str">
        <f>IF($B99="","",COUNTIFS(Unidades!$B$2:$B$1499,$A99,Unidades!$H$2:$H$1499,"Pleito – discordância metodológica")+COUNTIFS(Unidades!$B$2:$B$1499,$A99,Unidades!$H$2:$H$1499,"Pleito – sugestão de aprimoramento")+COUNTIFS(Unidades!$B$2:$B$1499,$A99,Unidades!$H$2:$H$1499,"Pleito – correção de dado ou cálculo")+COUNTIFS(Unidades!$B$2:$B$1499,$A99,Unidades!$H$2:$H$1499,"Pedido de esclarecimento"))</f>
        <v/>
      </c>
      <c r="N99" s="18"/>
    </row>
    <row r="100" spans="1:14" x14ac:dyDescent="0.4">
      <c r="A100" s="17" t="s">
        <v>511</v>
      </c>
      <c r="B100" s="18"/>
      <c r="C100" s="19" t="str">
        <f>IF($B100="","",IFERROR(T(VLOOKUP($B100,Participantes!$B$2:$C$201,2,0)),"(cadastrar na aba Participantes)"))</f>
        <v/>
      </c>
      <c r="D100" s="19"/>
      <c r="E100" s="18"/>
      <c r="F100" s="19"/>
      <c r="G100" s="23"/>
      <c r="H100" s="20"/>
      <c r="I100" s="17"/>
      <c r="J100" s="19"/>
      <c r="K100" s="19"/>
      <c r="L100" s="20" t="str">
        <f>IF($B100="","",COUNTIF(Unidades!$B$2:$B$1499,$A100))</f>
        <v/>
      </c>
      <c r="M100" s="20" t="str">
        <f>IF($B100="","",COUNTIFS(Unidades!$B$2:$B$1499,$A100,Unidades!$H$2:$H$1499,"Pleito – discordância metodológica")+COUNTIFS(Unidades!$B$2:$B$1499,$A100,Unidades!$H$2:$H$1499,"Pleito – sugestão de aprimoramento")+COUNTIFS(Unidades!$B$2:$B$1499,$A100,Unidades!$H$2:$H$1499,"Pleito – correção de dado ou cálculo")+COUNTIFS(Unidades!$B$2:$B$1499,$A100,Unidades!$H$2:$H$1499,"Pedido de esclarecimento"))</f>
        <v/>
      </c>
      <c r="N100" s="18"/>
    </row>
    <row r="101" spans="1:14" x14ac:dyDescent="0.4">
      <c r="A101" s="17" t="s">
        <v>512</v>
      </c>
      <c r="B101" s="18"/>
      <c r="C101" s="19" t="str">
        <f>IF($B101="","",IFERROR(T(VLOOKUP($B101,Participantes!$B$2:$C$201,2,0)),"(cadastrar na aba Participantes)"))</f>
        <v/>
      </c>
      <c r="D101" s="19"/>
      <c r="E101" s="18"/>
      <c r="F101" s="19"/>
      <c r="G101" s="23"/>
      <c r="H101" s="20"/>
      <c r="I101" s="17"/>
      <c r="J101" s="19"/>
      <c r="K101" s="19"/>
      <c r="L101" s="20" t="str">
        <f>IF($B101="","",COUNTIF(Unidades!$B$2:$B$1499,$A101))</f>
        <v/>
      </c>
      <c r="M101" s="20" t="str">
        <f>IF($B101="","",COUNTIFS(Unidades!$B$2:$B$1499,$A101,Unidades!$H$2:$H$1499,"Pleito – discordância metodológica")+COUNTIFS(Unidades!$B$2:$B$1499,$A101,Unidades!$H$2:$H$1499,"Pleito – sugestão de aprimoramento")+COUNTIFS(Unidades!$B$2:$B$1499,$A101,Unidades!$H$2:$H$1499,"Pleito – correção de dado ou cálculo")+COUNTIFS(Unidades!$B$2:$B$1499,$A101,Unidades!$H$2:$H$1499,"Pedido de esclarecimento"))</f>
        <v/>
      </c>
      <c r="N101" s="18"/>
    </row>
    <row r="102" spans="1:14" x14ac:dyDescent="0.4">
      <c r="A102" s="17" t="s">
        <v>513</v>
      </c>
      <c r="B102" s="18"/>
      <c r="C102" s="19" t="str">
        <f>IF($B102="","",IFERROR(T(VLOOKUP($B102,Participantes!$B$2:$C$201,2,0)),"(cadastrar na aba Participantes)"))</f>
        <v/>
      </c>
      <c r="D102" s="19"/>
      <c r="E102" s="18"/>
      <c r="F102" s="19"/>
      <c r="G102" s="23"/>
      <c r="H102" s="20"/>
      <c r="I102" s="17"/>
      <c r="J102" s="19"/>
      <c r="K102" s="19"/>
      <c r="L102" s="20" t="str">
        <f>IF($B102="","",COUNTIF(Unidades!$B$2:$B$1499,$A102))</f>
        <v/>
      </c>
      <c r="M102" s="20" t="str">
        <f>IF($B102="","",COUNTIFS(Unidades!$B$2:$B$1499,$A102,Unidades!$H$2:$H$1499,"Pleito – discordância metodológica")+COUNTIFS(Unidades!$B$2:$B$1499,$A102,Unidades!$H$2:$H$1499,"Pleito – sugestão de aprimoramento")+COUNTIFS(Unidades!$B$2:$B$1499,$A102,Unidades!$H$2:$H$1499,"Pleito – correção de dado ou cálculo")+COUNTIFS(Unidades!$B$2:$B$1499,$A102,Unidades!$H$2:$H$1499,"Pedido de esclarecimento"))</f>
        <v/>
      </c>
      <c r="N102" s="18"/>
    </row>
    <row r="103" spans="1:14" x14ac:dyDescent="0.4">
      <c r="A103" s="17" t="s">
        <v>514</v>
      </c>
      <c r="B103" s="18"/>
      <c r="C103" s="19" t="str">
        <f>IF($B103="","",IFERROR(T(VLOOKUP($B103,Participantes!$B$2:$C$201,2,0)),"(cadastrar na aba Participantes)"))</f>
        <v/>
      </c>
      <c r="D103" s="19"/>
      <c r="E103" s="18"/>
      <c r="F103" s="19"/>
      <c r="G103" s="23"/>
      <c r="H103" s="20"/>
      <c r="I103" s="17"/>
      <c r="J103" s="19"/>
      <c r="K103" s="19"/>
      <c r="L103" s="20" t="str">
        <f>IF($B103="","",COUNTIF(Unidades!$B$2:$B$1499,$A103))</f>
        <v/>
      </c>
      <c r="M103" s="20" t="str">
        <f>IF($B103="","",COUNTIFS(Unidades!$B$2:$B$1499,$A103,Unidades!$H$2:$H$1499,"Pleito – discordância metodológica")+COUNTIFS(Unidades!$B$2:$B$1499,$A103,Unidades!$H$2:$H$1499,"Pleito – sugestão de aprimoramento")+COUNTIFS(Unidades!$B$2:$B$1499,$A103,Unidades!$H$2:$H$1499,"Pleito – correção de dado ou cálculo")+COUNTIFS(Unidades!$B$2:$B$1499,$A103,Unidades!$H$2:$H$1499,"Pedido de esclarecimento"))</f>
        <v/>
      </c>
      <c r="N103" s="18"/>
    </row>
    <row r="104" spans="1:14" x14ac:dyDescent="0.4">
      <c r="A104" s="17" t="s">
        <v>515</v>
      </c>
      <c r="B104" s="18"/>
      <c r="C104" s="19" t="str">
        <f>IF($B104="","",IFERROR(T(VLOOKUP($B104,Participantes!$B$2:$C$201,2,0)),"(cadastrar na aba Participantes)"))</f>
        <v/>
      </c>
      <c r="D104" s="19"/>
      <c r="E104" s="18"/>
      <c r="F104" s="19"/>
      <c r="G104" s="23"/>
      <c r="H104" s="20"/>
      <c r="I104" s="17"/>
      <c r="J104" s="19"/>
      <c r="K104" s="19"/>
      <c r="L104" s="20" t="str">
        <f>IF($B104="","",COUNTIF(Unidades!$B$2:$B$1499,$A104))</f>
        <v/>
      </c>
      <c r="M104" s="20" t="str">
        <f>IF($B104="","",COUNTIFS(Unidades!$B$2:$B$1499,$A104,Unidades!$H$2:$H$1499,"Pleito – discordância metodológica")+COUNTIFS(Unidades!$B$2:$B$1499,$A104,Unidades!$H$2:$H$1499,"Pleito – sugestão de aprimoramento")+COUNTIFS(Unidades!$B$2:$B$1499,$A104,Unidades!$H$2:$H$1499,"Pleito – correção de dado ou cálculo")+COUNTIFS(Unidades!$B$2:$B$1499,$A104,Unidades!$H$2:$H$1499,"Pedido de esclarecimento"))</f>
        <v/>
      </c>
      <c r="N104" s="18"/>
    </row>
    <row r="105" spans="1:14" x14ac:dyDescent="0.4">
      <c r="A105" s="17" t="s">
        <v>516</v>
      </c>
      <c r="B105" s="18"/>
      <c r="C105" s="19" t="str">
        <f>IF($B105="","",IFERROR(T(VLOOKUP($B105,Participantes!$B$2:$C$201,2,0)),"(cadastrar na aba Participantes)"))</f>
        <v/>
      </c>
      <c r="D105" s="19"/>
      <c r="E105" s="18"/>
      <c r="F105" s="19"/>
      <c r="G105" s="23"/>
      <c r="H105" s="20"/>
      <c r="I105" s="17"/>
      <c r="J105" s="19"/>
      <c r="K105" s="19"/>
      <c r="L105" s="20" t="str">
        <f>IF($B105="","",COUNTIF(Unidades!$B$2:$B$1499,$A105))</f>
        <v/>
      </c>
      <c r="M105" s="20" t="str">
        <f>IF($B105="","",COUNTIFS(Unidades!$B$2:$B$1499,$A105,Unidades!$H$2:$H$1499,"Pleito – discordância metodológica")+COUNTIFS(Unidades!$B$2:$B$1499,$A105,Unidades!$H$2:$H$1499,"Pleito – sugestão de aprimoramento")+COUNTIFS(Unidades!$B$2:$B$1499,$A105,Unidades!$H$2:$H$1499,"Pleito – correção de dado ou cálculo")+COUNTIFS(Unidades!$B$2:$B$1499,$A105,Unidades!$H$2:$H$1499,"Pedido de esclarecimento"))</f>
        <v/>
      </c>
      <c r="N105" s="18"/>
    </row>
    <row r="106" spans="1:14" x14ac:dyDescent="0.4">
      <c r="A106" s="17" t="s">
        <v>517</v>
      </c>
      <c r="B106" s="18"/>
      <c r="C106" s="19" t="str">
        <f>IF($B106="","",IFERROR(T(VLOOKUP($B106,Participantes!$B$2:$C$201,2,0)),"(cadastrar na aba Participantes)"))</f>
        <v/>
      </c>
      <c r="D106" s="19"/>
      <c r="E106" s="18"/>
      <c r="F106" s="19"/>
      <c r="G106" s="23"/>
      <c r="H106" s="20"/>
      <c r="I106" s="17"/>
      <c r="J106" s="19"/>
      <c r="K106" s="19"/>
      <c r="L106" s="20" t="str">
        <f>IF($B106="","",COUNTIF(Unidades!$B$2:$B$1499,$A106))</f>
        <v/>
      </c>
      <c r="M106" s="20" t="str">
        <f>IF($B106="","",COUNTIFS(Unidades!$B$2:$B$1499,$A106,Unidades!$H$2:$H$1499,"Pleito – discordância metodológica")+COUNTIFS(Unidades!$B$2:$B$1499,$A106,Unidades!$H$2:$H$1499,"Pleito – sugestão de aprimoramento")+COUNTIFS(Unidades!$B$2:$B$1499,$A106,Unidades!$H$2:$H$1499,"Pleito – correção de dado ou cálculo")+COUNTIFS(Unidades!$B$2:$B$1499,$A106,Unidades!$H$2:$H$1499,"Pedido de esclarecimento"))</f>
        <v/>
      </c>
      <c r="N106" s="18"/>
    </row>
    <row r="107" spans="1:14" x14ac:dyDescent="0.4">
      <c r="A107" s="17" t="s">
        <v>518</v>
      </c>
      <c r="B107" s="18"/>
      <c r="C107" s="19" t="str">
        <f>IF($B107="","",IFERROR(T(VLOOKUP($B107,Participantes!$B$2:$C$201,2,0)),"(cadastrar na aba Participantes)"))</f>
        <v/>
      </c>
      <c r="D107" s="19"/>
      <c r="E107" s="18"/>
      <c r="F107" s="19"/>
      <c r="G107" s="23"/>
      <c r="H107" s="20"/>
      <c r="I107" s="17"/>
      <c r="J107" s="19"/>
      <c r="K107" s="19"/>
      <c r="L107" s="20" t="str">
        <f>IF($B107="","",COUNTIF(Unidades!$B$2:$B$1499,$A107))</f>
        <v/>
      </c>
      <c r="M107" s="20" t="str">
        <f>IF($B107="","",COUNTIFS(Unidades!$B$2:$B$1499,$A107,Unidades!$H$2:$H$1499,"Pleito – discordância metodológica")+COUNTIFS(Unidades!$B$2:$B$1499,$A107,Unidades!$H$2:$H$1499,"Pleito – sugestão de aprimoramento")+COUNTIFS(Unidades!$B$2:$B$1499,$A107,Unidades!$H$2:$H$1499,"Pleito – correção de dado ou cálculo")+COUNTIFS(Unidades!$B$2:$B$1499,$A107,Unidades!$H$2:$H$1499,"Pedido de esclarecimento"))</f>
        <v/>
      </c>
      <c r="N107" s="18"/>
    </row>
    <row r="108" spans="1:14" x14ac:dyDescent="0.4">
      <c r="A108" s="17" t="s">
        <v>519</v>
      </c>
      <c r="B108" s="18"/>
      <c r="C108" s="19" t="str">
        <f>IF($B108="","",IFERROR(T(VLOOKUP($B108,Participantes!$B$2:$C$201,2,0)),"(cadastrar na aba Participantes)"))</f>
        <v/>
      </c>
      <c r="D108" s="19"/>
      <c r="E108" s="18"/>
      <c r="F108" s="19"/>
      <c r="G108" s="23"/>
      <c r="H108" s="20"/>
      <c r="I108" s="17"/>
      <c r="J108" s="19"/>
      <c r="K108" s="19"/>
      <c r="L108" s="20" t="str">
        <f>IF($B108="","",COUNTIF(Unidades!$B$2:$B$1499,$A108))</f>
        <v/>
      </c>
      <c r="M108" s="20" t="str">
        <f>IF($B108="","",COUNTIFS(Unidades!$B$2:$B$1499,$A108,Unidades!$H$2:$H$1499,"Pleito – discordância metodológica")+COUNTIFS(Unidades!$B$2:$B$1499,$A108,Unidades!$H$2:$H$1499,"Pleito – sugestão de aprimoramento")+COUNTIFS(Unidades!$B$2:$B$1499,$A108,Unidades!$H$2:$H$1499,"Pleito – correção de dado ou cálculo")+COUNTIFS(Unidades!$B$2:$B$1499,$A108,Unidades!$H$2:$H$1499,"Pedido de esclarecimento"))</f>
        <v/>
      </c>
      <c r="N108" s="18"/>
    </row>
    <row r="109" spans="1:14" x14ac:dyDescent="0.4">
      <c r="A109" s="17" t="s">
        <v>520</v>
      </c>
      <c r="B109" s="18"/>
      <c r="C109" s="19" t="str">
        <f>IF($B109="","",IFERROR(T(VLOOKUP($B109,Participantes!$B$2:$C$201,2,0)),"(cadastrar na aba Participantes)"))</f>
        <v/>
      </c>
      <c r="D109" s="19"/>
      <c r="E109" s="18"/>
      <c r="F109" s="19"/>
      <c r="G109" s="23"/>
      <c r="H109" s="20"/>
      <c r="I109" s="17"/>
      <c r="J109" s="19"/>
      <c r="K109" s="19"/>
      <c r="L109" s="20" t="str">
        <f>IF($B109="","",COUNTIF(Unidades!$B$2:$B$1499,$A109))</f>
        <v/>
      </c>
      <c r="M109" s="20" t="str">
        <f>IF($B109="","",COUNTIFS(Unidades!$B$2:$B$1499,$A109,Unidades!$H$2:$H$1499,"Pleito – discordância metodológica")+COUNTIFS(Unidades!$B$2:$B$1499,$A109,Unidades!$H$2:$H$1499,"Pleito – sugestão de aprimoramento")+COUNTIFS(Unidades!$B$2:$B$1499,$A109,Unidades!$H$2:$H$1499,"Pleito – correção de dado ou cálculo")+COUNTIFS(Unidades!$B$2:$B$1499,$A109,Unidades!$H$2:$H$1499,"Pedido de esclarecimento"))</f>
        <v/>
      </c>
      <c r="N109" s="18"/>
    </row>
    <row r="110" spans="1:14" x14ac:dyDescent="0.4">
      <c r="A110" s="17" t="s">
        <v>521</v>
      </c>
      <c r="B110" s="18"/>
      <c r="C110" s="19" t="str">
        <f>IF($B110="","",IFERROR(T(VLOOKUP($B110,Participantes!$B$2:$C$201,2,0)),"(cadastrar na aba Participantes)"))</f>
        <v/>
      </c>
      <c r="D110" s="19"/>
      <c r="E110" s="18"/>
      <c r="F110" s="19"/>
      <c r="G110" s="23"/>
      <c r="H110" s="20"/>
      <c r="I110" s="17"/>
      <c r="J110" s="19"/>
      <c r="K110" s="19"/>
      <c r="L110" s="20" t="str">
        <f>IF($B110="","",COUNTIF(Unidades!$B$2:$B$1499,$A110))</f>
        <v/>
      </c>
      <c r="M110" s="20" t="str">
        <f>IF($B110="","",COUNTIFS(Unidades!$B$2:$B$1499,$A110,Unidades!$H$2:$H$1499,"Pleito – discordância metodológica")+COUNTIFS(Unidades!$B$2:$B$1499,$A110,Unidades!$H$2:$H$1499,"Pleito – sugestão de aprimoramento")+COUNTIFS(Unidades!$B$2:$B$1499,$A110,Unidades!$H$2:$H$1499,"Pleito – correção de dado ou cálculo")+COUNTIFS(Unidades!$B$2:$B$1499,$A110,Unidades!$H$2:$H$1499,"Pedido de esclarecimento"))</f>
        <v/>
      </c>
      <c r="N110" s="18"/>
    </row>
    <row r="111" spans="1:14" x14ac:dyDescent="0.4">
      <c r="A111" s="17" t="s">
        <v>522</v>
      </c>
      <c r="B111" s="18"/>
      <c r="C111" s="19" t="str">
        <f>IF($B111="","",IFERROR(T(VLOOKUP($B111,Participantes!$B$2:$C$201,2,0)),"(cadastrar na aba Participantes)"))</f>
        <v/>
      </c>
      <c r="D111" s="19"/>
      <c r="E111" s="18"/>
      <c r="F111" s="19"/>
      <c r="G111" s="23"/>
      <c r="H111" s="20"/>
      <c r="I111" s="17"/>
      <c r="J111" s="19"/>
      <c r="K111" s="19"/>
      <c r="L111" s="20" t="str">
        <f>IF($B111="","",COUNTIF(Unidades!$B$2:$B$1499,$A111))</f>
        <v/>
      </c>
      <c r="M111" s="20" t="str">
        <f>IF($B111="","",COUNTIFS(Unidades!$B$2:$B$1499,$A111,Unidades!$H$2:$H$1499,"Pleito – discordância metodológica")+COUNTIFS(Unidades!$B$2:$B$1499,$A111,Unidades!$H$2:$H$1499,"Pleito – sugestão de aprimoramento")+COUNTIFS(Unidades!$B$2:$B$1499,$A111,Unidades!$H$2:$H$1499,"Pleito – correção de dado ou cálculo")+COUNTIFS(Unidades!$B$2:$B$1499,$A111,Unidades!$H$2:$H$1499,"Pedido de esclarecimento"))</f>
        <v/>
      </c>
      <c r="N111" s="18"/>
    </row>
    <row r="112" spans="1:14" x14ac:dyDescent="0.4">
      <c r="A112" s="17" t="s">
        <v>523</v>
      </c>
      <c r="B112" s="18"/>
      <c r="C112" s="19" t="str">
        <f>IF($B112="","",IFERROR(T(VLOOKUP($B112,Participantes!$B$2:$C$201,2,0)),"(cadastrar na aba Participantes)"))</f>
        <v/>
      </c>
      <c r="D112" s="19"/>
      <c r="E112" s="18"/>
      <c r="F112" s="19"/>
      <c r="G112" s="23"/>
      <c r="H112" s="20"/>
      <c r="I112" s="17"/>
      <c r="J112" s="19"/>
      <c r="K112" s="19"/>
      <c r="L112" s="20" t="str">
        <f>IF($B112="","",COUNTIF(Unidades!$B$2:$B$1499,$A112))</f>
        <v/>
      </c>
      <c r="M112" s="20" t="str">
        <f>IF($B112="","",COUNTIFS(Unidades!$B$2:$B$1499,$A112,Unidades!$H$2:$H$1499,"Pleito – discordância metodológica")+COUNTIFS(Unidades!$B$2:$B$1499,$A112,Unidades!$H$2:$H$1499,"Pleito – sugestão de aprimoramento")+COUNTIFS(Unidades!$B$2:$B$1499,$A112,Unidades!$H$2:$H$1499,"Pleito – correção de dado ou cálculo")+COUNTIFS(Unidades!$B$2:$B$1499,$A112,Unidades!$H$2:$H$1499,"Pedido de esclarecimento"))</f>
        <v/>
      </c>
      <c r="N112" s="18"/>
    </row>
    <row r="113" spans="1:14" x14ac:dyDescent="0.4">
      <c r="A113" s="17" t="s">
        <v>524</v>
      </c>
      <c r="B113" s="18"/>
      <c r="C113" s="19" t="str">
        <f>IF($B113="","",IFERROR(T(VLOOKUP($B113,Participantes!$B$2:$C$201,2,0)),"(cadastrar na aba Participantes)"))</f>
        <v/>
      </c>
      <c r="D113" s="19"/>
      <c r="E113" s="18"/>
      <c r="F113" s="19"/>
      <c r="G113" s="23"/>
      <c r="H113" s="20"/>
      <c r="I113" s="17"/>
      <c r="J113" s="19"/>
      <c r="K113" s="19"/>
      <c r="L113" s="20" t="str">
        <f>IF($B113="","",COUNTIF(Unidades!$B$2:$B$1499,$A113))</f>
        <v/>
      </c>
      <c r="M113" s="20" t="str">
        <f>IF($B113="","",COUNTIFS(Unidades!$B$2:$B$1499,$A113,Unidades!$H$2:$H$1499,"Pleito – discordância metodológica")+COUNTIFS(Unidades!$B$2:$B$1499,$A113,Unidades!$H$2:$H$1499,"Pleito – sugestão de aprimoramento")+COUNTIFS(Unidades!$B$2:$B$1499,$A113,Unidades!$H$2:$H$1499,"Pleito – correção de dado ou cálculo")+COUNTIFS(Unidades!$B$2:$B$1499,$A113,Unidades!$H$2:$H$1499,"Pedido de esclarecimento"))</f>
        <v/>
      </c>
      <c r="N113" s="18"/>
    </row>
    <row r="114" spans="1:14" x14ac:dyDescent="0.4">
      <c r="A114" s="17" t="s">
        <v>525</v>
      </c>
      <c r="B114" s="18"/>
      <c r="C114" s="19" t="str">
        <f>IF($B114="","",IFERROR(T(VLOOKUP($B114,Participantes!$B$2:$C$201,2,0)),"(cadastrar na aba Participantes)"))</f>
        <v/>
      </c>
      <c r="D114" s="19"/>
      <c r="E114" s="18"/>
      <c r="F114" s="19"/>
      <c r="G114" s="23"/>
      <c r="H114" s="20"/>
      <c r="I114" s="17"/>
      <c r="J114" s="19"/>
      <c r="K114" s="19"/>
      <c r="L114" s="20" t="str">
        <f>IF($B114="","",COUNTIF(Unidades!$B$2:$B$1499,$A114))</f>
        <v/>
      </c>
      <c r="M114" s="20" t="str">
        <f>IF($B114="","",COUNTIFS(Unidades!$B$2:$B$1499,$A114,Unidades!$H$2:$H$1499,"Pleito – discordância metodológica")+COUNTIFS(Unidades!$B$2:$B$1499,$A114,Unidades!$H$2:$H$1499,"Pleito – sugestão de aprimoramento")+COUNTIFS(Unidades!$B$2:$B$1499,$A114,Unidades!$H$2:$H$1499,"Pleito – correção de dado ou cálculo")+COUNTIFS(Unidades!$B$2:$B$1499,$A114,Unidades!$H$2:$H$1499,"Pedido de esclarecimento"))</f>
        <v/>
      </c>
      <c r="N114" s="18"/>
    </row>
    <row r="115" spans="1:14" x14ac:dyDescent="0.4">
      <c r="A115" s="17" t="s">
        <v>526</v>
      </c>
      <c r="B115" s="18"/>
      <c r="C115" s="19" t="str">
        <f>IF($B115="","",IFERROR(T(VLOOKUP($B115,Participantes!$B$2:$C$201,2,0)),"(cadastrar na aba Participantes)"))</f>
        <v/>
      </c>
      <c r="D115" s="19"/>
      <c r="E115" s="18"/>
      <c r="F115" s="19"/>
      <c r="G115" s="23"/>
      <c r="H115" s="20"/>
      <c r="I115" s="17"/>
      <c r="J115" s="19"/>
      <c r="K115" s="19"/>
      <c r="L115" s="20" t="str">
        <f>IF($B115="","",COUNTIF(Unidades!$B$2:$B$1499,$A115))</f>
        <v/>
      </c>
      <c r="M115" s="20" t="str">
        <f>IF($B115="","",COUNTIFS(Unidades!$B$2:$B$1499,$A115,Unidades!$H$2:$H$1499,"Pleito – discordância metodológica")+COUNTIFS(Unidades!$B$2:$B$1499,$A115,Unidades!$H$2:$H$1499,"Pleito – sugestão de aprimoramento")+COUNTIFS(Unidades!$B$2:$B$1499,$A115,Unidades!$H$2:$H$1499,"Pleito – correção de dado ou cálculo")+COUNTIFS(Unidades!$B$2:$B$1499,$A115,Unidades!$H$2:$H$1499,"Pedido de esclarecimento"))</f>
        <v/>
      </c>
      <c r="N115" s="18"/>
    </row>
    <row r="116" spans="1:14" x14ac:dyDescent="0.4">
      <c r="A116" s="17" t="s">
        <v>527</v>
      </c>
      <c r="B116" s="18"/>
      <c r="C116" s="19" t="str">
        <f>IF($B116="","",IFERROR(T(VLOOKUP($B116,Participantes!$B$2:$C$201,2,0)),"(cadastrar na aba Participantes)"))</f>
        <v/>
      </c>
      <c r="D116" s="19"/>
      <c r="E116" s="18"/>
      <c r="F116" s="19"/>
      <c r="G116" s="23"/>
      <c r="H116" s="20"/>
      <c r="I116" s="17"/>
      <c r="J116" s="19"/>
      <c r="K116" s="19"/>
      <c r="L116" s="20" t="str">
        <f>IF($B116="","",COUNTIF(Unidades!$B$2:$B$1499,$A116))</f>
        <v/>
      </c>
      <c r="M116" s="20" t="str">
        <f>IF($B116="","",COUNTIFS(Unidades!$B$2:$B$1499,$A116,Unidades!$H$2:$H$1499,"Pleito – discordância metodológica")+COUNTIFS(Unidades!$B$2:$B$1499,$A116,Unidades!$H$2:$H$1499,"Pleito – sugestão de aprimoramento")+COUNTIFS(Unidades!$B$2:$B$1499,$A116,Unidades!$H$2:$H$1499,"Pleito – correção de dado ou cálculo")+COUNTIFS(Unidades!$B$2:$B$1499,$A116,Unidades!$H$2:$H$1499,"Pedido de esclarecimento"))</f>
        <v/>
      </c>
      <c r="N116" s="18"/>
    </row>
    <row r="117" spans="1:14" x14ac:dyDescent="0.4">
      <c r="A117" s="17" t="s">
        <v>528</v>
      </c>
      <c r="B117" s="18"/>
      <c r="C117" s="19" t="str">
        <f>IF($B117="","",IFERROR(T(VLOOKUP($B117,Participantes!$B$2:$C$201,2,0)),"(cadastrar na aba Participantes)"))</f>
        <v/>
      </c>
      <c r="D117" s="19"/>
      <c r="E117" s="18"/>
      <c r="F117" s="19"/>
      <c r="G117" s="23"/>
      <c r="H117" s="20"/>
      <c r="I117" s="17"/>
      <c r="J117" s="19"/>
      <c r="K117" s="19"/>
      <c r="L117" s="20" t="str">
        <f>IF($B117="","",COUNTIF(Unidades!$B$2:$B$1499,$A117))</f>
        <v/>
      </c>
      <c r="M117" s="20" t="str">
        <f>IF($B117="","",COUNTIFS(Unidades!$B$2:$B$1499,$A117,Unidades!$H$2:$H$1499,"Pleito – discordância metodológica")+COUNTIFS(Unidades!$B$2:$B$1499,$A117,Unidades!$H$2:$H$1499,"Pleito – sugestão de aprimoramento")+COUNTIFS(Unidades!$B$2:$B$1499,$A117,Unidades!$H$2:$H$1499,"Pleito – correção de dado ou cálculo")+COUNTIFS(Unidades!$B$2:$B$1499,$A117,Unidades!$H$2:$H$1499,"Pedido de esclarecimento"))</f>
        <v/>
      </c>
      <c r="N117" s="18"/>
    </row>
    <row r="118" spans="1:14" x14ac:dyDescent="0.4">
      <c r="A118" s="17" t="s">
        <v>529</v>
      </c>
      <c r="B118" s="18"/>
      <c r="C118" s="19" t="str">
        <f>IF($B118="","",IFERROR(T(VLOOKUP($B118,Participantes!$B$2:$C$201,2,0)),"(cadastrar na aba Participantes)"))</f>
        <v/>
      </c>
      <c r="D118" s="19"/>
      <c r="E118" s="18"/>
      <c r="F118" s="19"/>
      <c r="G118" s="23"/>
      <c r="H118" s="20"/>
      <c r="I118" s="17"/>
      <c r="J118" s="19"/>
      <c r="K118" s="19"/>
      <c r="L118" s="20" t="str">
        <f>IF($B118="","",COUNTIF(Unidades!$B$2:$B$1499,$A118))</f>
        <v/>
      </c>
      <c r="M118" s="20" t="str">
        <f>IF($B118="","",COUNTIFS(Unidades!$B$2:$B$1499,$A118,Unidades!$H$2:$H$1499,"Pleito – discordância metodológica")+COUNTIFS(Unidades!$B$2:$B$1499,$A118,Unidades!$H$2:$H$1499,"Pleito – sugestão de aprimoramento")+COUNTIFS(Unidades!$B$2:$B$1499,$A118,Unidades!$H$2:$H$1499,"Pleito – correção de dado ou cálculo")+COUNTIFS(Unidades!$B$2:$B$1499,$A118,Unidades!$H$2:$H$1499,"Pedido de esclarecimento"))</f>
        <v/>
      </c>
      <c r="N118" s="18"/>
    </row>
    <row r="119" spans="1:14" x14ac:dyDescent="0.4">
      <c r="A119" s="17" t="s">
        <v>530</v>
      </c>
      <c r="B119" s="18"/>
      <c r="C119" s="19" t="str">
        <f>IF($B119="","",IFERROR(T(VLOOKUP($B119,Participantes!$B$2:$C$201,2,0)),"(cadastrar na aba Participantes)"))</f>
        <v/>
      </c>
      <c r="D119" s="19"/>
      <c r="E119" s="18"/>
      <c r="F119" s="19"/>
      <c r="G119" s="23"/>
      <c r="H119" s="20"/>
      <c r="I119" s="17"/>
      <c r="J119" s="19"/>
      <c r="K119" s="19"/>
      <c r="L119" s="20" t="str">
        <f>IF($B119="","",COUNTIF(Unidades!$B$2:$B$1499,$A119))</f>
        <v/>
      </c>
      <c r="M119" s="20" t="str">
        <f>IF($B119="","",COUNTIFS(Unidades!$B$2:$B$1499,$A119,Unidades!$H$2:$H$1499,"Pleito – discordância metodológica")+COUNTIFS(Unidades!$B$2:$B$1499,$A119,Unidades!$H$2:$H$1499,"Pleito – sugestão de aprimoramento")+COUNTIFS(Unidades!$B$2:$B$1499,$A119,Unidades!$H$2:$H$1499,"Pleito – correção de dado ou cálculo")+COUNTIFS(Unidades!$B$2:$B$1499,$A119,Unidades!$H$2:$H$1499,"Pedido de esclarecimento"))</f>
        <v/>
      </c>
      <c r="N119" s="18"/>
    </row>
    <row r="120" spans="1:14" x14ac:dyDescent="0.4">
      <c r="A120" s="17" t="s">
        <v>531</v>
      </c>
      <c r="B120" s="18"/>
      <c r="C120" s="19" t="str">
        <f>IF($B120="","",IFERROR(T(VLOOKUP($B120,Participantes!$B$2:$C$201,2,0)),"(cadastrar na aba Participantes)"))</f>
        <v/>
      </c>
      <c r="D120" s="19"/>
      <c r="E120" s="18"/>
      <c r="F120" s="19"/>
      <c r="G120" s="23"/>
      <c r="H120" s="20"/>
      <c r="I120" s="17"/>
      <c r="J120" s="19"/>
      <c r="K120" s="19"/>
      <c r="L120" s="20" t="str">
        <f>IF($B120="","",COUNTIF(Unidades!$B$2:$B$1499,$A120))</f>
        <v/>
      </c>
      <c r="M120" s="20" t="str">
        <f>IF($B120="","",COUNTIFS(Unidades!$B$2:$B$1499,$A120,Unidades!$H$2:$H$1499,"Pleito – discordância metodológica")+COUNTIFS(Unidades!$B$2:$B$1499,$A120,Unidades!$H$2:$H$1499,"Pleito – sugestão de aprimoramento")+COUNTIFS(Unidades!$B$2:$B$1499,$A120,Unidades!$H$2:$H$1499,"Pleito – correção de dado ou cálculo")+COUNTIFS(Unidades!$B$2:$B$1499,$A120,Unidades!$H$2:$H$1499,"Pedido de esclarecimento"))</f>
        <v/>
      </c>
      <c r="N120" s="18"/>
    </row>
    <row r="121" spans="1:14" x14ac:dyDescent="0.4">
      <c r="A121" s="17" t="s">
        <v>532</v>
      </c>
      <c r="B121" s="18"/>
      <c r="C121" s="19" t="str">
        <f>IF($B121="","",IFERROR(T(VLOOKUP($B121,Participantes!$B$2:$C$201,2,0)),"(cadastrar na aba Participantes)"))</f>
        <v/>
      </c>
      <c r="D121" s="19"/>
      <c r="E121" s="18"/>
      <c r="F121" s="19"/>
      <c r="G121" s="23"/>
      <c r="H121" s="20"/>
      <c r="I121" s="17"/>
      <c r="J121" s="19"/>
      <c r="K121" s="19"/>
      <c r="L121" s="20" t="str">
        <f>IF($B121="","",COUNTIF(Unidades!$B$2:$B$1499,$A121))</f>
        <v/>
      </c>
      <c r="M121" s="20" t="str">
        <f>IF($B121="","",COUNTIFS(Unidades!$B$2:$B$1499,$A121,Unidades!$H$2:$H$1499,"Pleito – discordância metodológica")+COUNTIFS(Unidades!$B$2:$B$1499,$A121,Unidades!$H$2:$H$1499,"Pleito – sugestão de aprimoramento")+COUNTIFS(Unidades!$B$2:$B$1499,$A121,Unidades!$H$2:$H$1499,"Pleito – correção de dado ou cálculo")+COUNTIFS(Unidades!$B$2:$B$1499,$A121,Unidades!$H$2:$H$1499,"Pedido de esclarecimento"))</f>
        <v/>
      </c>
      <c r="N121" s="18"/>
    </row>
    <row r="122" spans="1:14" x14ac:dyDescent="0.4">
      <c r="A122" s="17" t="s">
        <v>533</v>
      </c>
      <c r="B122" s="18"/>
      <c r="C122" s="19" t="str">
        <f>IF($B122="","",IFERROR(T(VLOOKUP($B122,Participantes!$B$2:$C$201,2,0)),"(cadastrar na aba Participantes)"))</f>
        <v/>
      </c>
      <c r="D122" s="19"/>
      <c r="E122" s="18"/>
      <c r="F122" s="19"/>
      <c r="G122" s="23"/>
      <c r="H122" s="20"/>
      <c r="I122" s="17"/>
      <c r="J122" s="19"/>
      <c r="K122" s="19"/>
      <c r="L122" s="20" t="str">
        <f>IF($B122="","",COUNTIF(Unidades!$B$2:$B$1499,$A122))</f>
        <v/>
      </c>
      <c r="M122" s="20" t="str">
        <f>IF($B122="","",COUNTIFS(Unidades!$B$2:$B$1499,$A122,Unidades!$H$2:$H$1499,"Pleito – discordância metodológica")+COUNTIFS(Unidades!$B$2:$B$1499,$A122,Unidades!$H$2:$H$1499,"Pleito – sugestão de aprimoramento")+COUNTIFS(Unidades!$B$2:$B$1499,$A122,Unidades!$H$2:$H$1499,"Pleito – correção de dado ou cálculo")+COUNTIFS(Unidades!$B$2:$B$1499,$A122,Unidades!$H$2:$H$1499,"Pedido de esclarecimento"))</f>
        <v/>
      </c>
      <c r="N122" s="18"/>
    </row>
    <row r="123" spans="1:14" x14ac:dyDescent="0.4">
      <c r="A123" s="17" t="s">
        <v>534</v>
      </c>
      <c r="B123" s="18"/>
      <c r="C123" s="19" t="str">
        <f>IF($B123="","",IFERROR(T(VLOOKUP($B123,Participantes!$B$2:$C$201,2,0)),"(cadastrar na aba Participantes)"))</f>
        <v/>
      </c>
      <c r="D123" s="19"/>
      <c r="E123" s="18"/>
      <c r="F123" s="19"/>
      <c r="G123" s="23"/>
      <c r="H123" s="20"/>
      <c r="I123" s="17"/>
      <c r="J123" s="19"/>
      <c r="K123" s="19"/>
      <c r="L123" s="20" t="str">
        <f>IF($B123="","",COUNTIF(Unidades!$B$2:$B$1499,$A123))</f>
        <v/>
      </c>
      <c r="M123" s="20" t="str">
        <f>IF($B123="","",COUNTIFS(Unidades!$B$2:$B$1499,$A123,Unidades!$H$2:$H$1499,"Pleito – discordância metodológica")+COUNTIFS(Unidades!$B$2:$B$1499,$A123,Unidades!$H$2:$H$1499,"Pleito – sugestão de aprimoramento")+COUNTIFS(Unidades!$B$2:$B$1499,$A123,Unidades!$H$2:$H$1499,"Pleito – correção de dado ou cálculo")+COUNTIFS(Unidades!$B$2:$B$1499,$A123,Unidades!$H$2:$H$1499,"Pedido de esclarecimento"))</f>
        <v/>
      </c>
      <c r="N123" s="18"/>
    </row>
    <row r="124" spans="1:14" x14ac:dyDescent="0.4">
      <c r="A124" s="17" t="s">
        <v>535</v>
      </c>
      <c r="B124" s="18"/>
      <c r="C124" s="19" t="str">
        <f>IF($B124="","",IFERROR(T(VLOOKUP($B124,Participantes!$B$2:$C$201,2,0)),"(cadastrar na aba Participantes)"))</f>
        <v/>
      </c>
      <c r="D124" s="19"/>
      <c r="E124" s="18"/>
      <c r="F124" s="19"/>
      <c r="G124" s="23"/>
      <c r="H124" s="20"/>
      <c r="I124" s="17"/>
      <c r="J124" s="19"/>
      <c r="K124" s="19"/>
      <c r="L124" s="20" t="str">
        <f>IF($B124="","",COUNTIF(Unidades!$B$2:$B$1499,$A124))</f>
        <v/>
      </c>
      <c r="M124" s="20" t="str">
        <f>IF($B124="","",COUNTIFS(Unidades!$B$2:$B$1499,$A124,Unidades!$H$2:$H$1499,"Pleito – discordância metodológica")+COUNTIFS(Unidades!$B$2:$B$1499,$A124,Unidades!$H$2:$H$1499,"Pleito – sugestão de aprimoramento")+COUNTIFS(Unidades!$B$2:$B$1499,$A124,Unidades!$H$2:$H$1499,"Pleito – correção de dado ou cálculo")+COUNTIFS(Unidades!$B$2:$B$1499,$A124,Unidades!$H$2:$H$1499,"Pedido de esclarecimento"))</f>
        <v/>
      </c>
      <c r="N124" s="18"/>
    </row>
    <row r="125" spans="1:14" x14ac:dyDescent="0.4">
      <c r="A125" s="17" t="s">
        <v>536</v>
      </c>
      <c r="B125" s="18"/>
      <c r="C125" s="19" t="str">
        <f>IF($B125="","",IFERROR(T(VLOOKUP($B125,Participantes!$B$2:$C$201,2,0)),"(cadastrar na aba Participantes)"))</f>
        <v/>
      </c>
      <c r="D125" s="19"/>
      <c r="E125" s="18"/>
      <c r="F125" s="19"/>
      <c r="G125" s="23"/>
      <c r="H125" s="20"/>
      <c r="I125" s="17"/>
      <c r="J125" s="19"/>
      <c r="K125" s="19"/>
      <c r="L125" s="20" t="str">
        <f>IF($B125="","",COUNTIF(Unidades!$B$2:$B$1499,$A125))</f>
        <v/>
      </c>
      <c r="M125" s="20" t="str">
        <f>IF($B125="","",COUNTIFS(Unidades!$B$2:$B$1499,$A125,Unidades!$H$2:$H$1499,"Pleito – discordância metodológica")+COUNTIFS(Unidades!$B$2:$B$1499,$A125,Unidades!$H$2:$H$1499,"Pleito – sugestão de aprimoramento")+COUNTIFS(Unidades!$B$2:$B$1499,$A125,Unidades!$H$2:$H$1499,"Pleito – correção de dado ou cálculo")+COUNTIFS(Unidades!$B$2:$B$1499,$A125,Unidades!$H$2:$H$1499,"Pedido de esclarecimento"))</f>
        <v/>
      </c>
      <c r="N125" s="18"/>
    </row>
    <row r="126" spans="1:14" x14ac:dyDescent="0.4">
      <c r="A126" s="17" t="s">
        <v>537</v>
      </c>
      <c r="B126" s="18"/>
      <c r="C126" s="19" t="str">
        <f>IF($B126="","",IFERROR(T(VLOOKUP($B126,Participantes!$B$2:$C$201,2,0)),"(cadastrar na aba Participantes)"))</f>
        <v/>
      </c>
      <c r="D126" s="19"/>
      <c r="E126" s="18"/>
      <c r="F126" s="19"/>
      <c r="G126" s="23"/>
      <c r="H126" s="20"/>
      <c r="I126" s="17"/>
      <c r="J126" s="19"/>
      <c r="K126" s="19"/>
      <c r="L126" s="20" t="str">
        <f>IF($B126="","",COUNTIF(Unidades!$B$2:$B$1499,$A126))</f>
        <v/>
      </c>
      <c r="M126" s="20" t="str">
        <f>IF($B126="","",COUNTIFS(Unidades!$B$2:$B$1499,$A126,Unidades!$H$2:$H$1499,"Pleito – discordância metodológica")+COUNTIFS(Unidades!$B$2:$B$1499,$A126,Unidades!$H$2:$H$1499,"Pleito – sugestão de aprimoramento")+COUNTIFS(Unidades!$B$2:$B$1499,$A126,Unidades!$H$2:$H$1499,"Pleito – correção de dado ou cálculo")+COUNTIFS(Unidades!$B$2:$B$1499,$A126,Unidades!$H$2:$H$1499,"Pedido de esclarecimento"))</f>
        <v/>
      </c>
      <c r="N126" s="18"/>
    </row>
    <row r="127" spans="1:14" x14ac:dyDescent="0.4">
      <c r="A127" s="17" t="s">
        <v>538</v>
      </c>
      <c r="B127" s="18"/>
      <c r="C127" s="19" t="str">
        <f>IF($B127="","",IFERROR(T(VLOOKUP($B127,Participantes!$B$2:$C$201,2,0)),"(cadastrar na aba Participantes)"))</f>
        <v/>
      </c>
      <c r="D127" s="19"/>
      <c r="E127" s="18"/>
      <c r="F127" s="19"/>
      <c r="G127" s="23"/>
      <c r="H127" s="20"/>
      <c r="I127" s="17"/>
      <c r="J127" s="19"/>
      <c r="K127" s="19"/>
      <c r="L127" s="20" t="str">
        <f>IF($B127="","",COUNTIF(Unidades!$B$2:$B$1499,$A127))</f>
        <v/>
      </c>
      <c r="M127" s="20" t="str">
        <f>IF($B127="","",COUNTIFS(Unidades!$B$2:$B$1499,$A127,Unidades!$H$2:$H$1499,"Pleito – discordância metodológica")+COUNTIFS(Unidades!$B$2:$B$1499,$A127,Unidades!$H$2:$H$1499,"Pleito – sugestão de aprimoramento")+COUNTIFS(Unidades!$B$2:$B$1499,$A127,Unidades!$H$2:$H$1499,"Pleito – correção de dado ou cálculo")+COUNTIFS(Unidades!$B$2:$B$1499,$A127,Unidades!$H$2:$H$1499,"Pedido de esclarecimento"))</f>
        <v/>
      </c>
      <c r="N127" s="18"/>
    </row>
    <row r="128" spans="1:14" x14ac:dyDescent="0.4">
      <c r="A128" s="17" t="s">
        <v>539</v>
      </c>
      <c r="B128" s="18"/>
      <c r="C128" s="19" t="str">
        <f>IF($B128="","",IFERROR(T(VLOOKUP($B128,Participantes!$B$2:$C$201,2,0)),"(cadastrar na aba Participantes)"))</f>
        <v/>
      </c>
      <c r="D128" s="19"/>
      <c r="E128" s="18"/>
      <c r="F128" s="19"/>
      <c r="G128" s="23"/>
      <c r="H128" s="20"/>
      <c r="I128" s="17"/>
      <c r="J128" s="19"/>
      <c r="K128" s="19"/>
      <c r="L128" s="20" t="str">
        <f>IF($B128="","",COUNTIF(Unidades!$B$2:$B$1499,$A128))</f>
        <v/>
      </c>
      <c r="M128" s="20" t="str">
        <f>IF($B128="","",COUNTIFS(Unidades!$B$2:$B$1499,$A128,Unidades!$H$2:$H$1499,"Pleito – discordância metodológica")+COUNTIFS(Unidades!$B$2:$B$1499,$A128,Unidades!$H$2:$H$1499,"Pleito – sugestão de aprimoramento")+COUNTIFS(Unidades!$B$2:$B$1499,$A128,Unidades!$H$2:$H$1499,"Pleito – correção de dado ou cálculo")+COUNTIFS(Unidades!$B$2:$B$1499,$A128,Unidades!$H$2:$H$1499,"Pedido de esclarecimento"))</f>
        <v/>
      </c>
      <c r="N128" s="18"/>
    </row>
    <row r="129" spans="1:14" x14ac:dyDescent="0.4">
      <c r="A129" s="17" t="s">
        <v>540</v>
      </c>
      <c r="B129" s="18"/>
      <c r="C129" s="19" t="str">
        <f>IF($B129="","",IFERROR(T(VLOOKUP($B129,Participantes!$B$2:$C$201,2,0)),"(cadastrar na aba Participantes)"))</f>
        <v/>
      </c>
      <c r="D129" s="19"/>
      <c r="E129" s="18"/>
      <c r="F129" s="19"/>
      <c r="G129" s="23"/>
      <c r="H129" s="20"/>
      <c r="I129" s="17"/>
      <c r="J129" s="19"/>
      <c r="K129" s="19"/>
      <c r="L129" s="20" t="str">
        <f>IF($B129="","",COUNTIF(Unidades!$B$2:$B$1499,$A129))</f>
        <v/>
      </c>
      <c r="M129" s="20" t="str">
        <f>IF($B129="","",COUNTIFS(Unidades!$B$2:$B$1499,$A129,Unidades!$H$2:$H$1499,"Pleito – discordância metodológica")+COUNTIFS(Unidades!$B$2:$B$1499,$A129,Unidades!$H$2:$H$1499,"Pleito – sugestão de aprimoramento")+COUNTIFS(Unidades!$B$2:$B$1499,$A129,Unidades!$H$2:$H$1499,"Pleito – correção de dado ou cálculo")+COUNTIFS(Unidades!$B$2:$B$1499,$A129,Unidades!$H$2:$H$1499,"Pedido de esclarecimento"))</f>
        <v/>
      </c>
      <c r="N129" s="18"/>
    </row>
    <row r="130" spans="1:14" x14ac:dyDescent="0.4">
      <c r="A130" s="17" t="s">
        <v>541</v>
      </c>
      <c r="B130" s="18"/>
      <c r="C130" s="19" t="str">
        <f>IF($B130="","",IFERROR(T(VLOOKUP($B130,Participantes!$B$2:$C$201,2,0)),"(cadastrar na aba Participantes)"))</f>
        <v/>
      </c>
      <c r="D130" s="19"/>
      <c r="E130" s="18"/>
      <c r="F130" s="19"/>
      <c r="G130" s="23"/>
      <c r="H130" s="20"/>
      <c r="I130" s="17"/>
      <c r="J130" s="19"/>
      <c r="K130" s="19"/>
      <c r="L130" s="20" t="str">
        <f>IF($B130="","",COUNTIF(Unidades!$B$2:$B$1499,$A130))</f>
        <v/>
      </c>
      <c r="M130" s="20" t="str">
        <f>IF($B130="","",COUNTIFS(Unidades!$B$2:$B$1499,$A130,Unidades!$H$2:$H$1499,"Pleito – discordância metodológica")+COUNTIFS(Unidades!$B$2:$B$1499,$A130,Unidades!$H$2:$H$1499,"Pleito – sugestão de aprimoramento")+COUNTIFS(Unidades!$B$2:$B$1499,$A130,Unidades!$H$2:$H$1499,"Pleito – correção de dado ou cálculo")+COUNTIFS(Unidades!$B$2:$B$1499,$A130,Unidades!$H$2:$H$1499,"Pedido de esclarecimento"))</f>
        <v/>
      </c>
      <c r="N130" s="18"/>
    </row>
    <row r="131" spans="1:14" x14ac:dyDescent="0.4">
      <c r="A131" s="17" t="s">
        <v>542</v>
      </c>
      <c r="B131" s="18"/>
      <c r="C131" s="19" t="str">
        <f>IF($B131="","",IFERROR(T(VLOOKUP($B131,Participantes!$B$2:$C$201,2,0)),"(cadastrar na aba Participantes)"))</f>
        <v/>
      </c>
      <c r="D131" s="19"/>
      <c r="E131" s="18"/>
      <c r="F131" s="19"/>
      <c r="G131" s="23"/>
      <c r="H131" s="20"/>
      <c r="I131" s="17"/>
      <c r="J131" s="19"/>
      <c r="K131" s="19"/>
      <c r="L131" s="20" t="str">
        <f>IF($B131="","",COUNTIF(Unidades!$B$2:$B$1499,$A131))</f>
        <v/>
      </c>
      <c r="M131" s="20" t="str">
        <f>IF($B131="","",COUNTIFS(Unidades!$B$2:$B$1499,$A131,Unidades!$H$2:$H$1499,"Pleito – discordância metodológica")+COUNTIFS(Unidades!$B$2:$B$1499,$A131,Unidades!$H$2:$H$1499,"Pleito – sugestão de aprimoramento")+COUNTIFS(Unidades!$B$2:$B$1499,$A131,Unidades!$H$2:$H$1499,"Pleito – correção de dado ou cálculo")+COUNTIFS(Unidades!$B$2:$B$1499,$A131,Unidades!$H$2:$H$1499,"Pedido de esclarecimento"))</f>
        <v/>
      </c>
      <c r="N131" s="18"/>
    </row>
    <row r="132" spans="1:14" x14ac:dyDescent="0.4">
      <c r="A132" s="17" t="s">
        <v>543</v>
      </c>
      <c r="B132" s="18"/>
      <c r="C132" s="19" t="str">
        <f>IF($B132="","",IFERROR(T(VLOOKUP($B132,Participantes!$B$2:$C$201,2,0)),"(cadastrar na aba Participantes)"))</f>
        <v/>
      </c>
      <c r="D132" s="19"/>
      <c r="E132" s="18"/>
      <c r="F132" s="19"/>
      <c r="G132" s="23"/>
      <c r="H132" s="20"/>
      <c r="I132" s="17"/>
      <c r="J132" s="19"/>
      <c r="K132" s="19"/>
      <c r="L132" s="20" t="str">
        <f>IF($B132="","",COUNTIF(Unidades!$B$2:$B$1499,$A132))</f>
        <v/>
      </c>
      <c r="M132" s="20" t="str">
        <f>IF($B132="","",COUNTIFS(Unidades!$B$2:$B$1499,$A132,Unidades!$H$2:$H$1499,"Pleito – discordância metodológica")+COUNTIFS(Unidades!$B$2:$B$1499,$A132,Unidades!$H$2:$H$1499,"Pleito – sugestão de aprimoramento")+COUNTIFS(Unidades!$B$2:$B$1499,$A132,Unidades!$H$2:$H$1499,"Pleito – correção de dado ou cálculo")+COUNTIFS(Unidades!$B$2:$B$1499,$A132,Unidades!$H$2:$H$1499,"Pedido de esclarecimento"))</f>
        <v/>
      </c>
      <c r="N132" s="18"/>
    </row>
    <row r="133" spans="1:14" x14ac:dyDescent="0.4">
      <c r="A133" s="17" t="s">
        <v>544</v>
      </c>
      <c r="B133" s="18"/>
      <c r="C133" s="19" t="str">
        <f>IF($B133="","",IFERROR(T(VLOOKUP($B133,Participantes!$B$2:$C$201,2,0)),"(cadastrar na aba Participantes)"))</f>
        <v/>
      </c>
      <c r="D133" s="19"/>
      <c r="E133" s="18"/>
      <c r="F133" s="19"/>
      <c r="G133" s="23"/>
      <c r="H133" s="20"/>
      <c r="I133" s="17"/>
      <c r="J133" s="19"/>
      <c r="K133" s="19"/>
      <c r="L133" s="20" t="str">
        <f>IF($B133="","",COUNTIF(Unidades!$B$2:$B$1499,$A133))</f>
        <v/>
      </c>
      <c r="M133" s="20" t="str">
        <f>IF($B133="","",COUNTIFS(Unidades!$B$2:$B$1499,$A133,Unidades!$H$2:$H$1499,"Pleito – discordância metodológica")+COUNTIFS(Unidades!$B$2:$B$1499,$A133,Unidades!$H$2:$H$1499,"Pleito – sugestão de aprimoramento")+COUNTIFS(Unidades!$B$2:$B$1499,$A133,Unidades!$H$2:$H$1499,"Pleito – correção de dado ou cálculo")+COUNTIFS(Unidades!$B$2:$B$1499,$A133,Unidades!$H$2:$H$1499,"Pedido de esclarecimento"))</f>
        <v/>
      </c>
      <c r="N133" s="18"/>
    </row>
    <row r="134" spans="1:14" x14ac:dyDescent="0.4">
      <c r="A134" s="17" t="s">
        <v>545</v>
      </c>
      <c r="B134" s="18"/>
      <c r="C134" s="19" t="str">
        <f>IF($B134="","",IFERROR(T(VLOOKUP($B134,Participantes!$B$2:$C$201,2,0)),"(cadastrar na aba Participantes)"))</f>
        <v/>
      </c>
      <c r="D134" s="19"/>
      <c r="E134" s="18"/>
      <c r="F134" s="19"/>
      <c r="G134" s="23"/>
      <c r="H134" s="20"/>
      <c r="I134" s="17"/>
      <c r="J134" s="19"/>
      <c r="K134" s="19"/>
      <c r="L134" s="20" t="str">
        <f>IF($B134="","",COUNTIF(Unidades!$B$2:$B$1499,$A134))</f>
        <v/>
      </c>
      <c r="M134" s="20" t="str">
        <f>IF($B134="","",COUNTIFS(Unidades!$B$2:$B$1499,$A134,Unidades!$H$2:$H$1499,"Pleito – discordância metodológica")+COUNTIFS(Unidades!$B$2:$B$1499,$A134,Unidades!$H$2:$H$1499,"Pleito – sugestão de aprimoramento")+COUNTIFS(Unidades!$B$2:$B$1499,$A134,Unidades!$H$2:$H$1499,"Pleito – correção de dado ou cálculo")+COUNTIFS(Unidades!$B$2:$B$1499,$A134,Unidades!$H$2:$H$1499,"Pedido de esclarecimento"))</f>
        <v/>
      </c>
      <c r="N134" s="18"/>
    </row>
    <row r="135" spans="1:14" x14ac:dyDescent="0.4">
      <c r="A135" s="17" t="s">
        <v>546</v>
      </c>
      <c r="B135" s="18"/>
      <c r="C135" s="19" t="str">
        <f>IF($B135="","",IFERROR(T(VLOOKUP($B135,Participantes!$B$2:$C$201,2,0)),"(cadastrar na aba Participantes)"))</f>
        <v/>
      </c>
      <c r="D135" s="19"/>
      <c r="E135" s="18"/>
      <c r="F135" s="19"/>
      <c r="G135" s="23"/>
      <c r="H135" s="20"/>
      <c r="I135" s="17"/>
      <c r="J135" s="19"/>
      <c r="K135" s="19"/>
      <c r="L135" s="20" t="str">
        <f>IF($B135="","",COUNTIF(Unidades!$B$2:$B$1499,$A135))</f>
        <v/>
      </c>
      <c r="M135" s="20" t="str">
        <f>IF($B135="","",COUNTIFS(Unidades!$B$2:$B$1499,$A135,Unidades!$H$2:$H$1499,"Pleito – discordância metodológica")+COUNTIFS(Unidades!$B$2:$B$1499,$A135,Unidades!$H$2:$H$1499,"Pleito – sugestão de aprimoramento")+COUNTIFS(Unidades!$B$2:$B$1499,$A135,Unidades!$H$2:$H$1499,"Pleito – correção de dado ou cálculo")+COUNTIFS(Unidades!$B$2:$B$1499,$A135,Unidades!$H$2:$H$1499,"Pedido de esclarecimento"))</f>
        <v/>
      </c>
      <c r="N135" s="18"/>
    </row>
    <row r="136" spans="1:14" x14ac:dyDescent="0.4">
      <c r="A136" s="17" t="s">
        <v>547</v>
      </c>
      <c r="B136" s="18"/>
      <c r="C136" s="19" t="str">
        <f>IF($B136="","",IFERROR(T(VLOOKUP($B136,Participantes!$B$2:$C$201,2,0)),"(cadastrar na aba Participantes)"))</f>
        <v/>
      </c>
      <c r="D136" s="19"/>
      <c r="E136" s="18"/>
      <c r="F136" s="19"/>
      <c r="G136" s="23"/>
      <c r="H136" s="20"/>
      <c r="I136" s="17"/>
      <c r="J136" s="19"/>
      <c r="K136" s="19"/>
      <c r="L136" s="20" t="str">
        <f>IF($B136="","",COUNTIF(Unidades!$B$2:$B$1499,$A136))</f>
        <v/>
      </c>
      <c r="M136" s="20" t="str">
        <f>IF($B136="","",COUNTIFS(Unidades!$B$2:$B$1499,$A136,Unidades!$H$2:$H$1499,"Pleito – discordância metodológica")+COUNTIFS(Unidades!$B$2:$B$1499,$A136,Unidades!$H$2:$H$1499,"Pleito – sugestão de aprimoramento")+COUNTIFS(Unidades!$B$2:$B$1499,$A136,Unidades!$H$2:$H$1499,"Pleito – correção de dado ou cálculo")+COUNTIFS(Unidades!$B$2:$B$1499,$A136,Unidades!$H$2:$H$1499,"Pedido de esclarecimento"))</f>
        <v/>
      </c>
      <c r="N136" s="18"/>
    </row>
    <row r="137" spans="1:14" x14ac:dyDescent="0.4">
      <c r="A137" s="17" t="s">
        <v>548</v>
      </c>
      <c r="B137" s="18"/>
      <c r="C137" s="19" t="str">
        <f>IF($B137="","",IFERROR(T(VLOOKUP($B137,Participantes!$B$2:$C$201,2,0)),"(cadastrar na aba Participantes)"))</f>
        <v/>
      </c>
      <c r="D137" s="19"/>
      <c r="E137" s="18"/>
      <c r="F137" s="19"/>
      <c r="G137" s="23"/>
      <c r="H137" s="20"/>
      <c r="I137" s="17"/>
      <c r="J137" s="19"/>
      <c r="K137" s="19"/>
      <c r="L137" s="20" t="str">
        <f>IF($B137="","",COUNTIF(Unidades!$B$2:$B$1499,$A137))</f>
        <v/>
      </c>
      <c r="M137" s="20" t="str">
        <f>IF($B137="","",COUNTIFS(Unidades!$B$2:$B$1499,$A137,Unidades!$H$2:$H$1499,"Pleito – discordância metodológica")+COUNTIFS(Unidades!$B$2:$B$1499,$A137,Unidades!$H$2:$H$1499,"Pleito – sugestão de aprimoramento")+COUNTIFS(Unidades!$B$2:$B$1499,$A137,Unidades!$H$2:$H$1499,"Pleito – correção de dado ou cálculo")+COUNTIFS(Unidades!$B$2:$B$1499,$A137,Unidades!$H$2:$H$1499,"Pedido de esclarecimento"))</f>
        <v/>
      </c>
      <c r="N137" s="18"/>
    </row>
    <row r="138" spans="1:14" x14ac:dyDescent="0.4">
      <c r="A138" s="17" t="s">
        <v>549</v>
      </c>
      <c r="B138" s="18"/>
      <c r="C138" s="19" t="str">
        <f>IF($B138="","",IFERROR(T(VLOOKUP($B138,Participantes!$B$2:$C$201,2,0)),"(cadastrar na aba Participantes)"))</f>
        <v/>
      </c>
      <c r="D138" s="19"/>
      <c r="E138" s="18"/>
      <c r="F138" s="19"/>
      <c r="G138" s="23"/>
      <c r="H138" s="20"/>
      <c r="I138" s="17"/>
      <c r="J138" s="19"/>
      <c r="K138" s="19"/>
      <c r="L138" s="20" t="str">
        <f>IF($B138="","",COUNTIF(Unidades!$B$2:$B$1499,$A138))</f>
        <v/>
      </c>
      <c r="M138" s="20" t="str">
        <f>IF($B138="","",COUNTIFS(Unidades!$B$2:$B$1499,$A138,Unidades!$H$2:$H$1499,"Pleito – discordância metodológica")+COUNTIFS(Unidades!$B$2:$B$1499,$A138,Unidades!$H$2:$H$1499,"Pleito – sugestão de aprimoramento")+COUNTIFS(Unidades!$B$2:$B$1499,$A138,Unidades!$H$2:$H$1499,"Pleito – correção de dado ou cálculo")+COUNTIFS(Unidades!$B$2:$B$1499,$A138,Unidades!$H$2:$H$1499,"Pedido de esclarecimento"))</f>
        <v/>
      </c>
      <c r="N138" s="18"/>
    </row>
    <row r="139" spans="1:14" x14ac:dyDescent="0.4">
      <c r="A139" s="17" t="s">
        <v>550</v>
      </c>
      <c r="B139" s="18"/>
      <c r="C139" s="19" t="str">
        <f>IF($B139="","",IFERROR(T(VLOOKUP($B139,Participantes!$B$2:$C$201,2,0)),"(cadastrar na aba Participantes)"))</f>
        <v/>
      </c>
      <c r="D139" s="19"/>
      <c r="E139" s="18"/>
      <c r="F139" s="19"/>
      <c r="G139" s="23"/>
      <c r="H139" s="20"/>
      <c r="I139" s="17"/>
      <c r="J139" s="19"/>
      <c r="K139" s="19"/>
      <c r="L139" s="20" t="str">
        <f>IF($B139="","",COUNTIF(Unidades!$B$2:$B$1499,$A139))</f>
        <v/>
      </c>
      <c r="M139" s="20" t="str">
        <f>IF($B139="","",COUNTIFS(Unidades!$B$2:$B$1499,$A139,Unidades!$H$2:$H$1499,"Pleito – discordância metodológica")+COUNTIFS(Unidades!$B$2:$B$1499,$A139,Unidades!$H$2:$H$1499,"Pleito – sugestão de aprimoramento")+COUNTIFS(Unidades!$B$2:$B$1499,$A139,Unidades!$H$2:$H$1499,"Pleito – correção de dado ou cálculo")+COUNTIFS(Unidades!$B$2:$B$1499,$A139,Unidades!$H$2:$H$1499,"Pedido de esclarecimento"))</f>
        <v/>
      </c>
      <c r="N139" s="18"/>
    </row>
    <row r="140" spans="1:14" x14ac:dyDescent="0.4">
      <c r="A140" s="17" t="s">
        <v>551</v>
      </c>
      <c r="B140" s="18"/>
      <c r="C140" s="19" t="str">
        <f>IF($B140="","",IFERROR(T(VLOOKUP($B140,Participantes!$B$2:$C$201,2,0)),"(cadastrar na aba Participantes)"))</f>
        <v/>
      </c>
      <c r="D140" s="19"/>
      <c r="E140" s="18"/>
      <c r="F140" s="19"/>
      <c r="G140" s="23"/>
      <c r="H140" s="20"/>
      <c r="I140" s="17"/>
      <c r="J140" s="19"/>
      <c r="K140" s="19"/>
      <c r="L140" s="20" t="str">
        <f>IF($B140="","",COUNTIF(Unidades!$B$2:$B$1499,$A140))</f>
        <v/>
      </c>
      <c r="M140" s="20" t="str">
        <f>IF($B140="","",COUNTIFS(Unidades!$B$2:$B$1499,$A140,Unidades!$H$2:$H$1499,"Pleito – discordância metodológica")+COUNTIFS(Unidades!$B$2:$B$1499,$A140,Unidades!$H$2:$H$1499,"Pleito – sugestão de aprimoramento")+COUNTIFS(Unidades!$B$2:$B$1499,$A140,Unidades!$H$2:$H$1499,"Pleito – correção de dado ou cálculo")+COUNTIFS(Unidades!$B$2:$B$1499,$A140,Unidades!$H$2:$H$1499,"Pedido de esclarecimento"))</f>
        <v/>
      </c>
      <c r="N140" s="18"/>
    </row>
    <row r="141" spans="1:14" x14ac:dyDescent="0.4">
      <c r="A141" s="17" t="s">
        <v>552</v>
      </c>
      <c r="B141" s="18"/>
      <c r="C141" s="19" t="str">
        <f>IF($B141="","",IFERROR(T(VLOOKUP($B141,Participantes!$B$2:$C$201,2,0)),"(cadastrar na aba Participantes)"))</f>
        <v/>
      </c>
      <c r="D141" s="19"/>
      <c r="E141" s="18"/>
      <c r="F141" s="19"/>
      <c r="G141" s="23"/>
      <c r="H141" s="20"/>
      <c r="I141" s="17"/>
      <c r="J141" s="19"/>
      <c r="K141" s="19"/>
      <c r="L141" s="20" t="str">
        <f>IF($B141="","",COUNTIF(Unidades!$B$2:$B$1499,$A141))</f>
        <v/>
      </c>
      <c r="M141" s="20" t="str">
        <f>IF($B141="","",COUNTIFS(Unidades!$B$2:$B$1499,$A141,Unidades!$H$2:$H$1499,"Pleito – discordância metodológica")+COUNTIFS(Unidades!$B$2:$B$1499,$A141,Unidades!$H$2:$H$1499,"Pleito – sugestão de aprimoramento")+COUNTIFS(Unidades!$B$2:$B$1499,$A141,Unidades!$H$2:$H$1499,"Pleito – correção de dado ou cálculo")+COUNTIFS(Unidades!$B$2:$B$1499,$A141,Unidades!$H$2:$H$1499,"Pedido de esclarecimento"))</f>
        <v/>
      </c>
      <c r="N141" s="18"/>
    </row>
    <row r="142" spans="1:14" x14ac:dyDescent="0.4">
      <c r="A142" s="17" t="s">
        <v>553</v>
      </c>
      <c r="B142" s="18"/>
      <c r="C142" s="19" t="str">
        <f>IF($B142="","",IFERROR(T(VLOOKUP($B142,Participantes!$B$2:$C$201,2,0)),"(cadastrar na aba Participantes)"))</f>
        <v/>
      </c>
      <c r="D142" s="19"/>
      <c r="E142" s="18"/>
      <c r="F142" s="19"/>
      <c r="G142" s="23"/>
      <c r="H142" s="20"/>
      <c r="I142" s="17"/>
      <c r="J142" s="19"/>
      <c r="K142" s="19"/>
      <c r="L142" s="20" t="str">
        <f>IF($B142="","",COUNTIF(Unidades!$B$2:$B$1499,$A142))</f>
        <v/>
      </c>
      <c r="M142" s="20" t="str">
        <f>IF($B142="","",COUNTIFS(Unidades!$B$2:$B$1499,$A142,Unidades!$H$2:$H$1499,"Pleito – discordância metodológica")+COUNTIFS(Unidades!$B$2:$B$1499,$A142,Unidades!$H$2:$H$1499,"Pleito – sugestão de aprimoramento")+COUNTIFS(Unidades!$B$2:$B$1499,$A142,Unidades!$H$2:$H$1499,"Pleito – correção de dado ou cálculo")+COUNTIFS(Unidades!$B$2:$B$1499,$A142,Unidades!$H$2:$H$1499,"Pedido de esclarecimento"))</f>
        <v/>
      </c>
      <c r="N142" s="18"/>
    </row>
    <row r="143" spans="1:14" x14ac:dyDescent="0.4">
      <c r="A143" s="17" t="s">
        <v>554</v>
      </c>
      <c r="B143" s="18"/>
      <c r="C143" s="19" t="str">
        <f>IF($B143="","",IFERROR(T(VLOOKUP($B143,Participantes!$B$2:$C$201,2,0)),"(cadastrar na aba Participantes)"))</f>
        <v/>
      </c>
      <c r="D143" s="19"/>
      <c r="E143" s="18"/>
      <c r="F143" s="19"/>
      <c r="G143" s="23"/>
      <c r="H143" s="20"/>
      <c r="I143" s="17"/>
      <c r="J143" s="19"/>
      <c r="K143" s="19"/>
      <c r="L143" s="20" t="str">
        <f>IF($B143="","",COUNTIF(Unidades!$B$2:$B$1499,$A143))</f>
        <v/>
      </c>
      <c r="M143" s="20" t="str">
        <f>IF($B143="","",COUNTIFS(Unidades!$B$2:$B$1499,$A143,Unidades!$H$2:$H$1499,"Pleito – discordância metodológica")+COUNTIFS(Unidades!$B$2:$B$1499,$A143,Unidades!$H$2:$H$1499,"Pleito – sugestão de aprimoramento")+COUNTIFS(Unidades!$B$2:$B$1499,$A143,Unidades!$H$2:$H$1499,"Pleito – correção de dado ou cálculo")+COUNTIFS(Unidades!$B$2:$B$1499,$A143,Unidades!$H$2:$H$1499,"Pedido de esclarecimento"))</f>
        <v/>
      </c>
      <c r="N143" s="18"/>
    </row>
    <row r="144" spans="1:14" x14ac:dyDescent="0.4">
      <c r="A144" s="17" t="s">
        <v>555</v>
      </c>
      <c r="B144" s="18"/>
      <c r="C144" s="19" t="str">
        <f>IF($B144="","",IFERROR(T(VLOOKUP($B144,Participantes!$B$2:$C$201,2,0)),"(cadastrar na aba Participantes)"))</f>
        <v/>
      </c>
      <c r="D144" s="19"/>
      <c r="E144" s="18"/>
      <c r="F144" s="19"/>
      <c r="G144" s="23"/>
      <c r="H144" s="20"/>
      <c r="I144" s="17"/>
      <c r="J144" s="19"/>
      <c r="K144" s="19"/>
      <c r="L144" s="20" t="str">
        <f>IF($B144="","",COUNTIF(Unidades!$B$2:$B$1499,$A144))</f>
        <v/>
      </c>
      <c r="M144" s="20" t="str">
        <f>IF($B144="","",COUNTIFS(Unidades!$B$2:$B$1499,$A144,Unidades!$H$2:$H$1499,"Pleito – discordância metodológica")+COUNTIFS(Unidades!$B$2:$B$1499,$A144,Unidades!$H$2:$H$1499,"Pleito – sugestão de aprimoramento")+COUNTIFS(Unidades!$B$2:$B$1499,$A144,Unidades!$H$2:$H$1499,"Pleito – correção de dado ou cálculo")+COUNTIFS(Unidades!$B$2:$B$1499,$A144,Unidades!$H$2:$H$1499,"Pedido de esclarecimento"))</f>
        <v/>
      </c>
      <c r="N144" s="18"/>
    </row>
    <row r="145" spans="1:14" x14ac:dyDescent="0.4">
      <c r="A145" s="17" t="s">
        <v>556</v>
      </c>
      <c r="B145" s="18"/>
      <c r="C145" s="19" t="str">
        <f>IF($B145="","",IFERROR(T(VLOOKUP($B145,Participantes!$B$2:$C$201,2,0)),"(cadastrar na aba Participantes)"))</f>
        <v/>
      </c>
      <c r="D145" s="19"/>
      <c r="E145" s="18"/>
      <c r="F145" s="19"/>
      <c r="G145" s="23"/>
      <c r="H145" s="20"/>
      <c r="I145" s="17"/>
      <c r="J145" s="19"/>
      <c r="K145" s="19"/>
      <c r="L145" s="20" t="str">
        <f>IF($B145="","",COUNTIF(Unidades!$B$2:$B$1499,$A145))</f>
        <v/>
      </c>
      <c r="M145" s="20" t="str">
        <f>IF($B145="","",COUNTIFS(Unidades!$B$2:$B$1499,$A145,Unidades!$H$2:$H$1499,"Pleito – discordância metodológica")+COUNTIFS(Unidades!$B$2:$B$1499,$A145,Unidades!$H$2:$H$1499,"Pleito – sugestão de aprimoramento")+COUNTIFS(Unidades!$B$2:$B$1499,$A145,Unidades!$H$2:$H$1499,"Pleito – correção de dado ou cálculo")+COUNTIFS(Unidades!$B$2:$B$1499,$A145,Unidades!$H$2:$H$1499,"Pedido de esclarecimento"))</f>
        <v/>
      </c>
      <c r="N145" s="18"/>
    </row>
    <row r="146" spans="1:14" x14ac:dyDescent="0.4">
      <c r="A146" s="17" t="s">
        <v>557</v>
      </c>
      <c r="B146" s="18"/>
      <c r="C146" s="19" t="str">
        <f>IF($B146="","",IFERROR(T(VLOOKUP($B146,Participantes!$B$2:$C$201,2,0)),"(cadastrar na aba Participantes)"))</f>
        <v/>
      </c>
      <c r="D146" s="19"/>
      <c r="E146" s="18"/>
      <c r="F146" s="19"/>
      <c r="G146" s="23"/>
      <c r="H146" s="20"/>
      <c r="I146" s="17"/>
      <c r="J146" s="19"/>
      <c r="K146" s="19"/>
      <c r="L146" s="20" t="str">
        <f>IF($B146="","",COUNTIF(Unidades!$B$2:$B$1499,$A146))</f>
        <v/>
      </c>
      <c r="M146" s="20" t="str">
        <f>IF($B146="","",COUNTIFS(Unidades!$B$2:$B$1499,$A146,Unidades!$H$2:$H$1499,"Pleito – discordância metodológica")+COUNTIFS(Unidades!$B$2:$B$1499,$A146,Unidades!$H$2:$H$1499,"Pleito – sugestão de aprimoramento")+COUNTIFS(Unidades!$B$2:$B$1499,$A146,Unidades!$H$2:$H$1499,"Pleito – correção de dado ou cálculo")+COUNTIFS(Unidades!$B$2:$B$1499,$A146,Unidades!$H$2:$H$1499,"Pedido de esclarecimento"))</f>
        <v/>
      </c>
      <c r="N146" s="18"/>
    </row>
    <row r="147" spans="1:14" x14ac:dyDescent="0.4">
      <c r="A147" s="17" t="s">
        <v>558</v>
      </c>
      <c r="B147" s="18"/>
      <c r="C147" s="19" t="str">
        <f>IF($B147="","",IFERROR(T(VLOOKUP($B147,Participantes!$B$2:$C$201,2,0)),"(cadastrar na aba Participantes)"))</f>
        <v/>
      </c>
      <c r="D147" s="19"/>
      <c r="E147" s="18"/>
      <c r="F147" s="19"/>
      <c r="G147" s="23"/>
      <c r="H147" s="20"/>
      <c r="I147" s="17"/>
      <c r="J147" s="19"/>
      <c r="K147" s="19"/>
      <c r="L147" s="20" t="str">
        <f>IF($B147="","",COUNTIF(Unidades!$B$2:$B$1499,$A147))</f>
        <v/>
      </c>
      <c r="M147" s="20" t="str">
        <f>IF($B147="","",COUNTIFS(Unidades!$B$2:$B$1499,$A147,Unidades!$H$2:$H$1499,"Pleito – discordância metodológica")+COUNTIFS(Unidades!$B$2:$B$1499,$A147,Unidades!$H$2:$H$1499,"Pleito – sugestão de aprimoramento")+COUNTIFS(Unidades!$B$2:$B$1499,$A147,Unidades!$H$2:$H$1499,"Pleito – correção de dado ou cálculo")+COUNTIFS(Unidades!$B$2:$B$1499,$A147,Unidades!$H$2:$H$1499,"Pedido de esclarecimento"))</f>
        <v/>
      </c>
      <c r="N147" s="18"/>
    </row>
    <row r="148" spans="1:14" x14ac:dyDescent="0.4">
      <c r="A148" s="17" t="s">
        <v>559</v>
      </c>
      <c r="B148" s="18"/>
      <c r="C148" s="19" t="str">
        <f>IF($B148="","",IFERROR(T(VLOOKUP($B148,Participantes!$B$2:$C$201,2,0)),"(cadastrar na aba Participantes)"))</f>
        <v/>
      </c>
      <c r="D148" s="19"/>
      <c r="E148" s="18"/>
      <c r="F148" s="19"/>
      <c r="G148" s="23"/>
      <c r="H148" s="20"/>
      <c r="I148" s="17"/>
      <c r="J148" s="19"/>
      <c r="K148" s="19"/>
      <c r="L148" s="20" t="str">
        <f>IF($B148="","",COUNTIF(Unidades!$B$2:$B$1499,$A148))</f>
        <v/>
      </c>
      <c r="M148" s="20" t="str">
        <f>IF($B148="","",COUNTIFS(Unidades!$B$2:$B$1499,$A148,Unidades!$H$2:$H$1499,"Pleito – discordância metodológica")+COUNTIFS(Unidades!$B$2:$B$1499,$A148,Unidades!$H$2:$H$1499,"Pleito – sugestão de aprimoramento")+COUNTIFS(Unidades!$B$2:$B$1499,$A148,Unidades!$H$2:$H$1499,"Pleito – correção de dado ou cálculo")+COUNTIFS(Unidades!$B$2:$B$1499,$A148,Unidades!$H$2:$H$1499,"Pedido de esclarecimento"))</f>
        <v/>
      </c>
      <c r="N148" s="18"/>
    </row>
    <row r="149" spans="1:14" x14ac:dyDescent="0.4">
      <c r="A149" s="17" t="s">
        <v>560</v>
      </c>
      <c r="B149" s="18"/>
      <c r="C149" s="19" t="str">
        <f>IF($B149="","",IFERROR(T(VLOOKUP($B149,Participantes!$B$2:$C$201,2,0)),"(cadastrar na aba Participantes)"))</f>
        <v/>
      </c>
      <c r="D149" s="19"/>
      <c r="E149" s="18"/>
      <c r="F149" s="19"/>
      <c r="G149" s="23"/>
      <c r="H149" s="20"/>
      <c r="I149" s="17"/>
      <c r="J149" s="19"/>
      <c r="K149" s="19"/>
      <c r="L149" s="20" t="str">
        <f>IF($B149="","",COUNTIF(Unidades!$B$2:$B$1499,$A149))</f>
        <v/>
      </c>
      <c r="M149" s="20" t="str">
        <f>IF($B149="","",COUNTIFS(Unidades!$B$2:$B$1499,$A149,Unidades!$H$2:$H$1499,"Pleito – discordância metodológica")+COUNTIFS(Unidades!$B$2:$B$1499,$A149,Unidades!$H$2:$H$1499,"Pleito – sugestão de aprimoramento")+COUNTIFS(Unidades!$B$2:$B$1499,$A149,Unidades!$H$2:$H$1499,"Pleito – correção de dado ou cálculo")+COUNTIFS(Unidades!$B$2:$B$1499,$A149,Unidades!$H$2:$H$1499,"Pedido de esclarecimento"))</f>
        <v/>
      </c>
      <c r="N149" s="18"/>
    </row>
    <row r="150" spans="1:14" x14ac:dyDescent="0.4">
      <c r="A150" s="17" t="s">
        <v>561</v>
      </c>
      <c r="B150" s="18"/>
      <c r="C150" s="19" t="str">
        <f>IF($B150="","",IFERROR(T(VLOOKUP($B150,Participantes!$B$2:$C$201,2,0)),"(cadastrar na aba Participantes)"))</f>
        <v/>
      </c>
      <c r="D150" s="19"/>
      <c r="E150" s="18"/>
      <c r="F150" s="19"/>
      <c r="G150" s="23"/>
      <c r="H150" s="20"/>
      <c r="I150" s="17"/>
      <c r="J150" s="19"/>
      <c r="K150" s="19"/>
      <c r="L150" s="20" t="str">
        <f>IF($B150="","",COUNTIF(Unidades!$B$2:$B$1499,$A150))</f>
        <v/>
      </c>
      <c r="M150" s="20" t="str">
        <f>IF($B150="","",COUNTIFS(Unidades!$B$2:$B$1499,$A150,Unidades!$H$2:$H$1499,"Pleito – discordância metodológica")+COUNTIFS(Unidades!$B$2:$B$1499,$A150,Unidades!$H$2:$H$1499,"Pleito – sugestão de aprimoramento")+COUNTIFS(Unidades!$B$2:$B$1499,$A150,Unidades!$H$2:$H$1499,"Pleito – correção de dado ou cálculo")+COUNTIFS(Unidades!$B$2:$B$1499,$A150,Unidades!$H$2:$H$1499,"Pedido de esclarecimento"))</f>
        <v/>
      </c>
      <c r="N150" s="18"/>
    </row>
    <row r="151" spans="1:14" ht="22.5" customHeight="1" x14ac:dyDescent="0.4">
      <c r="A151" s="17" t="s">
        <v>562</v>
      </c>
      <c r="B151" s="18"/>
      <c r="C151" s="19" t="str">
        <f>IF($B151="","",IFERROR(T(VLOOKUP($B151,Participantes!$B$2:$C$201,2,0)),"(cadastrar na aba Participantes)"))</f>
        <v/>
      </c>
      <c r="D151" s="19"/>
      <c r="E151" s="18"/>
      <c r="F151" s="19"/>
      <c r="G151" s="23"/>
      <c r="H151" s="20"/>
      <c r="I151" s="17"/>
      <c r="J151" s="19"/>
      <c r="K151" s="19"/>
      <c r="L151" s="20" t="str">
        <f>IF($B151="","",COUNTIF(Unidades!$B$2:$B$1499,$A151))</f>
        <v/>
      </c>
      <c r="M151" s="20" t="str">
        <f>IF($B151="","",COUNTIFS(Unidades!$B$2:$B$1499,$A151,Unidades!$H$2:$H$1499,"Pleito – discordância metodológica")+COUNTIFS(Unidades!$B$2:$B$1499,$A151,Unidades!$H$2:$H$1499,"Pleito – sugestão de aprimoramento")+COUNTIFS(Unidades!$B$2:$B$1499,$A151,Unidades!$H$2:$H$1499,"Pleito – correção de dado ou cálculo")+COUNTIFS(Unidades!$B$2:$B$1499,$A151,Unidades!$H$2:$H$1499,"Pedido de esclarecimento"))</f>
        <v/>
      </c>
      <c r="N151" s="18"/>
    </row>
  </sheetData>
  <autoFilter ref="A1:N151" xr:uid="{00000000-0009-0000-0000-000004000000}">
    <filterColumn colId="8">
      <filters>
        <filter val="Não"/>
      </filters>
    </filterColumn>
  </autoFilter>
  <conditionalFormatting sqref="A2:A151">
    <cfRule type="expression" dxfId="25" priority="6">
      <formula>$B2=""</formula>
    </cfRule>
  </conditionalFormatting>
  <conditionalFormatting sqref="A2:N3 F4:N4 A5:N6 F7:N10 A11:N13 F14:N23 A24:N25 F26:N27 A28:N31 F32:N35 A36:N38 F39:N39 A40:N151 A4:D4 A7:D10 A14:D23 A26:D27 A32:D35 A39:D39">
    <cfRule type="expression" dxfId="24" priority="7">
      <formula>MOD(ROW(),2)=0</formula>
    </cfRule>
  </conditionalFormatting>
  <conditionalFormatting sqref="J2:J151">
    <cfRule type="cellIs" dxfId="23" priority="2" operator="equal">
      <formula>"Não iniciado"</formula>
    </cfRule>
    <cfRule type="cellIs" dxfId="22" priority="3" operator="equal">
      <formula>"Em desmembramento"</formula>
    </cfRule>
    <cfRule type="cellIs" dxfId="21" priority="4" operator="equal">
      <formula>"Desmembrado"</formula>
    </cfRule>
    <cfRule type="cellIs" dxfId="20" priority="5" operator="equal">
      <formula>"Conferido (cobertura total)"</formula>
    </cfRule>
  </conditionalFormatting>
  <dataValidations count="4">
    <dataValidation type="list" allowBlank="1" showErrorMessage="1" errorTitle="Valor inválido" error="Cadastre o participante na aba Participantes e selecione-o aqui." sqref="B2:B151" xr:uid="{00000000-0002-0000-0400-000000000000}">
      <formula1>ListaParticipantes</formula1>
      <formula2>0</formula2>
    </dataValidation>
    <dataValidation type="list" allowBlank="1" showErrorMessage="1" errorTitle="Valor inválido" error="Selecione o tipo de peça da lista." sqref="D2:D151" xr:uid="{00000000-0002-0000-0400-000001000000}">
      <formula1>ListaPecas</formula1>
      <formula2>0</formula2>
    </dataValidation>
    <dataValidation type="list" allowBlank="1" showErrorMessage="1" errorTitle="Valor inválido" error="Selecione Sim ou Não." sqref="I2:I151" xr:uid="{00000000-0002-0000-0400-000002000000}">
      <formula1>ListaSimNao</formula1>
      <formula2>0</formula2>
    </dataValidation>
    <dataValidation type="list" allowBlank="1" showErrorMessage="1" errorTitle="Valor inválido" error="Selecione um status da lista." sqref="J2:J151" xr:uid="{00000000-0002-0000-0400-000003000000}">
      <formula1>ListaStatusDoc</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45309"/>
  </sheetPr>
  <dimension ref="A1:T1499"/>
  <sheetViews>
    <sheetView tabSelected="1" zoomScaleNormal="100" workbookViewId="0">
      <pane xSplit="3" ySplit="1" topLeftCell="H2" activePane="bottomRight" state="frozen"/>
      <selection pane="topRight" activeCell="D1" sqref="D1"/>
      <selection pane="bottomLeft" activeCell="A2" sqref="A2"/>
      <selection pane="bottomRight" activeCell="M5" sqref="M5:O7"/>
    </sheetView>
  </sheetViews>
  <sheetFormatPr defaultColWidth="8.69140625" defaultRowHeight="14.6" x14ac:dyDescent="0.4"/>
  <cols>
    <col min="1" max="1" width="9" customWidth="1"/>
    <col min="2" max="2" width="11" style="17" customWidth="1"/>
    <col min="3" max="3" width="43.3828125" customWidth="1"/>
    <col min="4" max="4" width="22" customWidth="1"/>
    <col min="5" max="5" width="18" style="18" customWidth="1"/>
    <col min="6" max="6" width="9.3046875" style="27" customWidth="1"/>
    <col min="7" max="7" width="60" style="18" customWidth="1"/>
    <col min="8" max="8" width="27" style="18" customWidth="1"/>
    <col min="9" max="9" width="30" style="18" customWidth="1"/>
    <col min="10" max="10" width="24" style="18" customWidth="1"/>
    <col min="11" max="11" width="22" style="19" customWidth="1"/>
    <col min="12" max="12" width="45" style="18" customWidth="1"/>
    <col min="13" max="13" width="15" style="20" customWidth="1"/>
    <col min="14" max="14" width="12" style="17" customWidth="1"/>
    <col min="15" max="15" width="20" style="19" customWidth="1"/>
    <col min="16" max="16" width="50" style="18" customWidth="1"/>
    <col min="17" max="17" width="11" style="17" customWidth="1"/>
    <col min="18" max="18" width="13" style="19" customWidth="1"/>
    <col min="19" max="19" width="18" style="19" customWidth="1"/>
    <col min="20" max="20" width="28" style="18" customWidth="1"/>
  </cols>
  <sheetData>
    <row r="1" spans="1:20" ht="43.5" customHeight="1" x14ac:dyDescent="0.4">
      <c r="A1" s="24" t="s">
        <v>95</v>
      </c>
      <c r="B1" s="24" t="s">
        <v>563</v>
      </c>
      <c r="C1" s="24" t="s">
        <v>564</v>
      </c>
      <c r="D1" s="24" t="s">
        <v>361</v>
      </c>
      <c r="E1" s="24" t="s">
        <v>565</v>
      </c>
      <c r="F1" s="24" t="s">
        <v>566</v>
      </c>
      <c r="G1" s="25" t="s">
        <v>567</v>
      </c>
      <c r="H1" s="25" t="s">
        <v>568</v>
      </c>
      <c r="I1" s="25" t="s">
        <v>569</v>
      </c>
      <c r="J1" s="25" t="s">
        <v>570</v>
      </c>
      <c r="K1" s="25" t="s">
        <v>571</v>
      </c>
      <c r="L1" s="25" t="s">
        <v>572</v>
      </c>
      <c r="M1" s="25" t="s">
        <v>573</v>
      </c>
      <c r="N1" s="25" t="s">
        <v>574</v>
      </c>
      <c r="O1" s="26" t="s">
        <v>575</v>
      </c>
      <c r="P1" s="26" t="s">
        <v>576</v>
      </c>
      <c r="Q1" s="26" t="s">
        <v>577</v>
      </c>
      <c r="R1" s="7" t="s">
        <v>578</v>
      </c>
      <c r="S1" s="7" t="s">
        <v>579</v>
      </c>
      <c r="T1" s="7" t="s">
        <v>99</v>
      </c>
    </row>
    <row r="2" spans="1:20" ht="54" customHeight="1" x14ac:dyDescent="0.4">
      <c r="A2" s="17" t="s">
        <v>580</v>
      </c>
      <c r="B2" s="17" t="s">
        <v>374</v>
      </c>
      <c r="C2" s="19" t="str">
        <f>IF($B2="","",T(VLOOKUP($B2,Documentos!$A$2:$B$151,2,0)))</f>
        <v>ABRACE Energia</v>
      </c>
      <c r="D2" s="19" t="str">
        <f>IF($B2="","",T(VLOOKUP($B2,Documentos!$A$2:$C$151,3,0)))</f>
        <v>Órgão de classe ou associação</v>
      </c>
      <c r="E2" s="18" t="s">
        <v>581</v>
      </c>
      <c r="F2" s="27">
        <v>1</v>
      </c>
      <c r="G2" s="18" t="s">
        <v>582</v>
      </c>
      <c r="H2" s="18" t="s">
        <v>63</v>
      </c>
      <c r="I2" t="s">
        <v>371</v>
      </c>
      <c r="J2" t="s">
        <v>583</v>
      </c>
      <c r="K2" s="19" t="s">
        <v>51</v>
      </c>
      <c r="T2" s="21"/>
    </row>
    <row r="3" spans="1:20" ht="54" customHeight="1" x14ac:dyDescent="0.4">
      <c r="A3" s="17" t="s">
        <v>584</v>
      </c>
      <c r="B3" s="17" t="s">
        <v>374</v>
      </c>
      <c r="C3" s="19" t="str">
        <f>IF($B3="","",T(VLOOKUP($B3,Documentos!$A$2:$B$151,2,0)))</f>
        <v>ABRACE Energia</v>
      </c>
      <c r="D3" s="19" t="str">
        <f>IF($B3="","",T(VLOOKUP($B3,Documentos!$A$2:$C$151,3,0)))</f>
        <v>Órgão de classe ou associação</v>
      </c>
      <c r="E3" s="18" t="s">
        <v>585</v>
      </c>
      <c r="F3" s="27">
        <v>2</v>
      </c>
      <c r="G3" s="34" t="s">
        <v>586</v>
      </c>
      <c r="H3" s="18" t="s">
        <v>46</v>
      </c>
      <c r="I3" t="s">
        <v>587</v>
      </c>
      <c r="J3" t="s">
        <v>588</v>
      </c>
      <c r="K3" s="19" t="s">
        <v>51</v>
      </c>
      <c r="L3" s="18" t="s">
        <v>589</v>
      </c>
      <c r="T3" s="21"/>
    </row>
    <row r="4" spans="1:20" ht="54" customHeight="1" x14ac:dyDescent="0.4">
      <c r="A4" s="17" t="s">
        <v>590</v>
      </c>
      <c r="B4" s="17" t="s">
        <v>374</v>
      </c>
      <c r="C4" s="19" t="str">
        <f>IF($B4="","",T(VLOOKUP($B4,Documentos!$A$2:$B$151,2,0)))</f>
        <v>ABRACE Energia</v>
      </c>
      <c r="D4" s="19" t="str">
        <f>IF($B4="","",T(VLOOKUP($B4,Documentos!$A$2:$C$151,3,0)))</f>
        <v>Órgão de classe ou associação</v>
      </c>
      <c r="E4" s="18" t="s">
        <v>591</v>
      </c>
      <c r="F4" s="27">
        <v>3</v>
      </c>
      <c r="G4" s="34" t="s">
        <v>592</v>
      </c>
      <c r="H4" s="18" t="s">
        <v>46</v>
      </c>
      <c r="I4" t="s">
        <v>593</v>
      </c>
      <c r="J4" t="s">
        <v>594</v>
      </c>
      <c r="K4" s="19" t="s">
        <v>51</v>
      </c>
      <c r="T4" s="21"/>
    </row>
    <row r="5" spans="1:20" ht="54" customHeight="1" x14ac:dyDescent="0.4">
      <c r="A5" s="17" t="s">
        <v>595</v>
      </c>
      <c r="B5" s="17" t="s">
        <v>374</v>
      </c>
      <c r="C5" s="19" t="str">
        <f>IF($B5="","",T(VLOOKUP($B5,Documentos!$A$2:$B$151,2,0)))</f>
        <v>ABRACE Energia</v>
      </c>
      <c r="D5" s="19" t="str">
        <f>IF($B5="","",T(VLOOKUP($B5,Documentos!$A$2:$C$151,3,0)))</f>
        <v>Órgão de classe ou associação</v>
      </c>
      <c r="E5" s="18" t="s">
        <v>596</v>
      </c>
      <c r="F5" s="27">
        <v>4</v>
      </c>
      <c r="G5" s="34" t="s">
        <v>597</v>
      </c>
      <c r="H5" s="18" t="s">
        <v>46</v>
      </c>
      <c r="I5" t="s">
        <v>598</v>
      </c>
      <c r="J5" t="s">
        <v>599</v>
      </c>
      <c r="K5" s="19" t="s">
        <v>51</v>
      </c>
      <c r="L5" s="18" t="s">
        <v>600</v>
      </c>
      <c r="T5" s="21"/>
    </row>
    <row r="6" spans="1:20" ht="54" customHeight="1" x14ac:dyDescent="0.4">
      <c r="A6" s="17" t="s">
        <v>601</v>
      </c>
      <c r="B6" s="17" t="s">
        <v>374</v>
      </c>
      <c r="C6" s="19" t="str">
        <f>IF($B6="","",T(VLOOKUP($B6,Documentos!$A$2:$B$151,2,0)))</f>
        <v>ABRACE Energia</v>
      </c>
      <c r="D6" s="19" t="str">
        <f>IF($B6="","",T(VLOOKUP($B6,Documentos!$A$2:$C$151,3,0)))</f>
        <v>Órgão de classe ou associação</v>
      </c>
      <c r="E6" s="18" t="s">
        <v>602</v>
      </c>
      <c r="F6" s="27">
        <v>5</v>
      </c>
      <c r="G6" s="34" t="s">
        <v>603</v>
      </c>
      <c r="H6" s="18" t="s">
        <v>46</v>
      </c>
      <c r="I6" t="s">
        <v>604</v>
      </c>
      <c r="J6" t="s">
        <v>605</v>
      </c>
      <c r="K6" s="19" t="s">
        <v>51</v>
      </c>
      <c r="T6" s="21"/>
    </row>
    <row r="7" spans="1:20" ht="54" customHeight="1" x14ac:dyDescent="0.4">
      <c r="A7" s="17" t="s">
        <v>606</v>
      </c>
      <c r="B7" s="17" t="s">
        <v>374</v>
      </c>
      <c r="C7" s="19" t="str">
        <f>IF($B7="","",T(VLOOKUP($B7,Documentos!$A$2:$B$151,2,0)))</f>
        <v>ABRACE Energia</v>
      </c>
      <c r="D7" s="19" t="str">
        <f>IF($B7="","",T(VLOOKUP($B7,Documentos!$A$2:$C$151,3,0)))</f>
        <v>Órgão de classe ou associação</v>
      </c>
      <c r="E7" s="18" t="s">
        <v>607</v>
      </c>
      <c r="F7" s="27">
        <v>6</v>
      </c>
      <c r="G7" s="34" t="s">
        <v>608</v>
      </c>
      <c r="H7" s="18" t="s">
        <v>46</v>
      </c>
      <c r="I7" t="s">
        <v>609</v>
      </c>
      <c r="J7" t="s">
        <v>610</v>
      </c>
      <c r="K7" s="19" t="s">
        <v>51</v>
      </c>
      <c r="T7" s="21"/>
    </row>
    <row r="8" spans="1:20" ht="29.15" x14ac:dyDescent="0.4">
      <c r="A8" s="17" t="s">
        <v>611</v>
      </c>
      <c r="B8" s="17" t="s">
        <v>374</v>
      </c>
      <c r="C8" s="19" t="str">
        <f>IF($B8="","",T(VLOOKUP($B8,Documentos!$A$2:$B$151,2,0)))</f>
        <v>ABRACE Energia</v>
      </c>
      <c r="D8" s="19" t="str">
        <f>IF($B8="","",T(VLOOKUP($B8,Documentos!$A$2:$C$151,3,0)))</f>
        <v>Órgão de classe ou associação</v>
      </c>
      <c r="E8" s="18" t="s">
        <v>612</v>
      </c>
      <c r="F8" s="27">
        <v>7</v>
      </c>
      <c r="G8" s="34" t="s">
        <v>613</v>
      </c>
      <c r="H8" s="18" t="s">
        <v>46</v>
      </c>
      <c r="I8" t="s">
        <v>614</v>
      </c>
      <c r="J8" t="s">
        <v>615</v>
      </c>
      <c r="K8" s="19" t="s">
        <v>51</v>
      </c>
    </row>
    <row r="9" spans="1:20" ht="29.15" x14ac:dyDescent="0.4">
      <c r="A9" s="17" t="s">
        <v>616</v>
      </c>
      <c r="B9" s="17" t="s">
        <v>374</v>
      </c>
      <c r="C9" s="19" t="str">
        <f>IF($B9="","",T(VLOOKUP($B9,Documentos!$A$2:$B$151,2,0)))</f>
        <v>ABRACE Energia</v>
      </c>
      <c r="D9" s="19" t="str">
        <f>IF($B9="","",T(VLOOKUP($B9,Documentos!$A$2:$C$151,3,0)))</f>
        <v>Órgão de classe ou associação</v>
      </c>
      <c r="E9" s="18" t="s">
        <v>617</v>
      </c>
      <c r="F9" s="27">
        <v>8</v>
      </c>
      <c r="G9" s="34" t="s">
        <v>618</v>
      </c>
      <c r="H9" s="18" t="s">
        <v>46</v>
      </c>
      <c r="I9" t="s">
        <v>619</v>
      </c>
      <c r="J9" t="s">
        <v>620</v>
      </c>
      <c r="K9" s="19" t="s">
        <v>51</v>
      </c>
    </row>
    <row r="10" spans="1:20" ht="29.15" x14ac:dyDescent="0.4">
      <c r="A10" s="17" t="s">
        <v>621</v>
      </c>
      <c r="B10" s="17" t="s">
        <v>374</v>
      </c>
      <c r="C10" s="19" t="str">
        <f>IF($B10="","",T(VLOOKUP($B10,Documentos!$A$2:$B$151,2,0)))</f>
        <v>ABRACE Energia</v>
      </c>
      <c r="D10" s="19" t="str">
        <f>IF($B10="","",T(VLOOKUP($B10,Documentos!$A$2:$C$151,3,0)))</f>
        <v>Órgão de classe ou associação</v>
      </c>
      <c r="E10" s="18" t="s">
        <v>622</v>
      </c>
      <c r="F10" s="27">
        <v>9</v>
      </c>
      <c r="G10" s="34" t="s">
        <v>623</v>
      </c>
      <c r="H10" s="18" t="s">
        <v>13</v>
      </c>
      <c r="I10" t="s">
        <v>624</v>
      </c>
      <c r="J10" t="s">
        <v>625</v>
      </c>
      <c r="K10" s="19" t="s">
        <v>51</v>
      </c>
    </row>
    <row r="11" spans="1:20" ht="29.15" x14ac:dyDescent="0.4">
      <c r="A11" s="17" t="s">
        <v>626</v>
      </c>
      <c r="B11" s="17" t="s">
        <v>374</v>
      </c>
      <c r="C11" s="19" t="str">
        <f>IF($B11="","",T(VLOOKUP($B11,Documentos!$A$2:$B$151,2,0)))</f>
        <v>ABRACE Energia</v>
      </c>
      <c r="D11" s="19" t="str">
        <f>IF($B11="","",T(VLOOKUP($B11,Documentos!$A$2:$C$151,3,0)))</f>
        <v>Órgão de classe ou associação</v>
      </c>
      <c r="E11" s="18" t="s">
        <v>622</v>
      </c>
      <c r="F11" s="27">
        <v>10</v>
      </c>
      <c r="G11" s="34" t="s">
        <v>627</v>
      </c>
      <c r="H11" s="18" t="s">
        <v>46</v>
      </c>
      <c r="I11" t="s">
        <v>624</v>
      </c>
      <c r="J11" t="s">
        <v>628</v>
      </c>
      <c r="K11" s="19" t="s">
        <v>51</v>
      </c>
    </row>
    <row r="12" spans="1:20" x14ac:dyDescent="0.4">
      <c r="A12" s="17" t="s">
        <v>629</v>
      </c>
      <c r="B12" s="17" t="s">
        <v>374</v>
      </c>
      <c r="C12" s="19" t="str">
        <f>IF($B12="","",T(VLOOKUP($B12,Documentos!$A$2:$B$151,2,0)))</f>
        <v>ABRACE Energia</v>
      </c>
      <c r="D12" s="19" t="str">
        <f>IF($B12="","",T(VLOOKUP($B12,Documentos!$A$2:$C$151,3,0)))</f>
        <v>Órgão de classe ou associação</v>
      </c>
      <c r="E12" s="18" t="s">
        <v>630</v>
      </c>
      <c r="F12" s="27">
        <v>11</v>
      </c>
      <c r="G12" s="34" t="s">
        <v>631</v>
      </c>
      <c r="H12" s="18" t="s">
        <v>46</v>
      </c>
      <c r="I12" t="s">
        <v>624</v>
      </c>
      <c r="J12" t="s">
        <v>632</v>
      </c>
      <c r="K12" s="19" t="s">
        <v>51</v>
      </c>
    </row>
    <row r="13" spans="1:20" ht="29.15" x14ac:dyDescent="0.4">
      <c r="A13" s="17" t="s">
        <v>633</v>
      </c>
      <c r="B13" s="17" t="s">
        <v>374</v>
      </c>
      <c r="C13" s="19" t="str">
        <f>IF($B13="","",T(VLOOKUP($B13,Documentos!$A$2:$B$151,2,0)))</f>
        <v>ABRACE Energia</v>
      </c>
      <c r="D13" s="19" t="str">
        <f>IF($B13="","",T(VLOOKUP($B13,Documentos!$A$2:$C$151,3,0)))</f>
        <v>Órgão de classe ou associação</v>
      </c>
      <c r="E13" s="18" t="s">
        <v>634</v>
      </c>
      <c r="F13" s="27">
        <v>12</v>
      </c>
      <c r="G13" s="34" t="s">
        <v>635</v>
      </c>
      <c r="H13" s="18" t="s">
        <v>46</v>
      </c>
      <c r="I13" t="s">
        <v>624</v>
      </c>
      <c r="J13" t="s">
        <v>636</v>
      </c>
      <c r="K13" s="19" t="s">
        <v>51</v>
      </c>
    </row>
    <row r="14" spans="1:20" ht="29.15" x14ac:dyDescent="0.4">
      <c r="A14" s="17" t="s">
        <v>637</v>
      </c>
      <c r="B14" s="17" t="s">
        <v>374</v>
      </c>
      <c r="C14" s="19" t="str">
        <f>IF($B14="","",T(VLOOKUP($B14,Documentos!$A$2:$B$151,2,0)))</f>
        <v>ABRACE Energia</v>
      </c>
      <c r="D14" s="19" t="str">
        <f>IF($B14="","",T(VLOOKUP($B14,Documentos!$A$2:$C$151,3,0)))</f>
        <v>Órgão de classe ou associação</v>
      </c>
      <c r="E14" s="18" t="s">
        <v>638</v>
      </c>
      <c r="F14" s="27">
        <v>13</v>
      </c>
      <c r="G14" s="34" t="s">
        <v>639</v>
      </c>
      <c r="H14" s="18" t="s">
        <v>46</v>
      </c>
      <c r="I14" t="s">
        <v>624</v>
      </c>
      <c r="J14" t="s">
        <v>640</v>
      </c>
      <c r="K14" s="19" t="s">
        <v>51</v>
      </c>
    </row>
    <row r="15" spans="1:20" ht="29.15" x14ac:dyDescent="0.4">
      <c r="A15" s="17" t="s">
        <v>641</v>
      </c>
      <c r="B15" s="17" t="s">
        <v>374</v>
      </c>
      <c r="C15" s="19" t="str">
        <f>IF($B15="","",T(VLOOKUP($B15,Documentos!$A$2:$B$151,2,0)))</f>
        <v>ABRACE Energia</v>
      </c>
      <c r="D15" s="19" t="str">
        <f>IF($B15="","",T(VLOOKUP($B15,Documentos!$A$2:$C$151,3,0)))</f>
        <v>Órgão de classe ou associação</v>
      </c>
      <c r="E15" s="18" t="s">
        <v>642</v>
      </c>
      <c r="F15" s="27">
        <v>14</v>
      </c>
      <c r="G15" s="34" t="s">
        <v>643</v>
      </c>
      <c r="H15" s="18" t="s">
        <v>46</v>
      </c>
      <c r="I15" t="s">
        <v>624</v>
      </c>
      <c r="J15" t="s">
        <v>644</v>
      </c>
      <c r="K15" s="19" t="s">
        <v>20</v>
      </c>
    </row>
    <row r="16" spans="1:20" ht="29.15" x14ac:dyDescent="0.4">
      <c r="A16" s="17" t="s">
        <v>645</v>
      </c>
      <c r="B16" s="17" t="s">
        <v>374</v>
      </c>
      <c r="C16" s="19" t="str">
        <f>IF($B16="","",T(VLOOKUP($B16,Documentos!$A$2:$B$151,2,0)))</f>
        <v>ABRACE Energia</v>
      </c>
      <c r="D16" s="19" t="str">
        <f>IF($B16="","",T(VLOOKUP($B16,Documentos!$A$2:$C$151,3,0)))</f>
        <v>Órgão de classe ou associação</v>
      </c>
      <c r="E16" s="18" t="s">
        <v>646</v>
      </c>
      <c r="F16" s="27">
        <v>15</v>
      </c>
      <c r="G16" s="34" t="s">
        <v>647</v>
      </c>
      <c r="H16" s="18" t="s">
        <v>46</v>
      </c>
      <c r="I16" t="s">
        <v>648</v>
      </c>
      <c r="J16" t="s">
        <v>649</v>
      </c>
      <c r="K16" s="19" t="s">
        <v>51</v>
      </c>
    </row>
    <row r="17" spans="1:12" ht="43.75" x14ac:dyDescent="0.4">
      <c r="A17" s="17" t="s">
        <v>650</v>
      </c>
      <c r="B17" s="17" t="s">
        <v>377</v>
      </c>
      <c r="C17" s="19" t="str">
        <f>IF($B17="","",T(VLOOKUP($B17,Documentos!$A$2:$B$151,2,0)))</f>
        <v>Petrobras</v>
      </c>
      <c r="D17" s="19" t="str">
        <f>IF($B17="","",T(VLOOKUP($B17,Documentos!$A$2:$C$151,3,0)))</f>
        <v>Agente econômico</v>
      </c>
      <c r="E17" s="18" t="s">
        <v>651</v>
      </c>
      <c r="F17" s="27">
        <v>1</v>
      </c>
      <c r="G17" s="34" t="s">
        <v>652</v>
      </c>
      <c r="H17" s="18" t="s">
        <v>13</v>
      </c>
      <c r="I17" t="s">
        <v>653</v>
      </c>
      <c r="J17" t="s">
        <v>654</v>
      </c>
      <c r="K17" s="19" t="s">
        <v>51</v>
      </c>
    </row>
    <row r="18" spans="1:12" ht="43.75" x14ac:dyDescent="0.4">
      <c r="A18" s="17" t="s">
        <v>655</v>
      </c>
      <c r="B18" s="17" t="s">
        <v>377</v>
      </c>
      <c r="C18" s="19" t="str">
        <f>IF($B18="","",T(VLOOKUP($B18,Documentos!$A$2:$B$151,2,0)))</f>
        <v>Petrobras</v>
      </c>
      <c r="D18" s="19" t="str">
        <f>IF($B18="","",T(VLOOKUP($B18,Documentos!$A$2:$C$151,3,0)))</f>
        <v>Agente econômico</v>
      </c>
      <c r="E18" s="18" t="s">
        <v>656</v>
      </c>
      <c r="F18" s="27">
        <v>2</v>
      </c>
      <c r="G18" s="34" t="s">
        <v>657</v>
      </c>
      <c r="H18" s="18" t="s">
        <v>53</v>
      </c>
      <c r="I18" t="s">
        <v>658</v>
      </c>
      <c r="J18" t="s">
        <v>659</v>
      </c>
      <c r="K18" s="19" t="s">
        <v>51</v>
      </c>
    </row>
    <row r="19" spans="1:12" ht="43.75" x14ac:dyDescent="0.4">
      <c r="A19" s="17" t="s">
        <v>660</v>
      </c>
      <c r="B19" s="17" t="s">
        <v>377</v>
      </c>
      <c r="C19" s="19" t="str">
        <f>IF($B19="","",T(VLOOKUP($B19,Documentos!$A$2:$B$151,2,0)))</f>
        <v>Petrobras</v>
      </c>
      <c r="D19" s="19" t="str">
        <f>IF($B19="","",T(VLOOKUP($B19,Documentos!$A$2:$C$151,3,0)))</f>
        <v>Agente econômico</v>
      </c>
      <c r="E19" s="18" t="s">
        <v>661</v>
      </c>
      <c r="F19" s="27">
        <v>3</v>
      </c>
      <c r="G19" s="34" t="s">
        <v>662</v>
      </c>
      <c r="H19" s="18" t="s">
        <v>53</v>
      </c>
      <c r="I19" t="s">
        <v>663</v>
      </c>
      <c r="J19" t="s">
        <v>664</v>
      </c>
      <c r="K19" s="19" t="s">
        <v>51</v>
      </c>
    </row>
    <row r="20" spans="1:12" ht="29.15" x14ac:dyDescent="0.4">
      <c r="A20" s="17" t="s">
        <v>665</v>
      </c>
      <c r="B20" s="17" t="s">
        <v>377</v>
      </c>
      <c r="C20" s="19" t="str">
        <f>IF($B20="","",T(VLOOKUP($B20,Documentos!$A$2:$B$151,2,0)))</f>
        <v>Petrobras</v>
      </c>
      <c r="D20" s="19" t="str">
        <f>IF($B20="","",T(VLOOKUP($B20,Documentos!$A$2:$C$151,3,0)))</f>
        <v>Agente econômico</v>
      </c>
      <c r="E20" s="18" t="s">
        <v>666</v>
      </c>
      <c r="F20" s="27">
        <v>4</v>
      </c>
      <c r="G20" s="34" t="s">
        <v>667</v>
      </c>
      <c r="H20" s="18" t="s">
        <v>53</v>
      </c>
      <c r="I20" t="s">
        <v>663</v>
      </c>
      <c r="J20" t="s">
        <v>668</v>
      </c>
      <c r="K20" s="19" t="s">
        <v>51</v>
      </c>
    </row>
    <row r="21" spans="1:12" ht="43.75" x14ac:dyDescent="0.4">
      <c r="A21" s="17" t="s">
        <v>669</v>
      </c>
      <c r="B21" s="17" t="s">
        <v>377</v>
      </c>
      <c r="C21" s="19" t="str">
        <f>IF($B21="","",T(VLOOKUP($B21,Documentos!$A$2:$B$151,2,0)))</f>
        <v>Petrobras</v>
      </c>
      <c r="D21" s="19" t="str">
        <f>IF($B21="","",T(VLOOKUP($B21,Documentos!$A$2:$C$151,3,0)))</f>
        <v>Agente econômico</v>
      </c>
      <c r="E21" s="18" t="s">
        <v>670</v>
      </c>
      <c r="F21" s="27">
        <v>5</v>
      </c>
      <c r="G21" s="34" t="s">
        <v>671</v>
      </c>
      <c r="H21" s="18" t="s">
        <v>53</v>
      </c>
      <c r="I21" t="s">
        <v>672</v>
      </c>
      <c r="J21" t="s">
        <v>673</v>
      </c>
      <c r="K21" s="19" t="s">
        <v>51</v>
      </c>
    </row>
    <row r="22" spans="1:12" ht="43.75" x14ac:dyDescent="0.4">
      <c r="A22" s="17" t="s">
        <v>674</v>
      </c>
      <c r="B22" s="17" t="s">
        <v>377</v>
      </c>
      <c r="C22" s="19" t="str">
        <f>IF($B22="","",T(VLOOKUP($B22,Documentos!$A$2:$B$151,2,0)))</f>
        <v>Petrobras</v>
      </c>
      <c r="D22" s="19" t="str">
        <f>IF($B22="","",T(VLOOKUP($B22,Documentos!$A$2:$C$151,3,0)))</f>
        <v>Agente econômico</v>
      </c>
      <c r="E22" s="18" t="s">
        <v>666</v>
      </c>
      <c r="F22" s="27">
        <v>6</v>
      </c>
      <c r="G22" s="34" t="s">
        <v>675</v>
      </c>
      <c r="H22" s="18" t="s">
        <v>63</v>
      </c>
      <c r="I22" t="s">
        <v>676</v>
      </c>
      <c r="J22" t="s">
        <v>677</v>
      </c>
      <c r="K22" s="19" t="s">
        <v>51</v>
      </c>
    </row>
    <row r="23" spans="1:12" ht="29.15" x14ac:dyDescent="0.4">
      <c r="A23" s="17" t="s">
        <v>678</v>
      </c>
      <c r="B23" s="17" t="s">
        <v>380</v>
      </c>
      <c r="C23" s="19" t="str">
        <f>IF($B23="","",T(VLOOKUP($B23,Documentos!$A$2:$B$151,2,0)))</f>
        <v>COGEN</v>
      </c>
      <c r="D23" s="19" t="str">
        <f>IF($B23="","",T(VLOOKUP($B23,Documentos!$A$2:$C$151,3,0)))</f>
        <v>Órgão de classe ou associação</v>
      </c>
      <c r="G23" s="34" t="s">
        <v>679</v>
      </c>
      <c r="H23" s="18" t="s">
        <v>46</v>
      </c>
      <c r="I23" t="s">
        <v>680</v>
      </c>
      <c r="K23" s="19" t="s">
        <v>51</v>
      </c>
    </row>
    <row r="24" spans="1:12" ht="29.15" x14ac:dyDescent="0.4">
      <c r="A24" s="17" t="s">
        <v>681</v>
      </c>
      <c r="B24" s="17" t="s">
        <v>380</v>
      </c>
      <c r="C24" s="19" t="str">
        <f>IF($B24="","",T(VLOOKUP($B24,Documentos!$A$2:$B$151,2,0)))</f>
        <v>COGEN</v>
      </c>
      <c r="D24" s="19" t="str">
        <f>IF($B24="","",T(VLOOKUP($B24,Documentos!$A$2:$C$151,3,0)))</f>
        <v>Órgão de classe ou associação</v>
      </c>
      <c r="G24" s="34" t="s">
        <v>682</v>
      </c>
      <c r="H24" s="18" t="s">
        <v>53</v>
      </c>
      <c r="I24" t="s">
        <v>683</v>
      </c>
      <c r="K24" s="19" t="s">
        <v>51</v>
      </c>
    </row>
    <row r="25" spans="1:12" ht="29.15" x14ac:dyDescent="0.4">
      <c r="A25" s="17" t="s">
        <v>684</v>
      </c>
      <c r="B25" s="17" t="s">
        <v>380</v>
      </c>
      <c r="C25" s="19" t="str">
        <f>IF($B25="","",T(VLOOKUP($B25,Documentos!$A$2:$B$151,2,0)))</f>
        <v>COGEN</v>
      </c>
      <c r="D25" s="19" t="str">
        <f>IF($B25="","",T(VLOOKUP($B25,Documentos!$A$2:$C$151,3,0)))</f>
        <v>Órgão de classe ou associação</v>
      </c>
      <c r="G25" s="34" t="s">
        <v>685</v>
      </c>
      <c r="H25" s="18" t="s">
        <v>63</v>
      </c>
      <c r="I25" t="s">
        <v>686</v>
      </c>
      <c r="K25" s="19" t="s">
        <v>51</v>
      </c>
    </row>
    <row r="26" spans="1:12" ht="29.15" x14ac:dyDescent="0.4">
      <c r="A26" s="17" t="s">
        <v>687</v>
      </c>
      <c r="B26" s="17" t="s">
        <v>380</v>
      </c>
      <c r="C26" s="19" t="str">
        <f>IF($B26="","",T(VLOOKUP($B26,Documentos!$A$2:$B$151,2,0)))</f>
        <v>COGEN</v>
      </c>
      <c r="D26" s="19" t="str">
        <f>IF($B26="","",T(VLOOKUP($B26,Documentos!$A$2:$C$151,3,0)))</f>
        <v>Órgão de classe ou associação</v>
      </c>
      <c r="G26" s="34" t="s">
        <v>688</v>
      </c>
      <c r="H26" s="18" t="s">
        <v>46</v>
      </c>
      <c r="I26" t="s">
        <v>689</v>
      </c>
      <c r="K26" s="19" t="s">
        <v>51</v>
      </c>
    </row>
    <row r="27" spans="1:12" ht="29.15" x14ac:dyDescent="0.4">
      <c r="A27" s="17" t="s">
        <v>690</v>
      </c>
      <c r="B27" s="17" t="s">
        <v>380</v>
      </c>
      <c r="C27" s="19" t="str">
        <f>IF($B27="","",T(VLOOKUP($B27,Documentos!$A$2:$B$151,2,0)))</f>
        <v>COGEN</v>
      </c>
      <c r="D27" s="19" t="str">
        <f>IF($B27="","",T(VLOOKUP($B27,Documentos!$A$2:$C$151,3,0)))</f>
        <v>Órgão de classe ou associação</v>
      </c>
      <c r="G27" s="34" t="s">
        <v>691</v>
      </c>
      <c r="H27" s="18" t="s">
        <v>30</v>
      </c>
      <c r="I27" t="s">
        <v>692</v>
      </c>
      <c r="K27" s="19" t="s">
        <v>51</v>
      </c>
    </row>
    <row r="28" spans="1:12" ht="29.15" x14ac:dyDescent="0.4">
      <c r="A28" s="17" t="s">
        <v>693</v>
      </c>
      <c r="B28" s="17" t="s">
        <v>380</v>
      </c>
      <c r="C28" s="19" t="str">
        <f>IF($B28="","",T(VLOOKUP($B28,Documentos!$A$2:$B$151,2,0)))</f>
        <v>COGEN</v>
      </c>
      <c r="D28" s="19" t="str">
        <f>IF($B28="","",T(VLOOKUP($B28,Documentos!$A$2:$C$151,3,0)))</f>
        <v>Órgão de classe ou associação</v>
      </c>
      <c r="G28" s="34" t="s">
        <v>694</v>
      </c>
      <c r="H28" s="18" t="s">
        <v>30</v>
      </c>
      <c r="I28" t="s">
        <v>695</v>
      </c>
      <c r="K28" s="19" t="s">
        <v>51</v>
      </c>
    </row>
    <row r="29" spans="1:12" ht="29.15" x14ac:dyDescent="0.4">
      <c r="A29" s="17" t="s">
        <v>696</v>
      </c>
      <c r="B29" s="17" t="s">
        <v>380</v>
      </c>
      <c r="C29" s="19" t="str">
        <f>IF($B29="","",T(VLOOKUP($B29,Documentos!$A$2:$B$151,2,0)))</f>
        <v>COGEN</v>
      </c>
      <c r="D29" s="19" t="str">
        <f>IF($B29="","",T(VLOOKUP($B29,Documentos!$A$2:$C$151,3,0)))</f>
        <v>Órgão de classe ou associação</v>
      </c>
      <c r="G29" s="34" t="s">
        <v>697</v>
      </c>
      <c r="H29" s="18" t="s">
        <v>57</v>
      </c>
      <c r="I29" t="s">
        <v>698</v>
      </c>
      <c r="K29" s="19" t="s">
        <v>51</v>
      </c>
    </row>
    <row r="30" spans="1:12" ht="29.15" x14ac:dyDescent="0.4">
      <c r="A30" s="17" t="s">
        <v>699</v>
      </c>
      <c r="B30" s="17" t="s">
        <v>380</v>
      </c>
      <c r="C30" s="19" t="str">
        <f>IF($B30="","",T(VLOOKUP($B30,Documentos!$A$2:$B$151,2,0)))</f>
        <v>COGEN</v>
      </c>
      <c r="D30" s="19" t="str">
        <f>IF($B30="","",T(VLOOKUP($B30,Documentos!$A$2:$C$151,3,0)))</f>
        <v>Órgão de classe ou associação</v>
      </c>
      <c r="G30" s="34" t="s">
        <v>700</v>
      </c>
      <c r="H30" s="18" t="s">
        <v>46</v>
      </c>
      <c r="I30" t="s">
        <v>701</v>
      </c>
      <c r="K30" s="19" t="s">
        <v>51</v>
      </c>
    </row>
    <row r="31" spans="1:12" ht="29.15" x14ac:dyDescent="0.4">
      <c r="A31" s="17" t="s">
        <v>702</v>
      </c>
      <c r="B31" s="17" t="s">
        <v>380</v>
      </c>
      <c r="C31" s="19" t="str">
        <f>IF($B31="","",T(VLOOKUP($B31,Documentos!$A$2:$B$151,2,0)))</f>
        <v>COGEN</v>
      </c>
      <c r="D31" s="19" t="str">
        <f>IF($B31="","",T(VLOOKUP($B31,Documentos!$A$2:$C$151,3,0)))</f>
        <v>Órgão de classe ou associação</v>
      </c>
      <c r="G31" s="34" t="s">
        <v>703</v>
      </c>
      <c r="H31" s="18" t="s">
        <v>22</v>
      </c>
      <c r="I31" t="s">
        <v>704</v>
      </c>
      <c r="K31" s="19" t="s">
        <v>51</v>
      </c>
    </row>
    <row r="32" spans="1:12" ht="43.75" x14ac:dyDescent="0.4">
      <c r="A32" s="17" t="s">
        <v>705</v>
      </c>
      <c r="B32" s="17" t="s">
        <v>382</v>
      </c>
      <c r="C32" s="19" t="str">
        <f>IF($B32="","",T(VLOOKUP($B32,Documentos!$A$2:$B$151,2,0)))</f>
        <v>SINDICATO DO COMÉRCIO VAREJISTA DE COMBUSTÍVEIS, LUBRIFICANTES, ENERGIAS ALTERNATIVAS E CONVENIÊNCIAS NO ESTADO DO RIO DE JANEIRO – RJ POSTOS</v>
      </c>
      <c r="D32" s="19" t="str">
        <f>IF($B32="","",T(VLOOKUP($B32,Documentos!$A$2:$C$151,3,0)))</f>
        <v>Órgão de classe ou associação</v>
      </c>
      <c r="G32" s="34" t="s">
        <v>706</v>
      </c>
      <c r="H32" s="18" t="s">
        <v>53</v>
      </c>
      <c r="I32" t="s">
        <v>707</v>
      </c>
      <c r="J32" t="s">
        <v>708</v>
      </c>
      <c r="K32" s="19" t="s">
        <v>11</v>
      </c>
      <c r="L32" t="s">
        <v>709</v>
      </c>
    </row>
    <row r="33" spans="1:12" ht="29.15" x14ac:dyDescent="0.4">
      <c r="A33" s="17" t="s">
        <v>710</v>
      </c>
      <c r="B33" s="17" t="s">
        <v>382</v>
      </c>
      <c r="C33" s="19" t="str">
        <f>IF($B33="","",T(VLOOKUP($B33,Documentos!$A$2:$B$151,2,0)))</f>
        <v>SINDICATO DO COMÉRCIO VAREJISTA DE COMBUSTÍVEIS, LUBRIFICANTES, ENERGIAS ALTERNATIVAS E CONVENIÊNCIAS NO ESTADO DO RIO DE JANEIRO – RJ POSTOS</v>
      </c>
      <c r="D33" s="19" t="str">
        <f>IF($B33="","",T(VLOOKUP($B33,Documentos!$A$2:$C$151,3,0)))</f>
        <v>Órgão de classe ou associação</v>
      </c>
      <c r="G33" s="34" t="s">
        <v>711</v>
      </c>
      <c r="H33" s="18" t="s">
        <v>46</v>
      </c>
      <c r="I33" t="s">
        <v>712</v>
      </c>
      <c r="J33" t="s">
        <v>713</v>
      </c>
      <c r="K33" s="19" t="s">
        <v>11</v>
      </c>
      <c r="L33" t="s">
        <v>714</v>
      </c>
    </row>
    <row r="34" spans="1:12" ht="29.15" x14ac:dyDescent="0.4">
      <c r="A34" s="17" t="s">
        <v>715</v>
      </c>
      <c r="B34" s="17" t="s">
        <v>382</v>
      </c>
      <c r="C34" s="19" t="str">
        <f>IF($B34="","",T(VLOOKUP($B34,Documentos!$A$2:$B$151,2,0)))</f>
        <v>SINDICATO DO COMÉRCIO VAREJISTA DE COMBUSTÍVEIS, LUBRIFICANTES, ENERGIAS ALTERNATIVAS E CONVENIÊNCIAS NO ESTADO DO RIO DE JANEIRO – RJ POSTOS</v>
      </c>
      <c r="D34" s="19" t="str">
        <f>IF($B34="","",T(VLOOKUP($B34,Documentos!$A$2:$C$151,3,0)))</f>
        <v>Órgão de classe ou associação</v>
      </c>
      <c r="G34" s="34" t="s">
        <v>716</v>
      </c>
      <c r="H34" s="18" t="s">
        <v>46</v>
      </c>
      <c r="I34" t="s">
        <v>717</v>
      </c>
      <c r="J34" t="s">
        <v>718</v>
      </c>
      <c r="K34" s="19" t="s">
        <v>11</v>
      </c>
      <c r="L34" t="s">
        <v>719</v>
      </c>
    </row>
    <row r="35" spans="1:12" ht="29.15" x14ac:dyDescent="0.4">
      <c r="A35" s="17" t="s">
        <v>720</v>
      </c>
      <c r="B35" s="17" t="s">
        <v>382</v>
      </c>
      <c r="C35" s="19" t="str">
        <f>IF($B35="","",T(VLOOKUP($B35,Documentos!$A$2:$B$151,2,0)))</f>
        <v>SINDICATO DO COMÉRCIO VAREJISTA DE COMBUSTÍVEIS, LUBRIFICANTES, ENERGIAS ALTERNATIVAS E CONVENIÊNCIAS NO ESTADO DO RIO DE JANEIRO – RJ POSTOS</v>
      </c>
      <c r="D35" s="19" t="str">
        <f>IF($B35="","",T(VLOOKUP($B35,Documentos!$A$2:$C$151,3,0)))</f>
        <v>Órgão de classe ou associação</v>
      </c>
      <c r="G35" s="34" t="s">
        <v>721</v>
      </c>
      <c r="H35" s="18" t="s">
        <v>13</v>
      </c>
      <c r="I35" t="s">
        <v>722</v>
      </c>
      <c r="J35" t="s">
        <v>723</v>
      </c>
      <c r="K35" s="19" t="s">
        <v>11</v>
      </c>
      <c r="L35" t="s">
        <v>724</v>
      </c>
    </row>
    <row r="36" spans="1:12" ht="29.15" x14ac:dyDescent="0.4">
      <c r="A36" s="17" t="s">
        <v>725</v>
      </c>
      <c r="B36" s="17" t="s">
        <v>382</v>
      </c>
      <c r="C36" s="19" t="str">
        <f>IF($B36="","",T(VLOOKUP($B36,Documentos!$A$2:$B$151,2,0)))</f>
        <v>SINDICATO DO COMÉRCIO VAREJISTA DE COMBUSTÍVEIS, LUBRIFICANTES, ENERGIAS ALTERNATIVAS E CONVENIÊNCIAS NO ESTADO DO RIO DE JANEIRO – RJ POSTOS</v>
      </c>
      <c r="D36" s="19" t="str">
        <f>IF($B36="","",T(VLOOKUP($B36,Documentos!$A$2:$C$151,3,0)))</f>
        <v>Órgão de classe ou associação</v>
      </c>
      <c r="G36" s="34" t="s">
        <v>726</v>
      </c>
      <c r="H36" s="18" t="s">
        <v>53</v>
      </c>
      <c r="I36" t="s">
        <v>727</v>
      </c>
      <c r="J36" t="s">
        <v>728</v>
      </c>
      <c r="K36" s="19" t="s">
        <v>11</v>
      </c>
      <c r="L36" t="s">
        <v>729</v>
      </c>
    </row>
    <row r="37" spans="1:12" ht="29.15" x14ac:dyDescent="0.4">
      <c r="A37" s="17" t="s">
        <v>730</v>
      </c>
      <c r="B37" s="17" t="s">
        <v>382</v>
      </c>
      <c r="C37" s="19" t="str">
        <f>IF($B37="","",T(VLOOKUP($B37,Documentos!$A$2:$B$151,2,0)))</f>
        <v>SINDICATO DO COMÉRCIO VAREJISTA DE COMBUSTÍVEIS, LUBRIFICANTES, ENERGIAS ALTERNATIVAS E CONVENIÊNCIAS NO ESTADO DO RIO DE JANEIRO – RJ POSTOS</v>
      </c>
      <c r="D37" s="19" t="str">
        <f>IF($B37="","",T(VLOOKUP($B37,Documentos!$A$2:$C$151,3,0)))</f>
        <v>Órgão de classe ou associação</v>
      </c>
      <c r="G37" s="34" t="s">
        <v>731</v>
      </c>
      <c r="H37" s="18" t="s">
        <v>13</v>
      </c>
      <c r="I37" t="s">
        <v>628</v>
      </c>
      <c r="J37" t="s">
        <v>686</v>
      </c>
      <c r="K37" s="19" t="s">
        <v>11</v>
      </c>
      <c r="L37" t="s">
        <v>732</v>
      </c>
    </row>
    <row r="38" spans="1:12" x14ac:dyDescent="0.4">
      <c r="A38" s="17" t="s">
        <v>733</v>
      </c>
      <c r="B38" s="17" t="s">
        <v>382</v>
      </c>
      <c r="C38" s="19" t="str">
        <f>IF($B38="","",T(VLOOKUP($B38,Documentos!$A$2:$B$151,2,0)))</f>
        <v>SINDICATO DO COMÉRCIO VAREJISTA DE COMBUSTÍVEIS, LUBRIFICANTES, ENERGIAS ALTERNATIVAS E CONVENIÊNCIAS NO ESTADO DO RIO DE JANEIRO – RJ POSTOS</v>
      </c>
      <c r="D38" s="19" t="str">
        <f>IF($B38="","",T(VLOOKUP($B38,Documentos!$A$2:$C$151,3,0)))</f>
        <v>Órgão de classe ou associação</v>
      </c>
      <c r="G38" s="34" t="s">
        <v>734</v>
      </c>
      <c r="H38" s="18" t="s">
        <v>53</v>
      </c>
      <c r="I38" t="s">
        <v>704</v>
      </c>
      <c r="J38" t="s">
        <v>695</v>
      </c>
      <c r="K38" s="19" t="s">
        <v>11</v>
      </c>
      <c r="L38" t="s">
        <v>735</v>
      </c>
    </row>
    <row r="39" spans="1:12" x14ac:dyDescent="0.4">
      <c r="A39" s="17" t="s">
        <v>736</v>
      </c>
      <c r="B39" s="17" t="s">
        <v>382</v>
      </c>
      <c r="C39" s="19" t="str">
        <f>IF($B39="","",T(VLOOKUP($B39,Documentos!$A$2:$B$151,2,0)))</f>
        <v>SINDICATO DO COMÉRCIO VAREJISTA DE COMBUSTÍVEIS, LUBRIFICANTES, ENERGIAS ALTERNATIVAS E CONVENIÊNCIAS NO ESTADO DO RIO DE JANEIRO – RJ POSTOS</v>
      </c>
      <c r="D39" s="19" t="str">
        <f>IF($B39="","",T(VLOOKUP($B39,Documentos!$A$2:$C$151,3,0)))</f>
        <v>Órgão de classe ou associação</v>
      </c>
      <c r="G39" s="34" t="s">
        <v>737</v>
      </c>
      <c r="H39" s="18" t="s">
        <v>46</v>
      </c>
      <c r="I39" t="s">
        <v>738</v>
      </c>
      <c r="J39" t="s">
        <v>739</v>
      </c>
      <c r="K39" s="19" t="s">
        <v>11</v>
      </c>
      <c r="L39" t="s">
        <v>740</v>
      </c>
    </row>
    <row r="40" spans="1:12" ht="29.15" x14ac:dyDescent="0.4">
      <c r="A40" s="17" t="s">
        <v>741</v>
      </c>
      <c r="B40" s="17" t="s">
        <v>382</v>
      </c>
      <c r="C40" s="19" t="str">
        <f>IF($B40="","",T(VLOOKUP($B40,Documentos!$A$2:$B$151,2,0)))</f>
        <v>SINDICATO DO COMÉRCIO VAREJISTA DE COMBUSTÍVEIS, LUBRIFICANTES, ENERGIAS ALTERNATIVAS E CONVENIÊNCIAS NO ESTADO DO RIO DE JANEIRO – RJ POSTOS</v>
      </c>
      <c r="D40" s="19" t="str">
        <f>IF($B40="","",T(VLOOKUP($B40,Documentos!$A$2:$C$151,3,0)))</f>
        <v>Órgão de classe ou associação</v>
      </c>
      <c r="G40" s="34" t="s">
        <v>742</v>
      </c>
      <c r="H40" s="18" t="s">
        <v>53</v>
      </c>
      <c r="I40" t="s">
        <v>743</v>
      </c>
      <c r="J40" t="s">
        <v>744</v>
      </c>
      <c r="K40" s="19" t="s">
        <v>11</v>
      </c>
      <c r="L40" t="s">
        <v>745</v>
      </c>
    </row>
    <row r="41" spans="1:12" ht="29.15" x14ac:dyDescent="0.4">
      <c r="A41" s="17" t="s">
        <v>746</v>
      </c>
      <c r="B41" s="17" t="s">
        <v>382</v>
      </c>
      <c r="C41" s="19" t="str">
        <f>IF($B41="","",T(VLOOKUP($B41,Documentos!$A$2:$B$151,2,0)))</f>
        <v>SINDICATO DO COMÉRCIO VAREJISTA DE COMBUSTÍVEIS, LUBRIFICANTES, ENERGIAS ALTERNATIVAS E CONVENIÊNCIAS NO ESTADO DO RIO DE JANEIRO – RJ POSTOS</v>
      </c>
      <c r="D41" s="19" t="str">
        <f>IF($B41="","",T(VLOOKUP($B41,Documentos!$A$2:$C$151,3,0)))</f>
        <v>Órgão de classe ou associação</v>
      </c>
      <c r="G41" s="34" t="s">
        <v>747</v>
      </c>
      <c r="H41" s="18" t="s">
        <v>53</v>
      </c>
      <c r="I41" t="s">
        <v>701</v>
      </c>
      <c r="J41" t="s">
        <v>748</v>
      </c>
      <c r="K41" s="19" t="s">
        <v>11</v>
      </c>
      <c r="L41" t="s">
        <v>749</v>
      </c>
    </row>
    <row r="42" spans="1:12" ht="29.15" x14ac:dyDescent="0.4">
      <c r="A42" s="17" t="s">
        <v>750</v>
      </c>
      <c r="B42" s="17" t="s">
        <v>384</v>
      </c>
      <c r="C42" s="19" t="str">
        <f>IF($B42="","",T(VLOOKUP($B42,Documentos!$A$2:$B$151,2,0)))</f>
        <v>Instituto de Energia e Ambiente | Universidade de São Paulo</v>
      </c>
      <c r="D42" s="19" t="str">
        <f>IF($B42="","",T(VLOOKUP($B42,Documentos!$A$2:$C$151,3,0)))</f>
        <v>Universidade ou academia</v>
      </c>
      <c r="G42" s="43" t="s">
        <v>751</v>
      </c>
      <c r="H42" s="18" t="s">
        <v>13</v>
      </c>
      <c r="I42" s="43" t="s">
        <v>371</v>
      </c>
      <c r="K42" s="19" t="s">
        <v>51</v>
      </c>
    </row>
    <row r="43" spans="1:12" ht="29.15" x14ac:dyDescent="0.4">
      <c r="A43" s="17" t="s">
        <v>752</v>
      </c>
      <c r="B43" s="17" t="s">
        <v>384</v>
      </c>
      <c r="C43" s="19" t="str">
        <f>IF($B43="","",T(VLOOKUP($B43,Documentos!$A$2:$B$151,2,0)))</f>
        <v>Instituto de Energia e Ambiente | Universidade de São Paulo</v>
      </c>
      <c r="D43" s="19" t="str">
        <f>IF($B43="","",T(VLOOKUP($B43,Documentos!$A$2:$C$151,3,0)))</f>
        <v>Universidade ou academia</v>
      </c>
      <c r="G43" s="43" t="s">
        <v>753</v>
      </c>
      <c r="H43" s="18" t="s">
        <v>22</v>
      </c>
      <c r="I43" s="43" t="s">
        <v>754</v>
      </c>
      <c r="K43" s="19" t="s">
        <v>51</v>
      </c>
    </row>
    <row r="44" spans="1:12" ht="29.15" x14ac:dyDescent="0.4">
      <c r="A44" s="17" t="s">
        <v>755</v>
      </c>
      <c r="B44" s="17" t="s">
        <v>384</v>
      </c>
      <c r="C44" s="19" t="str">
        <f>IF($B44="","",T(VLOOKUP($B44,Documentos!$A$2:$B$151,2,0)))</f>
        <v>Instituto de Energia e Ambiente | Universidade de São Paulo</v>
      </c>
      <c r="D44" s="19" t="str">
        <f>IF($B44="","",T(VLOOKUP($B44,Documentos!$A$2:$C$151,3,0)))</f>
        <v>Universidade ou academia</v>
      </c>
      <c r="G44" s="43" t="s">
        <v>756</v>
      </c>
      <c r="H44" s="18" t="s">
        <v>53</v>
      </c>
      <c r="I44" s="43" t="s">
        <v>757</v>
      </c>
      <c r="K44" s="19" t="s">
        <v>51</v>
      </c>
    </row>
    <row r="45" spans="1:12" x14ac:dyDescent="0.4">
      <c r="A45" s="17" t="s">
        <v>758</v>
      </c>
      <c r="B45" s="17" t="s">
        <v>384</v>
      </c>
      <c r="C45" s="19" t="str">
        <f>IF($B45="","",T(VLOOKUP($B45,Documentos!$A$2:$B$151,2,0)))</f>
        <v>Instituto de Energia e Ambiente | Universidade de São Paulo</v>
      </c>
      <c r="D45" s="19" t="str">
        <f>IF($B45="","",T(VLOOKUP($B45,Documentos!$A$2:$C$151,3,0)))</f>
        <v>Universidade ou academia</v>
      </c>
      <c r="G45" s="43" t="s">
        <v>759</v>
      </c>
      <c r="H45" s="18" t="s">
        <v>53</v>
      </c>
      <c r="I45" s="43" t="s">
        <v>760</v>
      </c>
      <c r="K45" s="19" t="s">
        <v>51</v>
      </c>
    </row>
    <row r="46" spans="1:12" ht="29.15" x14ac:dyDescent="0.4">
      <c r="A46" s="17" t="s">
        <v>761</v>
      </c>
      <c r="B46" s="17" t="s">
        <v>384</v>
      </c>
      <c r="C46" s="19" t="str">
        <f>IF($B46="","",T(VLOOKUP($B46,Documentos!$A$2:$B$151,2,0)))</f>
        <v>Instituto de Energia e Ambiente | Universidade de São Paulo</v>
      </c>
      <c r="D46" s="19" t="str">
        <f>IF($B46="","",T(VLOOKUP($B46,Documentos!$A$2:$C$151,3,0)))</f>
        <v>Universidade ou academia</v>
      </c>
      <c r="G46" s="43" t="s">
        <v>762</v>
      </c>
      <c r="H46" s="18" t="s">
        <v>57</v>
      </c>
      <c r="I46" s="43" t="s">
        <v>763</v>
      </c>
      <c r="K46" s="19" t="s">
        <v>51</v>
      </c>
    </row>
    <row r="47" spans="1:12" ht="29.15" x14ac:dyDescent="0.4">
      <c r="A47" s="17" t="s">
        <v>764</v>
      </c>
      <c r="B47" s="17" t="s">
        <v>386</v>
      </c>
      <c r="C47" s="19" t="str">
        <f>IF($B47="","",T(VLOOKUP($B47,Documentos!$A$2:$B$151,2,0)))</f>
        <v>Instituto de Energia e Ambiente | Universidade de São Paulo</v>
      </c>
      <c r="D47" s="19" t="str">
        <f>IF($B47="","",T(VLOOKUP($B47,Documentos!$A$2:$C$151,3,0)))</f>
        <v>Universidade ou academia</v>
      </c>
      <c r="G47" s="43" t="s">
        <v>765</v>
      </c>
      <c r="H47" s="18" t="s">
        <v>13</v>
      </c>
      <c r="I47" s="43" t="s">
        <v>766</v>
      </c>
      <c r="K47" s="19" t="s">
        <v>51</v>
      </c>
    </row>
    <row r="48" spans="1:12" ht="24.9" x14ac:dyDescent="0.4">
      <c r="A48" s="17" t="s">
        <v>767</v>
      </c>
      <c r="B48" s="17" t="s">
        <v>386</v>
      </c>
      <c r="C48" s="19" t="str">
        <f>IF($B48="","",T(VLOOKUP($B48,Documentos!$A$2:$B$151,2,0)))</f>
        <v>Instituto de Energia e Ambiente | Universidade de São Paulo</v>
      </c>
      <c r="D48" s="19" t="str">
        <f>IF($B48="","",T(VLOOKUP($B48,Documentos!$A$2:$C$151,3,0)))</f>
        <v>Universidade ou academia</v>
      </c>
      <c r="G48" s="43" t="s">
        <v>768</v>
      </c>
      <c r="H48" s="18" t="s">
        <v>13</v>
      </c>
      <c r="I48" s="43" t="s">
        <v>371</v>
      </c>
      <c r="K48" s="19" t="s">
        <v>51</v>
      </c>
    </row>
    <row r="49" spans="1:11" ht="29.15" x14ac:dyDescent="0.4">
      <c r="A49" s="17" t="s">
        <v>769</v>
      </c>
      <c r="B49" s="17" t="s">
        <v>386</v>
      </c>
      <c r="C49" s="19" t="str">
        <f>IF($B49="","",T(VLOOKUP($B49,Documentos!$A$2:$B$151,2,0)))</f>
        <v>Instituto de Energia e Ambiente | Universidade de São Paulo</v>
      </c>
      <c r="D49" s="19" t="str">
        <f>IF($B49="","",T(VLOOKUP($B49,Documentos!$A$2:$C$151,3,0)))</f>
        <v>Universidade ou academia</v>
      </c>
      <c r="G49" s="43" t="s">
        <v>770</v>
      </c>
      <c r="H49" s="18" t="s">
        <v>57</v>
      </c>
      <c r="I49" s="43" t="s">
        <v>771</v>
      </c>
      <c r="K49" s="19" t="s">
        <v>51</v>
      </c>
    </row>
    <row r="50" spans="1:11" ht="29.15" x14ac:dyDescent="0.4">
      <c r="A50" s="17" t="s">
        <v>772</v>
      </c>
      <c r="B50" s="17" t="s">
        <v>386</v>
      </c>
      <c r="C50" s="19" t="str">
        <f>IF($B50="","",T(VLOOKUP($B50,Documentos!$A$2:$B$151,2,0)))</f>
        <v>Instituto de Energia e Ambiente | Universidade de São Paulo</v>
      </c>
      <c r="D50" s="19" t="str">
        <f>IF($B50="","",T(VLOOKUP($B50,Documentos!$A$2:$C$151,3,0)))</f>
        <v>Universidade ou academia</v>
      </c>
      <c r="G50" s="43" t="s">
        <v>773</v>
      </c>
      <c r="H50" s="18" t="s">
        <v>13</v>
      </c>
      <c r="I50" s="43" t="s">
        <v>774</v>
      </c>
      <c r="K50" s="19" t="s">
        <v>51</v>
      </c>
    </row>
    <row r="51" spans="1:11" ht="29.15" x14ac:dyDescent="0.4">
      <c r="A51" s="17" t="s">
        <v>775</v>
      </c>
      <c r="B51" s="17" t="s">
        <v>386</v>
      </c>
      <c r="C51" s="19" t="str">
        <f>IF($B51="","",T(VLOOKUP($B51,Documentos!$A$2:$B$151,2,0)))</f>
        <v>Instituto de Energia e Ambiente | Universidade de São Paulo</v>
      </c>
      <c r="D51" s="19" t="str">
        <f>IF($B51="","",T(VLOOKUP($B51,Documentos!$A$2:$C$151,3,0)))</f>
        <v>Universidade ou academia</v>
      </c>
      <c r="G51" s="43" t="s">
        <v>776</v>
      </c>
      <c r="H51" s="18" t="s">
        <v>13</v>
      </c>
      <c r="I51" s="43" t="s">
        <v>777</v>
      </c>
      <c r="K51" s="19" t="s">
        <v>51</v>
      </c>
    </row>
    <row r="52" spans="1:11" ht="24.9" x14ac:dyDescent="0.4">
      <c r="A52" s="17" t="s">
        <v>778</v>
      </c>
      <c r="B52" s="17" t="s">
        <v>386</v>
      </c>
      <c r="C52" s="19" t="str">
        <f>IF($B52="","",T(VLOOKUP($B52,Documentos!$A$2:$B$151,2,0)))</f>
        <v>Instituto de Energia e Ambiente | Universidade de São Paulo</v>
      </c>
      <c r="D52" s="19" t="str">
        <f>IF($B52="","",T(VLOOKUP($B52,Documentos!$A$2:$C$151,3,0)))</f>
        <v>Universidade ou academia</v>
      </c>
      <c r="G52" s="43" t="s">
        <v>779</v>
      </c>
      <c r="H52" s="18" t="s">
        <v>13</v>
      </c>
      <c r="I52" s="43" t="s">
        <v>780</v>
      </c>
      <c r="K52" s="19" t="s">
        <v>51</v>
      </c>
    </row>
    <row r="53" spans="1:11" ht="29.15" x14ac:dyDescent="0.4">
      <c r="A53" s="17" t="s">
        <v>781</v>
      </c>
      <c r="B53" s="17" t="s">
        <v>388</v>
      </c>
      <c r="C53" s="19" t="str">
        <f>IF($B53="","",T(VLOOKUP($B53,Documentos!$A$2:$B$151,2,0)))</f>
        <v>Federação das Indústrias do Estado de São Paulo - FIESP</v>
      </c>
      <c r="D53" s="19" t="str">
        <f>IF($B53="","",T(VLOOKUP($B53,Documentos!$A$2:$C$151,3,0)))</f>
        <v>Órgão de classe ou associação</v>
      </c>
      <c r="G53" s="43" t="s">
        <v>782</v>
      </c>
      <c r="H53" s="18" t="s">
        <v>46</v>
      </c>
      <c r="I53" s="43" t="s">
        <v>783</v>
      </c>
      <c r="J53" s="43" t="s">
        <v>654</v>
      </c>
      <c r="K53" s="19" t="s">
        <v>51</v>
      </c>
    </row>
    <row r="54" spans="1:11" ht="29.15" x14ac:dyDescent="0.4">
      <c r="A54" s="17" t="s">
        <v>784</v>
      </c>
      <c r="B54" s="17" t="s">
        <v>388</v>
      </c>
      <c r="C54" s="19" t="str">
        <f>IF($B54="","",T(VLOOKUP($B54,Documentos!$A$2:$B$151,2,0)))</f>
        <v>Federação das Indústrias do Estado de São Paulo - FIESP</v>
      </c>
      <c r="D54" s="19" t="str">
        <f>IF($B54="","",T(VLOOKUP($B54,Documentos!$A$2:$C$151,3,0)))</f>
        <v>Órgão de classe ou associação</v>
      </c>
      <c r="G54" s="43" t="s">
        <v>785</v>
      </c>
      <c r="I54" s="43" t="s">
        <v>783</v>
      </c>
      <c r="J54" s="43" t="s">
        <v>786</v>
      </c>
      <c r="K54" s="19" t="s">
        <v>51</v>
      </c>
    </row>
    <row r="55" spans="1:11" ht="24.9" x14ac:dyDescent="0.4">
      <c r="A55" s="17" t="s">
        <v>787</v>
      </c>
      <c r="B55" s="17" t="s">
        <v>388</v>
      </c>
      <c r="C55" s="19" t="str">
        <f>IF($B55="","",T(VLOOKUP($B55,Documentos!$A$2:$B$151,2,0)))</f>
        <v>Federação das Indústrias do Estado de São Paulo - FIESP</v>
      </c>
      <c r="D55" s="19" t="str">
        <f>IF($B55="","",T(VLOOKUP($B55,Documentos!$A$2:$C$151,3,0)))</f>
        <v>Órgão de classe ou associação</v>
      </c>
      <c r="G55" s="43" t="s">
        <v>788</v>
      </c>
      <c r="H55" s="18" t="s">
        <v>63</v>
      </c>
      <c r="I55" s="43" t="s">
        <v>783</v>
      </c>
      <c r="J55" s="43" t="s">
        <v>789</v>
      </c>
      <c r="K55" s="19" t="s">
        <v>51</v>
      </c>
    </row>
    <row r="56" spans="1:11" ht="24.9" x14ac:dyDescent="0.4">
      <c r="A56" s="17" t="s">
        <v>790</v>
      </c>
      <c r="B56" s="17" t="s">
        <v>388</v>
      </c>
      <c r="C56" s="19" t="str">
        <f>IF($B56="","",T(VLOOKUP($B56,Documentos!$A$2:$B$151,2,0)))</f>
        <v>Federação das Indústrias do Estado de São Paulo - FIESP</v>
      </c>
      <c r="D56" s="19" t="str">
        <f>IF($B56="","",T(VLOOKUP($B56,Documentos!$A$2:$C$151,3,0)))</f>
        <v>Órgão de classe ou associação</v>
      </c>
      <c r="G56" s="43" t="s">
        <v>791</v>
      </c>
      <c r="H56" s="18" t="s">
        <v>63</v>
      </c>
      <c r="I56" s="43" t="s">
        <v>792</v>
      </c>
      <c r="J56" s="43" t="s">
        <v>793</v>
      </c>
      <c r="K56" s="19" t="s">
        <v>51</v>
      </c>
    </row>
    <row r="57" spans="1:11" ht="29.15" x14ac:dyDescent="0.4">
      <c r="A57" s="17" t="s">
        <v>794</v>
      </c>
      <c r="B57" s="17" t="s">
        <v>388</v>
      </c>
      <c r="C57" s="19" t="str">
        <f>IF($B57="","",T(VLOOKUP($B57,Documentos!$A$2:$B$151,2,0)))</f>
        <v>Federação das Indústrias do Estado de São Paulo - FIESP</v>
      </c>
      <c r="D57" s="19" t="str">
        <f>IF($B57="","",T(VLOOKUP($B57,Documentos!$A$2:$C$151,3,0)))</f>
        <v>Órgão de classe ou associação</v>
      </c>
      <c r="G57" s="43" t="s">
        <v>795</v>
      </c>
      <c r="H57" s="18" t="s">
        <v>63</v>
      </c>
      <c r="I57" s="43" t="s">
        <v>792</v>
      </c>
      <c r="J57" s="43" t="s">
        <v>796</v>
      </c>
      <c r="K57" s="19" t="s">
        <v>51</v>
      </c>
    </row>
    <row r="58" spans="1:11" ht="29.15" x14ac:dyDescent="0.4">
      <c r="A58" s="17" t="s">
        <v>797</v>
      </c>
      <c r="B58" s="17" t="s">
        <v>388</v>
      </c>
      <c r="C58" s="19" t="str">
        <f>IF($B58="","",T(VLOOKUP($B58,Documentos!$A$2:$B$151,2,0)))</f>
        <v>Federação das Indústrias do Estado de São Paulo - FIESP</v>
      </c>
      <c r="D58" s="19" t="str">
        <f>IF($B58="","",T(VLOOKUP($B58,Documentos!$A$2:$C$151,3,0)))</f>
        <v>Órgão de classe ou associação</v>
      </c>
      <c r="G58" s="43" t="s">
        <v>798</v>
      </c>
      <c r="H58" s="18" t="s">
        <v>46</v>
      </c>
      <c r="I58" s="43" t="s">
        <v>792</v>
      </c>
      <c r="J58" s="43" t="s">
        <v>799</v>
      </c>
      <c r="K58" s="19" t="s">
        <v>51</v>
      </c>
    </row>
    <row r="59" spans="1:11" ht="24.9" x14ac:dyDescent="0.4">
      <c r="A59" s="17" t="s">
        <v>800</v>
      </c>
      <c r="B59" s="17" t="s">
        <v>388</v>
      </c>
      <c r="C59" s="19" t="str">
        <f>IF($B59="","",T(VLOOKUP($B59,Documentos!$A$2:$B$151,2,0)))</f>
        <v>Federação das Indústrias do Estado de São Paulo - FIESP</v>
      </c>
      <c r="D59" s="19" t="str">
        <f>IF($B59="","",T(VLOOKUP($B59,Documentos!$A$2:$C$151,3,0)))</f>
        <v>Órgão de classe ou associação</v>
      </c>
      <c r="G59" s="43" t="s">
        <v>801</v>
      </c>
      <c r="H59" s="18" t="s">
        <v>63</v>
      </c>
      <c r="I59" s="43" t="s">
        <v>802</v>
      </c>
      <c r="J59" s="43" t="s">
        <v>803</v>
      </c>
      <c r="K59" s="19" t="s">
        <v>51</v>
      </c>
    </row>
    <row r="60" spans="1:11" ht="24.9" x14ac:dyDescent="0.4">
      <c r="A60" s="17" t="s">
        <v>804</v>
      </c>
      <c r="B60" s="17" t="s">
        <v>388</v>
      </c>
      <c r="C60" s="19" t="str">
        <f>IF($B60="","",T(VLOOKUP($B60,Documentos!$A$2:$B$151,2,0)))</f>
        <v>Federação das Indústrias do Estado de São Paulo - FIESP</v>
      </c>
      <c r="D60" s="19" t="str">
        <f>IF($B60="","",T(VLOOKUP($B60,Documentos!$A$2:$C$151,3,0)))</f>
        <v>Órgão de classe ou associação</v>
      </c>
      <c r="G60" s="43" t="s">
        <v>805</v>
      </c>
      <c r="H60" s="18" t="s">
        <v>63</v>
      </c>
      <c r="I60" s="43" t="s">
        <v>802</v>
      </c>
      <c r="J60" s="43" t="s">
        <v>806</v>
      </c>
      <c r="K60" s="19" t="s">
        <v>51</v>
      </c>
    </row>
    <row r="61" spans="1:11" ht="29.15" x14ac:dyDescent="0.4">
      <c r="A61" s="17" t="s">
        <v>807</v>
      </c>
      <c r="B61" s="17" t="s">
        <v>388</v>
      </c>
      <c r="C61" s="19" t="str">
        <f>IF($B61="","",T(VLOOKUP($B61,Documentos!$A$2:$B$151,2,0)))</f>
        <v>Federação das Indústrias do Estado de São Paulo - FIESP</v>
      </c>
      <c r="D61" s="19" t="str">
        <f>IF($B61="","",T(VLOOKUP($B61,Documentos!$A$2:$C$151,3,0)))</f>
        <v>Órgão de classe ou associação</v>
      </c>
      <c r="G61" s="43" t="s">
        <v>808</v>
      </c>
      <c r="H61" s="18" t="s">
        <v>22</v>
      </c>
      <c r="I61" s="43" t="s">
        <v>802</v>
      </c>
      <c r="J61" s="43" t="s">
        <v>809</v>
      </c>
      <c r="K61" s="19" t="s">
        <v>51</v>
      </c>
    </row>
    <row r="62" spans="1:11" ht="29.15" x14ac:dyDescent="0.4">
      <c r="A62" s="17" t="s">
        <v>810</v>
      </c>
      <c r="B62" s="17" t="s">
        <v>388</v>
      </c>
      <c r="C62" s="19" t="str">
        <f>IF($B62="","",T(VLOOKUP($B62,Documentos!$A$2:$B$151,2,0)))</f>
        <v>Federação das Indústrias do Estado de São Paulo - FIESP</v>
      </c>
      <c r="D62" s="19" t="str">
        <f>IF($B62="","",T(VLOOKUP($B62,Documentos!$A$2:$C$151,3,0)))</f>
        <v>Órgão de classe ou associação</v>
      </c>
      <c r="G62" s="43" t="s">
        <v>811</v>
      </c>
      <c r="H62" s="18" t="s">
        <v>57</v>
      </c>
      <c r="I62" s="43" t="s">
        <v>812</v>
      </c>
      <c r="J62" s="43" t="s">
        <v>813</v>
      </c>
      <c r="K62" s="19" t="s">
        <v>51</v>
      </c>
    </row>
    <row r="63" spans="1:11" ht="29.15" x14ac:dyDescent="0.4">
      <c r="A63" s="17" t="s">
        <v>814</v>
      </c>
      <c r="B63" s="17" t="s">
        <v>388</v>
      </c>
      <c r="C63" s="19" t="str">
        <f>IF($B63="","",T(VLOOKUP($B63,Documentos!$A$2:$B$151,2,0)))</f>
        <v>Federação das Indústrias do Estado de São Paulo - FIESP</v>
      </c>
      <c r="D63" s="19" t="str">
        <f>IF($B63="","",T(VLOOKUP($B63,Documentos!$A$2:$C$151,3,0)))</f>
        <v>Órgão de classe ou associação</v>
      </c>
      <c r="G63" s="43" t="s">
        <v>815</v>
      </c>
      <c r="H63" s="18" t="s">
        <v>57</v>
      </c>
      <c r="I63" s="43" t="s">
        <v>812</v>
      </c>
      <c r="J63" s="43" t="s">
        <v>816</v>
      </c>
      <c r="K63" s="19" t="s">
        <v>51</v>
      </c>
    </row>
    <row r="64" spans="1:11" ht="29.15" x14ac:dyDescent="0.4">
      <c r="A64" s="17" t="s">
        <v>817</v>
      </c>
      <c r="B64" s="17" t="s">
        <v>388</v>
      </c>
      <c r="C64" s="19" t="str">
        <f>IF($B64="","",T(VLOOKUP($B64,Documentos!$A$2:$B$151,2,0)))</f>
        <v>Federação das Indústrias do Estado de São Paulo - FIESP</v>
      </c>
      <c r="D64" s="19" t="str">
        <f>IF($B64="","",T(VLOOKUP($B64,Documentos!$A$2:$C$151,3,0)))</f>
        <v>Órgão de classe ou associação</v>
      </c>
      <c r="G64" s="43" t="s">
        <v>818</v>
      </c>
      <c r="H64" s="18" t="s">
        <v>46</v>
      </c>
      <c r="I64" s="43" t="s">
        <v>812</v>
      </c>
      <c r="J64" s="43" t="s">
        <v>819</v>
      </c>
      <c r="K64" s="19" t="s">
        <v>51</v>
      </c>
    </row>
    <row r="65" spans="1:11" ht="29.15" x14ac:dyDescent="0.4">
      <c r="A65" s="17" t="s">
        <v>820</v>
      </c>
      <c r="B65" s="17" t="s">
        <v>388</v>
      </c>
      <c r="C65" s="19" t="str">
        <f>IF($B65="","",T(VLOOKUP($B65,Documentos!$A$2:$B$151,2,0)))</f>
        <v>Federação das Indústrias do Estado de São Paulo - FIESP</v>
      </c>
      <c r="D65" s="19" t="str">
        <f>IF($B65="","",T(VLOOKUP($B65,Documentos!$A$2:$C$151,3,0)))</f>
        <v>Órgão de classe ou associação</v>
      </c>
      <c r="G65" s="43" t="s">
        <v>821</v>
      </c>
      <c r="H65" s="18" t="s">
        <v>46</v>
      </c>
      <c r="I65" s="43" t="s">
        <v>812</v>
      </c>
      <c r="J65" s="43" t="s">
        <v>822</v>
      </c>
      <c r="K65" s="19" t="s">
        <v>51</v>
      </c>
    </row>
    <row r="66" spans="1:11" x14ac:dyDescent="0.4">
      <c r="A66" s="17" t="s">
        <v>823</v>
      </c>
      <c r="B66" s="17" t="s">
        <v>388</v>
      </c>
      <c r="C66" s="19" t="str">
        <f>IF($B66="","",T(VLOOKUP($B66,Documentos!$A$2:$B$151,2,0)))</f>
        <v>Federação das Indústrias do Estado de São Paulo - FIESP</v>
      </c>
      <c r="D66" s="19" t="str">
        <f>IF($B66="","",T(VLOOKUP($B66,Documentos!$A$2:$C$151,3,0)))</f>
        <v>Órgão de classe ou associação</v>
      </c>
      <c r="G66" s="43" t="s">
        <v>824</v>
      </c>
      <c r="H66" s="18" t="s">
        <v>46</v>
      </c>
      <c r="I66" s="43" t="s">
        <v>825</v>
      </c>
      <c r="J66" s="43" t="s">
        <v>826</v>
      </c>
      <c r="K66" s="19" t="s">
        <v>51</v>
      </c>
    </row>
    <row r="67" spans="1:11" x14ac:dyDescent="0.4">
      <c r="A67" s="17" t="s">
        <v>827</v>
      </c>
      <c r="B67" s="17" t="s">
        <v>388</v>
      </c>
      <c r="C67" s="19" t="str">
        <f>IF($B67="","",T(VLOOKUP($B67,Documentos!$A$2:$B$151,2,0)))</f>
        <v>Federação das Indústrias do Estado de São Paulo - FIESP</v>
      </c>
      <c r="D67" s="19" t="str">
        <f>IF($B67="","",T(VLOOKUP($B67,Documentos!$A$2:$C$151,3,0)))</f>
        <v>Órgão de classe ou associação</v>
      </c>
      <c r="G67" s="43" t="s">
        <v>828</v>
      </c>
      <c r="H67" s="18" t="s">
        <v>46</v>
      </c>
      <c r="I67" s="43" t="s">
        <v>825</v>
      </c>
      <c r="J67" s="43" t="s">
        <v>829</v>
      </c>
      <c r="K67" s="19" t="s">
        <v>51</v>
      </c>
    </row>
    <row r="68" spans="1:11" x14ac:dyDescent="0.4">
      <c r="A68" s="17" t="s">
        <v>830</v>
      </c>
      <c r="B68" s="17" t="s">
        <v>388</v>
      </c>
      <c r="C68" s="19" t="str">
        <f>IF($B68="","",T(VLOOKUP($B68,Documentos!$A$2:$B$151,2,0)))</f>
        <v>Federação das Indústrias do Estado de São Paulo - FIESP</v>
      </c>
      <c r="D68" s="19" t="str">
        <f>IF($B68="","",T(VLOOKUP($B68,Documentos!$A$2:$C$151,3,0)))</f>
        <v>Órgão de classe ou associação</v>
      </c>
      <c r="G68" s="43" t="s">
        <v>831</v>
      </c>
      <c r="H68" s="18" t="s">
        <v>53</v>
      </c>
      <c r="I68" s="43" t="s">
        <v>832</v>
      </c>
      <c r="J68" s="43" t="s">
        <v>833</v>
      </c>
      <c r="K68" s="19" t="s">
        <v>51</v>
      </c>
    </row>
    <row r="69" spans="1:11" ht="24.9" x14ac:dyDescent="0.4">
      <c r="A69" s="17" t="s">
        <v>834</v>
      </c>
      <c r="B69" s="17" t="s">
        <v>388</v>
      </c>
      <c r="C69" s="19" t="str">
        <f>IF($B69="","",T(VLOOKUP($B69,Documentos!$A$2:$B$151,2,0)))</f>
        <v>Federação das Indústrias do Estado de São Paulo - FIESP</v>
      </c>
      <c r="D69" s="19" t="str">
        <f>IF($B69="","",T(VLOOKUP($B69,Documentos!$A$2:$C$151,3,0)))</f>
        <v>Órgão de classe ou associação</v>
      </c>
      <c r="G69" s="43" t="s">
        <v>835</v>
      </c>
      <c r="H69" s="18" t="s">
        <v>13</v>
      </c>
      <c r="I69" s="43" t="s">
        <v>832</v>
      </c>
      <c r="J69" s="43" t="s">
        <v>636</v>
      </c>
      <c r="K69" s="19" t="s">
        <v>51</v>
      </c>
    </row>
    <row r="70" spans="1:11" x14ac:dyDescent="0.4">
      <c r="A70" s="17" t="s">
        <v>836</v>
      </c>
      <c r="B70" s="17" t="s">
        <v>388</v>
      </c>
      <c r="C70" s="19" t="str">
        <f>IF($B70="","",T(VLOOKUP($B70,Documentos!$A$2:$B$151,2,0)))</f>
        <v>Federação das Indústrias do Estado de São Paulo - FIESP</v>
      </c>
      <c r="D70" s="19" t="str">
        <f>IF($B70="","",T(VLOOKUP($B70,Documentos!$A$2:$C$151,3,0)))</f>
        <v>Órgão de classe ou associação</v>
      </c>
      <c r="G70" s="43" t="s">
        <v>837</v>
      </c>
      <c r="H70" s="18" t="s">
        <v>53</v>
      </c>
      <c r="I70" s="43" t="s">
        <v>832</v>
      </c>
      <c r="J70" s="43" t="s">
        <v>640</v>
      </c>
      <c r="K70" s="19" t="s">
        <v>51</v>
      </c>
    </row>
    <row r="71" spans="1:11" x14ac:dyDescent="0.4">
      <c r="A71" s="17" t="s">
        <v>838</v>
      </c>
      <c r="B71" s="17" t="s">
        <v>388</v>
      </c>
      <c r="C71" s="19" t="str">
        <f>IF($B71="","",T(VLOOKUP($B71,Documentos!$A$2:$B$151,2,0)))</f>
        <v>Federação das Indústrias do Estado de São Paulo - FIESP</v>
      </c>
      <c r="D71" s="19" t="str">
        <f>IF($B71="","",T(VLOOKUP($B71,Documentos!$A$2:$C$151,3,0)))</f>
        <v>Órgão de classe ou associação</v>
      </c>
      <c r="G71" s="43" t="s">
        <v>839</v>
      </c>
      <c r="H71" s="18" t="s">
        <v>46</v>
      </c>
      <c r="I71" s="43" t="s">
        <v>832</v>
      </c>
      <c r="J71" s="43" t="s">
        <v>695</v>
      </c>
      <c r="K71" s="19" t="s">
        <v>51</v>
      </c>
    </row>
    <row r="72" spans="1:11" x14ac:dyDescent="0.4">
      <c r="A72" s="17" t="s">
        <v>840</v>
      </c>
      <c r="B72" s="17" t="s">
        <v>388</v>
      </c>
      <c r="C72" s="19" t="str">
        <f>IF($B72="","",T(VLOOKUP($B72,Documentos!$A$2:$B$151,2,0)))</f>
        <v>Federação das Indústrias do Estado de São Paulo - FIESP</v>
      </c>
      <c r="D72" s="19" t="str">
        <f>IF($B72="","",T(VLOOKUP($B72,Documentos!$A$2:$C$151,3,0)))</f>
        <v>Órgão de classe ou associação</v>
      </c>
      <c r="G72" s="43" t="s">
        <v>841</v>
      </c>
      <c r="H72" s="18" t="s">
        <v>46</v>
      </c>
      <c r="I72" s="43" t="s">
        <v>842</v>
      </c>
      <c r="J72" s="43" t="s">
        <v>843</v>
      </c>
      <c r="K72" s="19" t="s">
        <v>51</v>
      </c>
    </row>
    <row r="73" spans="1:11" ht="29.15" x14ac:dyDescent="0.4">
      <c r="A73" s="17" t="s">
        <v>844</v>
      </c>
      <c r="B73" s="17" t="s">
        <v>388</v>
      </c>
      <c r="C73" s="19" t="str">
        <f>IF($B73="","",T(VLOOKUP($B73,Documentos!$A$2:$B$151,2,0)))</f>
        <v>Federação das Indústrias do Estado de São Paulo - FIESP</v>
      </c>
      <c r="D73" s="19" t="str">
        <f>IF($B73="","",T(VLOOKUP($B73,Documentos!$A$2:$C$151,3,0)))</f>
        <v>Órgão de classe ou associação</v>
      </c>
      <c r="G73" s="43" t="s">
        <v>845</v>
      </c>
      <c r="H73" s="18" t="s">
        <v>63</v>
      </c>
      <c r="I73" s="43" t="s">
        <v>842</v>
      </c>
      <c r="J73" s="43" t="s">
        <v>846</v>
      </c>
      <c r="K73" s="19" t="s">
        <v>51</v>
      </c>
    </row>
    <row r="74" spans="1:11" x14ac:dyDescent="0.4">
      <c r="A74" s="17" t="s">
        <v>847</v>
      </c>
      <c r="B74" s="17" t="s">
        <v>388</v>
      </c>
      <c r="C74" s="19" t="str">
        <f>IF($B74="","",T(VLOOKUP($B74,Documentos!$A$2:$B$151,2,0)))</f>
        <v>Federação das Indústrias do Estado de São Paulo - FIESP</v>
      </c>
      <c r="D74" s="19" t="str">
        <f>IF($B74="","",T(VLOOKUP($B74,Documentos!$A$2:$C$151,3,0)))</f>
        <v>Órgão de classe ou associação</v>
      </c>
      <c r="G74" s="43" t="s">
        <v>848</v>
      </c>
      <c r="H74" s="18" t="s">
        <v>46</v>
      </c>
      <c r="I74" s="43" t="s">
        <v>842</v>
      </c>
      <c r="J74" s="43" t="s">
        <v>849</v>
      </c>
      <c r="K74" s="19" t="s">
        <v>51</v>
      </c>
    </row>
    <row r="75" spans="1:11" x14ac:dyDescent="0.4">
      <c r="A75" s="17" t="s">
        <v>850</v>
      </c>
      <c r="B75" s="17" t="s">
        <v>388</v>
      </c>
      <c r="C75" s="19" t="str">
        <f>IF($B75="","",T(VLOOKUP($B75,Documentos!$A$2:$B$151,2,0)))</f>
        <v>Federação das Indústrias do Estado de São Paulo - FIESP</v>
      </c>
      <c r="D75" s="19" t="str">
        <f>IF($B75="","",T(VLOOKUP($B75,Documentos!$A$2:$C$151,3,0)))</f>
        <v>Órgão de classe ou associação</v>
      </c>
      <c r="G75" s="43" t="s">
        <v>851</v>
      </c>
      <c r="H75" s="18" t="s">
        <v>46</v>
      </c>
      <c r="I75" s="43" t="s">
        <v>842</v>
      </c>
      <c r="J75" s="43" t="s">
        <v>648</v>
      </c>
      <c r="K75" s="19" t="s">
        <v>51</v>
      </c>
    </row>
    <row r="76" spans="1:11" ht="29.15" x14ac:dyDescent="0.4">
      <c r="A76" s="17" t="s">
        <v>852</v>
      </c>
      <c r="B76" s="17" t="s">
        <v>390</v>
      </c>
      <c r="C76" s="19" t="str">
        <f>IF($B76="","",T(VLOOKUP($B76,Documentos!$A$2:$B$151,2,0)))</f>
        <v>Norgás S.A.</v>
      </c>
      <c r="D76" s="19" t="str">
        <f>IF($B76="","",T(VLOOKUP($B76,Documentos!$A$2:$C$151,3,0)))</f>
        <v>Agente econômico</v>
      </c>
      <c r="G76" s="43" t="s">
        <v>853</v>
      </c>
      <c r="H76" s="18" t="s">
        <v>63</v>
      </c>
      <c r="I76" s="43" t="s">
        <v>371</v>
      </c>
      <c r="J76" s="43" t="s">
        <v>854</v>
      </c>
      <c r="K76" s="19" t="s">
        <v>51</v>
      </c>
    </row>
    <row r="77" spans="1:11" ht="29.15" x14ac:dyDescent="0.4">
      <c r="A77" s="17" t="s">
        <v>855</v>
      </c>
      <c r="B77" s="17" t="s">
        <v>390</v>
      </c>
      <c r="C77" s="19" t="str">
        <f>IF($B77="","",T(VLOOKUP($B77,Documentos!$A$2:$B$151,2,0)))</f>
        <v>Norgás S.A.</v>
      </c>
      <c r="D77" s="19" t="str">
        <f>IF($B77="","",T(VLOOKUP($B77,Documentos!$A$2:$C$151,3,0)))</f>
        <v>Agente econômico</v>
      </c>
      <c r="G77" s="43" t="s">
        <v>856</v>
      </c>
      <c r="H77" s="18" t="s">
        <v>46</v>
      </c>
      <c r="I77" s="43" t="s">
        <v>371</v>
      </c>
      <c r="J77" s="43" t="s">
        <v>857</v>
      </c>
      <c r="K77" s="19" t="s">
        <v>51</v>
      </c>
    </row>
    <row r="78" spans="1:11" ht="29.15" x14ac:dyDescent="0.4">
      <c r="A78" s="17" t="s">
        <v>858</v>
      </c>
      <c r="B78" s="17" t="s">
        <v>390</v>
      </c>
      <c r="C78" s="19" t="str">
        <f>IF($B78="","",T(VLOOKUP($B78,Documentos!$A$2:$B$151,2,0)))</f>
        <v>Norgás S.A.</v>
      </c>
      <c r="D78" s="19" t="str">
        <f>IF($B78="","",T(VLOOKUP($B78,Documentos!$A$2:$C$151,3,0)))</f>
        <v>Agente econômico</v>
      </c>
      <c r="G78" s="43" t="s">
        <v>859</v>
      </c>
      <c r="H78" s="18" t="s">
        <v>63</v>
      </c>
      <c r="I78" s="43" t="s">
        <v>860</v>
      </c>
      <c r="J78" s="43" t="s">
        <v>861</v>
      </c>
      <c r="K78" s="19" t="s">
        <v>51</v>
      </c>
    </row>
    <row r="79" spans="1:11" ht="29.15" x14ac:dyDescent="0.4">
      <c r="A79" s="17" t="s">
        <v>862</v>
      </c>
      <c r="B79" s="17" t="s">
        <v>390</v>
      </c>
      <c r="C79" s="19" t="str">
        <f>IF($B79="","",T(VLOOKUP($B79,Documentos!$A$2:$B$151,2,0)))</f>
        <v>Norgás S.A.</v>
      </c>
      <c r="D79" s="19" t="str">
        <f>IF($B79="","",T(VLOOKUP($B79,Documentos!$A$2:$C$151,3,0)))</f>
        <v>Agente econômico</v>
      </c>
      <c r="G79" s="43" t="s">
        <v>863</v>
      </c>
      <c r="H79" s="18" t="s">
        <v>63</v>
      </c>
      <c r="I79" s="43" t="s">
        <v>860</v>
      </c>
      <c r="J79" s="43" t="s">
        <v>654</v>
      </c>
      <c r="K79" s="19" t="s">
        <v>51</v>
      </c>
    </row>
    <row r="80" spans="1:11" ht="29.15" x14ac:dyDescent="0.4">
      <c r="A80" s="17" t="s">
        <v>864</v>
      </c>
      <c r="B80" s="17" t="s">
        <v>390</v>
      </c>
      <c r="C80" s="19" t="str">
        <f>IF($B80="","",T(VLOOKUP($B80,Documentos!$A$2:$B$151,2,0)))</f>
        <v>Norgás S.A.</v>
      </c>
      <c r="D80" s="19" t="str">
        <f>IF($B80="","",T(VLOOKUP($B80,Documentos!$A$2:$C$151,3,0)))</f>
        <v>Agente econômico</v>
      </c>
      <c r="G80" s="43" t="s">
        <v>865</v>
      </c>
      <c r="H80" s="18" t="s">
        <v>46</v>
      </c>
      <c r="I80" s="43" t="s">
        <v>866</v>
      </c>
      <c r="J80" s="43" t="s">
        <v>867</v>
      </c>
      <c r="K80" s="19" t="s">
        <v>51</v>
      </c>
    </row>
    <row r="81" spans="1:11" ht="29.15" x14ac:dyDescent="0.4">
      <c r="A81" s="17" t="s">
        <v>868</v>
      </c>
      <c r="B81" s="17" t="s">
        <v>390</v>
      </c>
      <c r="C81" s="19" t="str">
        <f>IF($B81="","",T(VLOOKUP($B81,Documentos!$A$2:$B$151,2,0)))</f>
        <v>Norgás S.A.</v>
      </c>
      <c r="D81" s="19" t="str">
        <f>IF($B81="","",T(VLOOKUP($B81,Documentos!$A$2:$C$151,3,0)))</f>
        <v>Agente econômico</v>
      </c>
      <c r="G81" s="43" t="s">
        <v>869</v>
      </c>
      <c r="H81" s="18" t="s">
        <v>46</v>
      </c>
      <c r="I81" s="43" t="s">
        <v>866</v>
      </c>
      <c r="J81" s="43" t="s">
        <v>870</v>
      </c>
      <c r="K81" s="19" t="s">
        <v>51</v>
      </c>
    </row>
    <row r="82" spans="1:11" ht="29.15" x14ac:dyDescent="0.4">
      <c r="A82" s="17" t="s">
        <v>871</v>
      </c>
      <c r="B82" s="17" t="s">
        <v>390</v>
      </c>
      <c r="C82" s="19" t="str">
        <f>IF($B82="","",T(VLOOKUP($B82,Documentos!$A$2:$B$151,2,0)))</f>
        <v>Norgás S.A.</v>
      </c>
      <c r="D82" s="19" t="str">
        <f>IF($B82="","",T(VLOOKUP($B82,Documentos!$A$2:$C$151,3,0)))</f>
        <v>Agente econômico</v>
      </c>
      <c r="G82" s="43" t="s">
        <v>872</v>
      </c>
      <c r="H82" s="18" t="s">
        <v>46</v>
      </c>
      <c r="I82" s="43" t="s">
        <v>866</v>
      </c>
      <c r="J82" s="43" t="s">
        <v>873</v>
      </c>
      <c r="K82" s="19" t="s">
        <v>51</v>
      </c>
    </row>
    <row r="83" spans="1:11" x14ac:dyDescent="0.4">
      <c r="A83" s="17" t="s">
        <v>874</v>
      </c>
      <c r="B83" s="17" t="s">
        <v>390</v>
      </c>
      <c r="C83" s="19" t="str">
        <f>IF($B83="","",T(VLOOKUP($B83,Documentos!$A$2:$B$151,2,0)))</f>
        <v>Norgás S.A.</v>
      </c>
      <c r="D83" s="19" t="str">
        <f>IF($B83="","",T(VLOOKUP($B83,Documentos!$A$2:$C$151,3,0)))</f>
        <v>Agente econômico</v>
      </c>
      <c r="G83" s="43" t="s">
        <v>875</v>
      </c>
      <c r="H83" s="18" t="s">
        <v>57</v>
      </c>
      <c r="I83" s="43" t="s">
        <v>876</v>
      </c>
      <c r="J83" s="43" t="s">
        <v>877</v>
      </c>
      <c r="K83" s="19" t="s">
        <v>51</v>
      </c>
    </row>
    <row r="84" spans="1:11" x14ac:dyDescent="0.4">
      <c r="A84" s="17" t="s">
        <v>878</v>
      </c>
      <c r="B84" s="17" t="s">
        <v>390</v>
      </c>
      <c r="C84" s="19" t="str">
        <f>IF($B84="","",T(VLOOKUP($B84,Documentos!$A$2:$B$151,2,0)))</f>
        <v>Norgás S.A.</v>
      </c>
      <c r="D84" s="19" t="str">
        <f>IF($B84="","",T(VLOOKUP($B84,Documentos!$A$2:$C$151,3,0)))</f>
        <v>Agente econômico</v>
      </c>
      <c r="G84" s="43" t="s">
        <v>879</v>
      </c>
      <c r="H84" s="18" t="s">
        <v>46</v>
      </c>
      <c r="I84" s="43" t="s">
        <v>876</v>
      </c>
      <c r="J84" s="43" t="s">
        <v>880</v>
      </c>
      <c r="K84" s="19" t="s">
        <v>51</v>
      </c>
    </row>
    <row r="85" spans="1:11" ht="24.9" x14ac:dyDescent="0.4">
      <c r="A85" s="17" t="s">
        <v>881</v>
      </c>
      <c r="B85" s="17" t="s">
        <v>390</v>
      </c>
      <c r="C85" s="19" t="str">
        <f>IF($B85="","",T(VLOOKUP($B85,Documentos!$A$2:$B$151,2,0)))</f>
        <v>Norgás S.A.</v>
      </c>
      <c r="D85" s="19" t="str">
        <f>IF($B85="","",T(VLOOKUP($B85,Documentos!$A$2:$C$151,3,0)))</f>
        <v>Agente econômico</v>
      </c>
      <c r="G85" s="43" t="s">
        <v>882</v>
      </c>
      <c r="H85" s="18" t="s">
        <v>63</v>
      </c>
      <c r="I85" s="43" t="s">
        <v>876</v>
      </c>
      <c r="J85" s="43" t="s">
        <v>883</v>
      </c>
      <c r="K85" s="19" t="s">
        <v>51</v>
      </c>
    </row>
    <row r="86" spans="1:11" x14ac:dyDescent="0.4">
      <c r="A86" s="17" t="s">
        <v>884</v>
      </c>
      <c r="B86" s="17" t="s">
        <v>390</v>
      </c>
      <c r="C86" s="19" t="str">
        <f>IF($B86="","",T(VLOOKUP($B86,Documentos!$A$2:$B$151,2,0)))</f>
        <v>Norgás S.A.</v>
      </c>
      <c r="D86" s="19" t="str">
        <f>IF($B86="","",T(VLOOKUP($B86,Documentos!$A$2:$C$151,3,0)))</f>
        <v>Agente econômico</v>
      </c>
      <c r="G86" s="43" t="s">
        <v>885</v>
      </c>
      <c r="H86" s="18" t="s">
        <v>53</v>
      </c>
      <c r="I86" s="43" t="s">
        <v>886</v>
      </c>
      <c r="J86" s="43" t="s">
        <v>887</v>
      </c>
      <c r="K86" s="19" t="s">
        <v>51</v>
      </c>
    </row>
    <row r="87" spans="1:11" x14ac:dyDescent="0.4">
      <c r="A87" s="17" t="s">
        <v>888</v>
      </c>
      <c r="B87" s="17" t="s">
        <v>390</v>
      </c>
      <c r="C87" s="19" t="str">
        <f>IF($B87="","",T(VLOOKUP($B87,Documentos!$A$2:$B$151,2,0)))</f>
        <v>Norgás S.A.</v>
      </c>
      <c r="D87" s="19" t="str">
        <f>IF($B87="","",T(VLOOKUP($B87,Documentos!$A$2:$C$151,3,0)))</f>
        <v>Agente econômico</v>
      </c>
      <c r="G87" s="43" t="s">
        <v>889</v>
      </c>
      <c r="H87" s="18" t="s">
        <v>53</v>
      </c>
      <c r="I87" s="43" t="s">
        <v>886</v>
      </c>
      <c r="J87" s="43" t="s">
        <v>890</v>
      </c>
      <c r="K87" s="19" t="s">
        <v>51</v>
      </c>
    </row>
    <row r="88" spans="1:11" x14ac:dyDescent="0.4">
      <c r="A88" s="17" t="s">
        <v>891</v>
      </c>
      <c r="B88" s="17" t="s">
        <v>390</v>
      </c>
      <c r="C88" s="19" t="str">
        <f>IF($B88="","",T(VLOOKUP($B88,Documentos!$A$2:$B$151,2,0)))</f>
        <v>Norgás S.A.</v>
      </c>
      <c r="D88" s="19" t="str">
        <f>IF($B88="","",T(VLOOKUP($B88,Documentos!$A$2:$C$151,3,0)))</f>
        <v>Agente econômico</v>
      </c>
      <c r="G88" s="43" t="s">
        <v>892</v>
      </c>
      <c r="H88" s="18" t="s">
        <v>53</v>
      </c>
      <c r="I88" s="43" t="s">
        <v>886</v>
      </c>
      <c r="J88" s="43" t="s">
        <v>893</v>
      </c>
      <c r="K88" s="19" t="s">
        <v>51</v>
      </c>
    </row>
    <row r="89" spans="1:11" ht="29.15" x14ac:dyDescent="0.4">
      <c r="A89" s="17" t="s">
        <v>894</v>
      </c>
      <c r="B89" s="17" t="s">
        <v>390</v>
      </c>
      <c r="C89" s="19" t="str">
        <f>IF($B89="","",T(VLOOKUP($B89,Documentos!$A$2:$B$151,2,0)))</f>
        <v>Norgás S.A.</v>
      </c>
      <c r="D89" s="19" t="str">
        <f>IF($B89="","",T(VLOOKUP($B89,Documentos!$A$2:$C$151,3,0)))</f>
        <v>Agente econômico</v>
      </c>
      <c r="G89" s="43" t="s">
        <v>895</v>
      </c>
      <c r="H89" s="18" t="s">
        <v>53</v>
      </c>
      <c r="I89" s="43" t="s">
        <v>886</v>
      </c>
      <c r="J89" s="43" t="s">
        <v>896</v>
      </c>
      <c r="K89" s="19" t="s">
        <v>51</v>
      </c>
    </row>
    <row r="90" spans="1:11" x14ac:dyDescent="0.4">
      <c r="A90" s="17" t="s">
        <v>897</v>
      </c>
      <c r="B90" s="17" t="s">
        <v>390</v>
      </c>
      <c r="C90" s="19" t="str">
        <f>IF($B90="","",T(VLOOKUP($B90,Documentos!$A$2:$B$151,2,0)))</f>
        <v>Norgás S.A.</v>
      </c>
      <c r="D90" s="19" t="str">
        <f>IF($B90="","",T(VLOOKUP($B90,Documentos!$A$2:$C$151,3,0)))</f>
        <v>Agente econômico</v>
      </c>
      <c r="G90" s="43" t="s">
        <v>898</v>
      </c>
      <c r="H90" s="18" t="s">
        <v>53</v>
      </c>
      <c r="I90" s="43" t="s">
        <v>886</v>
      </c>
      <c r="J90" s="43" t="s">
        <v>899</v>
      </c>
      <c r="K90" s="19" t="s">
        <v>51</v>
      </c>
    </row>
    <row r="91" spans="1:11" ht="24.9" x14ac:dyDescent="0.4">
      <c r="A91" s="17" t="s">
        <v>900</v>
      </c>
      <c r="B91" s="17" t="s">
        <v>390</v>
      </c>
      <c r="C91" s="19" t="str">
        <f>IF($B91="","",T(VLOOKUP($B91,Documentos!$A$2:$B$151,2,0)))</f>
        <v>Norgás S.A.</v>
      </c>
      <c r="D91" s="19" t="str">
        <f>IF($B91="","",T(VLOOKUP($B91,Documentos!$A$2:$C$151,3,0)))</f>
        <v>Agente econômico</v>
      </c>
      <c r="G91" s="43" t="s">
        <v>901</v>
      </c>
      <c r="H91" s="18" t="s">
        <v>63</v>
      </c>
      <c r="I91" s="43" t="s">
        <v>886</v>
      </c>
      <c r="J91" s="43" t="s">
        <v>902</v>
      </c>
      <c r="K91" s="19" t="s">
        <v>51</v>
      </c>
    </row>
    <row r="92" spans="1:11" ht="29.15" x14ac:dyDescent="0.4">
      <c r="A92" s="17" t="s">
        <v>903</v>
      </c>
      <c r="B92" s="17" t="s">
        <v>390</v>
      </c>
      <c r="C92" s="19" t="str">
        <f>IF($B92="","",T(VLOOKUP($B92,Documentos!$A$2:$B$151,2,0)))</f>
        <v>Norgás S.A.</v>
      </c>
      <c r="D92" s="19" t="str">
        <f>IF($B92="","",T(VLOOKUP($B92,Documentos!$A$2:$C$151,3,0)))</f>
        <v>Agente econômico</v>
      </c>
      <c r="G92" s="43" t="s">
        <v>904</v>
      </c>
      <c r="H92" s="18" t="s">
        <v>53</v>
      </c>
      <c r="I92" s="43" t="s">
        <v>886</v>
      </c>
      <c r="J92" s="43" t="s">
        <v>905</v>
      </c>
      <c r="K92" s="19" t="s">
        <v>51</v>
      </c>
    </row>
    <row r="93" spans="1:11" x14ac:dyDescent="0.4">
      <c r="A93" s="17" t="s">
        <v>906</v>
      </c>
      <c r="B93" s="17" t="s">
        <v>390</v>
      </c>
      <c r="C93" s="19" t="str">
        <f>IF($B93="","",T(VLOOKUP($B93,Documentos!$A$2:$B$151,2,0)))</f>
        <v>Norgás S.A.</v>
      </c>
      <c r="D93" s="19" t="str">
        <f>IF($B93="","",T(VLOOKUP($B93,Documentos!$A$2:$C$151,3,0)))</f>
        <v>Agente econômico</v>
      </c>
      <c r="G93" s="43" t="s">
        <v>907</v>
      </c>
      <c r="H93" s="18" t="s">
        <v>46</v>
      </c>
      <c r="I93" s="43" t="s">
        <v>648</v>
      </c>
      <c r="J93" s="43" t="s">
        <v>908</v>
      </c>
      <c r="K93" s="19" t="s">
        <v>51</v>
      </c>
    </row>
    <row r="94" spans="1:11" ht="29.15" x14ac:dyDescent="0.4">
      <c r="A94" s="17" t="s">
        <v>909</v>
      </c>
      <c r="B94" s="17" t="s">
        <v>390</v>
      </c>
      <c r="C94" s="19" t="str">
        <f>IF($B94="","",T(VLOOKUP($B94,Documentos!$A$2:$B$151,2,0)))</f>
        <v>Norgás S.A.</v>
      </c>
      <c r="D94" s="19" t="str">
        <f>IF($B94="","",T(VLOOKUP($B94,Documentos!$A$2:$C$151,3,0)))</f>
        <v>Agente econômico</v>
      </c>
      <c r="G94" s="43" t="s">
        <v>910</v>
      </c>
      <c r="H94" s="18" t="s">
        <v>46</v>
      </c>
      <c r="I94" s="43" t="s">
        <v>648</v>
      </c>
      <c r="J94" s="43" t="s">
        <v>911</v>
      </c>
      <c r="K94" s="19" t="s">
        <v>51</v>
      </c>
    </row>
    <row r="95" spans="1:11" x14ac:dyDescent="0.4">
      <c r="A95" s="17" t="s">
        <v>912</v>
      </c>
      <c r="B95" s="17" t="s">
        <v>390</v>
      </c>
      <c r="C95" s="19" t="str">
        <f>IF($B95="","",T(VLOOKUP($B95,Documentos!$A$2:$B$151,2,0)))</f>
        <v>Norgás S.A.</v>
      </c>
      <c r="D95" s="19" t="str">
        <f>IF($B95="","",T(VLOOKUP($B95,Documentos!$A$2:$C$151,3,0)))</f>
        <v>Agente econômico</v>
      </c>
      <c r="G95" s="43" t="s">
        <v>913</v>
      </c>
      <c r="H95" s="18" t="s">
        <v>46</v>
      </c>
      <c r="I95" s="43" t="s">
        <v>648</v>
      </c>
      <c r="J95" s="43" t="s">
        <v>914</v>
      </c>
      <c r="K95" s="19" t="s">
        <v>51</v>
      </c>
    </row>
    <row r="96" spans="1:11" ht="29.15" x14ac:dyDescent="0.4">
      <c r="A96" s="17" t="s">
        <v>915</v>
      </c>
      <c r="B96" s="17" t="s">
        <v>392</v>
      </c>
      <c r="C96" s="19" t="str">
        <f>IF($B96="","",T(VLOOKUP($B96,Documentos!$A$2:$B$151,2,0)))</f>
        <v>Inter.B Consultoria Internacional de Negócios</v>
      </c>
      <c r="D96" s="19" t="str">
        <f>IF($B96="","",T(VLOOKUP($B96,Documentos!$A$2:$C$151,3,0)))</f>
        <v>Consultoria e consultores</v>
      </c>
      <c r="G96" s="43" t="s">
        <v>916</v>
      </c>
      <c r="H96" s="18" t="s">
        <v>13</v>
      </c>
      <c r="I96" s="43" t="s">
        <v>766</v>
      </c>
      <c r="J96" s="44" t="s">
        <v>917</v>
      </c>
      <c r="K96" s="19" t="s">
        <v>51</v>
      </c>
    </row>
    <row r="97" spans="1:11" ht="29.15" x14ac:dyDescent="0.4">
      <c r="A97" s="17" t="s">
        <v>918</v>
      </c>
      <c r="B97" s="17" t="s">
        <v>392</v>
      </c>
      <c r="C97" s="19" t="str">
        <f>IF($B97="","",T(VLOOKUP($B97,Documentos!$A$2:$B$151,2,0)))</f>
        <v>Inter.B Consultoria Internacional de Negócios</v>
      </c>
      <c r="D97" s="19" t="str">
        <f>IF($B97="","",T(VLOOKUP($B97,Documentos!$A$2:$C$151,3,0)))</f>
        <v>Consultoria e consultores</v>
      </c>
      <c r="G97" s="43" t="s">
        <v>919</v>
      </c>
      <c r="H97" s="18" t="s">
        <v>13</v>
      </c>
      <c r="I97" s="43" t="s">
        <v>766</v>
      </c>
      <c r="J97" s="44" t="s">
        <v>920</v>
      </c>
      <c r="K97" s="19" t="s">
        <v>51</v>
      </c>
    </row>
    <row r="98" spans="1:11" ht="29.15" x14ac:dyDescent="0.4">
      <c r="A98" s="17" t="s">
        <v>921</v>
      </c>
      <c r="B98" s="17" t="s">
        <v>392</v>
      </c>
      <c r="C98" s="19" t="str">
        <f>IF($B98="","",T(VLOOKUP($B98,Documentos!$A$2:$B$151,2,0)))</f>
        <v>Inter.B Consultoria Internacional de Negócios</v>
      </c>
      <c r="D98" s="19" t="str">
        <f>IF($B98="","",T(VLOOKUP($B98,Documentos!$A$2:$C$151,3,0)))</f>
        <v>Consultoria e consultores</v>
      </c>
      <c r="G98" s="43" t="s">
        <v>922</v>
      </c>
      <c r="H98" s="18" t="s">
        <v>13</v>
      </c>
      <c r="I98" s="43" t="s">
        <v>766</v>
      </c>
      <c r="J98" s="44" t="s">
        <v>923</v>
      </c>
      <c r="K98" s="19" t="s">
        <v>51</v>
      </c>
    </row>
    <row r="99" spans="1:11" ht="24.9" x14ac:dyDescent="0.4">
      <c r="A99" s="17" t="s">
        <v>924</v>
      </c>
      <c r="B99" s="17" t="s">
        <v>392</v>
      </c>
      <c r="C99" s="19" t="str">
        <f>IF($B99="","",T(VLOOKUP($B99,Documentos!$A$2:$B$151,2,0)))</f>
        <v>Inter.B Consultoria Internacional de Negócios</v>
      </c>
      <c r="D99" s="19" t="str">
        <f>IF($B99="","",T(VLOOKUP($B99,Documentos!$A$2:$C$151,3,0)))</f>
        <v>Consultoria e consultores</v>
      </c>
      <c r="G99" s="43" t="s">
        <v>925</v>
      </c>
      <c r="H99" s="18" t="s">
        <v>63</v>
      </c>
      <c r="I99" s="43" t="s">
        <v>926</v>
      </c>
      <c r="J99" s="44" t="s">
        <v>927</v>
      </c>
      <c r="K99" s="19" t="s">
        <v>51</v>
      </c>
    </row>
    <row r="100" spans="1:11" ht="24.9" x14ac:dyDescent="0.4">
      <c r="A100" s="17" t="s">
        <v>928</v>
      </c>
      <c r="B100" s="17" t="s">
        <v>392</v>
      </c>
      <c r="C100" s="19" t="str">
        <f>IF($B100="","",T(VLOOKUP($B100,Documentos!$A$2:$B$151,2,0)))</f>
        <v>Inter.B Consultoria Internacional de Negócios</v>
      </c>
      <c r="D100" s="19" t="str">
        <f>IF($B100="","",T(VLOOKUP($B100,Documentos!$A$2:$C$151,3,0)))</f>
        <v>Consultoria e consultores</v>
      </c>
      <c r="G100" s="43" t="s">
        <v>929</v>
      </c>
      <c r="H100" s="18" t="s">
        <v>63</v>
      </c>
      <c r="I100" s="43" t="s">
        <v>926</v>
      </c>
      <c r="J100" s="44" t="s">
        <v>930</v>
      </c>
      <c r="K100" s="19" t="s">
        <v>51</v>
      </c>
    </row>
    <row r="101" spans="1:11" ht="29.15" x14ac:dyDescent="0.4">
      <c r="A101" s="17" t="s">
        <v>931</v>
      </c>
      <c r="B101" s="17" t="s">
        <v>392</v>
      </c>
      <c r="C101" s="19" t="str">
        <f>IF($B101="","",T(VLOOKUP($B101,Documentos!$A$2:$B$151,2,0)))</f>
        <v>Inter.B Consultoria Internacional de Negócios</v>
      </c>
      <c r="D101" s="19" t="str">
        <f>IF($B101="","",T(VLOOKUP($B101,Documentos!$A$2:$C$151,3,0)))</f>
        <v>Consultoria e consultores</v>
      </c>
      <c r="G101" s="43" t="s">
        <v>932</v>
      </c>
      <c r="H101" s="18" t="s">
        <v>63</v>
      </c>
      <c r="I101" s="43" t="s">
        <v>926</v>
      </c>
      <c r="J101" s="44" t="s">
        <v>933</v>
      </c>
      <c r="K101" s="19" t="s">
        <v>51</v>
      </c>
    </row>
    <row r="102" spans="1:11" ht="24.9" x14ac:dyDescent="0.4">
      <c r="A102" s="17" t="s">
        <v>934</v>
      </c>
      <c r="B102" s="17" t="s">
        <v>392</v>
      </c>
      <c r="C102" s="19" t="str">
        <f>IF($B102="","",T(VLOOKUP($B102,Documentos!$A$2:$B$151,2,0)))</f>
        <v>Inter.B Consultoria Internacional de Negócios</v>
      </c>
      <c r="D102" s="19" t="str">
        <f>IF($B102="","",T(VLOOKUP($B102,Documentos!$A$2:$C$151,3,0)))</f>
        <v>Consultoria e consultores</v>
      </c>
      <c r="G102" s="43" t="s">
        <v>935</v>
      </c>
      <c r="H102" s="18" t="s">
        <v>63</v>
      </c>
      <c r="I102" s="43" t="s">
        <v>936</v>
      </c>
      <c r="J102" s="44" t="s">
        <v>937</v>
      </c>
      <c r="K102" s="19" t="s">
        <v>51</v>
      </c>
    </row>
    <row r="103" spans="1:11" ht="24.9" x14ac:dyDescent="0.4">
      <c r="A103" s="17" t="s">
        <v>938</v>
      </c>
      <c r="B103" s="17" t="s">
        <v>392</v>
      </c>
      <c r="C103" s="19" t="str">
        <f>IF($B103="","",T(VLOOKUP($B103,Documentos!$A$2:$B$151,2,0)))</f>
        <v>Inter.B Consultoria Internacional de Negócios</v>
      </c>
      <c r="D103" s="19" t="str">
        <f>IF($B103="","",T(VLOOKUP($B103,Documentos!$A$2:$C$151,3,0)))</f>
        <v>Consultoria e consultores</v>
      </c>
      <c r="G103" s="43" t="s">
        <v>939</v>
      </c>
      <c r="H103" s="18" t="s">
        <v>63</v>
      </c>
      <c r="I103" s="43" t="s">
        <v>936</v>
      </c>
      <c r="J103" s="44" t="s">
        <v>940</v>
      </c>
      <c r="K103" s="19" t="s">
        <v>51</v>
      </c>
    </row>
    <row r="104" spans="1:11" ht="24.9" x14ac:dyDescent="0.4">
      <c r="A104" s="17" t="s">
        <v>941</v>
      </c>
      <c r="B104" s="17" t="s">
        <v>392</v>
      </c>
      <c r="C104" s="19" t="str">
        <f>IF($B104="","",T(VLOOKUP($B104,Documentos!$A$2:$B$151,2,0)))</f>
        <v>Inter.B Consultoria Internacional de Negócios</v>
      </c>
      <c r="D104" s="19" t="str">
        <f>IF($B104="","",T(VLOOKUP($B104,Documentos!$A$2:$C$151,3,0)))</f>
        <v>Consultoria e consultores</v>
      </c>
      <c r="G104" s="43" t="s">
        <v>942</v>
      </c>
      <c r="H104" s="18" t="s">
        <v>13</v>
      </c>
      <c r="I104" s="43" t="s">
        <v>936</v>
      </c>
      <c r="J104" s="44" t="s">
        <v>943</v>
      </c>
      <c r="K104" s="19" t="s">
        <v>51</v>
      </c>
    </row>
    <row r="105" spans="1:11" ht="24.9" x14ac:dyDescent="0.4">
      <c r="A105" s="17" t="s">
        <v>944</v>
      </c>
      <c r="B105" s="17" t="s">
        <v>392</v>
      </c>
      <c r="C105" s="19" t="str">
        <f>IF($B105="","",T(VLOOKUP($B105,Documentos!$A$2:$B$151,2,0)))</f>
        <v>Inter.B Consultoria Internacional de Negócios</v>
      </c>
      <c r="D105" s="19" t="str">
        <f>IF($B105="","",T(VLOOKUP($B105,Documentos!$A$2:$C$151,3,0)))</f>
        <v>Consultoria e consultores</v>
      </c>
      <c r="G105" s="43" t="s">
        <v>945</v>
      </c>
      <c r="H105" s="18" t="s">
        <v>13</v>
      </c>
      <c r="I105" s="43" t="s">
        <v>936</v>
      </c>
      <c r="J105" s="44" t="s">
        <v>946</v>
      </c>
      <c r="K105" s="19" t="s">
        <v>51</v>
      </c>
    </row>
    <row r="106" spans="1:11" ht="29.15" x14ac:dyDescent="0.4">
      <c r="A106" s="17" t="s">
        <v>947</v>
      </c>
      <c r="B106" s="17" t="s">
        <v>392</v>
      </c>
      <c r="C106" s="19" t="str">
        <f>IF($B106="","",T(VLOOKUP($B106,Documentos!$A$2:$B$151,2,0)))</f>
        <v>Inter.B Consultoria Internacional de Negócios</v>
      </c>
      <c r="D106" s="19" t="str">
        <f>IF($B106="","",T(VLOOKUP($B106,Documentos!$A$2:$C$151,3,0)))</f>
        <v>Consultoria e consultores</v>
      </c>
      <c r="G106" s="43" t="s">
        <v>948</v>
      </c>
      <c r="H106" s="18" t="s">
        <v>53</v>
      </c>
      <c r="I106" s="43" t="s">
        <v>936</v>
      </c>
      <c r="J106" s="44" t="s">
        <v>949</v>
      </c>
      <c r="K106" s="19" t="s">
        <v>51</v>
      </c>
    </row>
    <row r="107" spans="1:11" ht="29.15" x14ac:dyDescent="0.4">
      <c r="A107" s="17" t="s">
        <v>950</v>
      </c>
      <c r="B107" s="17" t="s">
        <v>392</v>
      </c>
      <c r="C107" s="19" t="str">
        <f>IF($B107="","",T(VLOOKUP($B107,Documentos!$A$2:$B$151,2,0)))</f>
        <v>Inter.B Consultoria Internacional de Negócios</v>
      </c>
      <c r="D107" s="19" t="str">
        <f>IF($B107="","",T(VLOOKUP($B107,Documentos!$A$2:$C$151,3,0)))</f>
        <v>Consultoria e consultores</v>
      </c>
      <c r="G107" s="43" t="s">
        <v>951</v>
      </c>
      <c r="H107" s="18" t="s">
        <v>13</v>
      </c>
      <c r="I107" s="43" t="s">
        <v>952</v>
      </c>
      <c r="J107" s="44" t="s">
        <v>953</v>
      </c>
      <c r="K107" s="19" t="s">
        <v>51</v>
      </c>
    </row>
    <row r="108" spans="1:11" ht="29.15" x14ac:dyDescent="0.4">
      <c r="A108" s="17" t="s">
        <v>954</v>
      </c>
      <c r="B108" s="17" t="s">
        <v>392</v>
      </c>
      <c r="C108" s="19" t="str">
        <f>IF($B108="","",T(VLOOKUP($B108,Documentos!$A$2:$B$151,2,0)))</f>
        <v>Inter.B Consultoria Internacional de Negócios</v>
      </c>
      <c r="D108" s="19" t="str">
        <f>IF($B108="","",T(VLOOKUP($B108,Documentos!$A$2:$C$151,3,0)))</f>
        <v>Consultoria e consultores</v>
      </c>
      <c r="G108" s="43" t="s">
        <v>955</v>
      </c>
      <c r="H108" s="18" t="s">
        <v>13</v>
      </c>
      <c r="I108" s="43" t="s">
        <v>952</v>
      </c>
      <c r="J108" s="44" t="s">
        <v>743</v>
      </c>
      <c r="K108" s="19" t="s">
        <v>51</v>
      </c>
    </row>
    <row r="109" spans="1:11" ht="29.15" x14ac:dyDescent="0.4">
      <c r="A109" s="17" t="s">
        <v>956</v>
      </c>
      <c r="B109" s="17" t="s">
        <v>392</v>
      </c>
      <c r="C109" s="19" t="str">
        <f>IF($B109="","",T(VLOOKUP($B109,Documentos!$A$2:$B$151,2,0)))</f>
        <v>Inter.B Consultoria Internacional de Negócios</v>
      </c>
      <c r="D109" s="19" t="str">
        <f>IF($B109="","",T(VLOOKUP($B109,Documentos!$A$2:$C$151,3,0)))</f>
        <v>Consultoria e consultores</v>
      </c>
      <c r="G109" s="43" t="s">
        <v>957</v>
      </c>
      <c r="H109" s="18" t="s">
        <v>57</v>
      </c>
      <c r="I109" s="43" t="s">
        <v>952</v>
      </c>
      <c r="J109" s="44" t="s">
        <v>958</v>
      </c>
      <c r="K109" s="19" t="s">
        <v>51</v>
      </c>
    </row>
    <row r="110" spans="1:11" ht="29.15" x14ac:dyDescent="0.4">
      <c r="A110" s="17" t="s">
        <v>959</v>
      </c>
      <c r="B110" s="17" t="s">
        <v>392</v>
      </c>
      <c r="C110" s="19" t="str">
        <f>IF($B110="","",T(VLOOKUP($B110,Documentos!$A$2:$B$151,2,0)))</f>
        <v>Inter.B Consultoria Internacional de Negócios</v>
      </c>
      <c r="D110" s="19" t="str">
        <f>IF($B110="","",T(VLOOKUP($B110,Documentos!$A$2:$C$151,3,0)))</f>
        <v>Consultoria e consultores</v>
      </c>
      <c r="G110" s="43" t="s">
        <v>960</v>
      </c>
      <c r="H110" s="18" t="s">
        <v>57</v>
      </c>
      <c r="I110" s="43" t="s">
        <v>952</v>
      </c>
      <c r="J110" s="44" t="s">
        <v>799</v>
      </c>
      <c r="K110" s="19" t="s">
        <v>51</v>
      </c>
    </row>
    <row r="111" spans="1:11" ht="29.15" x14ac:dyDescent="0.4">
      <c r="A111" s="17" t="s">
        <v>961</v>
      </c>
      <c r="B111" s="17" t="s">
        <v>392</v>
      </c>
      <c r="C111" s="19" t="str">
        <f>IF($B111="","",T(VLOOKUP($B111,Documentos!$A$2:$B$151,2,0)))</f>
        <v>Inter.B Consultoria Internacional de Negócios</v>
      </c>
      <c r="D111" s="19" t="str">
        <f>IF($B111="","",T(VLOOKUP($B111,Documentos!$A$2:$C$151,3,0)))</f>
        <v>Consultoria e consultores</v>
      </c>
      <c r="G111" s="43" t="s">
        <v>962</v>
      </c>
      <c r="H111" s="18" t="s">
        <v>13</v>
      </c>
      <c r="I111" s="43" t="s">
        <v>952</v>
      </c>
      <c r="J111" s="44" t="s">
        <v>963</v>
      </c>
      <c r="K111" s="19" t="s">
        <v>51</v>
      </c>
    </row>
    <row r="112" spans="1:11" ht="24.9" x14ac:dyDescent="0.4">
      <c r="A112" s="17" t="s">
        <v>964</v>
      </c>
      <c r="B112" s="17" t="s">
        <v>392</v>
      </c>
      <c r="C112" s="19" t="str">
        <f>IF($B112="","",T(VLOOKUP($B112,Documentos!$A$2:$B$151,2,0)))</f>
        <v>Inter.B Consultoria Internacional de Negócios</v>
      </c>
      <c r="D112" s="19" t="str">
        <f>IF($B112="","",T(VLOOKUP($B112,Documentos!$A$2:$C$151,3,0)))</f>
        <v>Consultoria e consultores</v>
      </c>
      <c r="G112" s="43" t="s">
        <v>965</v>
      </c>
      <c r="H112" s="18" t="s">
        <v>13</v>
      </c>
      <c r="I112" s="43" t="s">
        <v>966</v>
      </c>
      <c r="J112" s="44" t="s">
        <v>967</v>
      </c>
      <c r="K112" s="19" t="s">
        <v>51</v>
      </c>
    </row>
    <row r="113" spans="1:11" ht="24.9" x14ac:dyDescent="0.4">
      <c r="A113" s="17" t="s">
        <v>968</v>
      </c>
      <c r="B113" s="17" t="s">
        <v>392</v>
      </c>
      <c r="C113" s="19" t="str">
        <f>IF($B113="","",T(VLOOKUP($B113,Documentos!$A$2:$B$151,2,0)))</f>
        <v>Inter.B Consultoria Internacional de Negócios</v>
      </c>
      <c r="D113" s="19" t="str">
        <f>IF($B113="","",T(VLOOKUP($B113,Documentos!$A$2:$C$151,3,0)))</f>
        <v>Consultoria e consultores</v>
      </c>
      <c r="G113" s="43" t="s">
        <v>969</v>
      </c>
      <c r="H113" s="18" t="s">
        <v>13</v>
      </c>
      <c r="I113" s="43" t="s">
        <v>966</v>
      </c>
      <c r="J113" s="44" t="s">
        <v>970</v>
      </c>
      <c r="K113" s="19" t="s">
        <v>51</v>
      </c>
    </row>
    <row r="114" spans="1:11" ht="24.9" x14ac:dyDescent="0.4">
      <c r="A114" s="17" t="s">
        <v>971</v>
      </c>
      <c r="B114" s="17" t="s">
        <v>392</v>
      </c>
      <c r="C114" s="19" t="str">
        <f>IF($B114="","",T(VLOOKUP($B114,Documentos!$A$2:$B$151,2,0)))</f>
        <v>Inter.B Consultoria Internacional de Negócios</v>
      </c>
      <c r="D114" s="19" t="str">
        <f>IF($B114="","",T(VLOOKUP($B114,Documentos!$A$2:$C$151,3,0)))</f>
        <v>Consultoria e consultores</v>
      </c>
      <c r="G114" s="43" t="s">
        <v>972</v>
      </c>
      <c r="H114" s="18" t="s">
        <v>13</v>
      </c>
      <c r="I114" s="43" t="s">
        <v>966</v>
      </c>
      <c r="J114" s="44" t="s">
        <v>973</v>
      </c>
      <c r="K114" s="19" t="s">
        <v>51</v>
      </c>
    </row>
    <row r="115" spans="1:11" ht="29.15" x14ac:dyDescent="0.4">
      <c r="A115" s="17" t="s">
        <v>974</v>
      </c>
      <c r="B115" s="17" t="s">
        <v>394</v>
      </c>
      <c r="C115" s="19" t="str">
        <f>IF($B115="","",T(VLOOKUP($B115,Documentos!$A$2:$B$151,2,0)))</f>
        <v>ABIQUIM – Associação Brasileira da Indústria Química</v>
      </c>
      <c r="D115" s="19" t="str">
        <f>IF($B115="","",T(VLOOKUP($B115,Documentos!$A$2:$C$151,3,0)))</f>
        <v>Órgão de classe ou associação</v>
      </c>
      <c r="G115" s="43" t="s">
        <v>975</v>
      </c>
      <c r="H115" s="18" t="s">
        <v>63</v>
      </c>
      <c r="I115" s="44" t="s">
        <v>976</v>
      </c>
      <c r="J115" s="44" t="s">
        <v>977</v>
      </c>
      <c r="K115" s="19" t="s">
        <v>51</v>
      </c>
    </row>
    <row r="116" spans="1:11" x14ac:dyDescent="0.4">
      <c r="A116" s="17" t="s">
        <v>978</v>
      </c>
      <c r="B116" s="17" t="s">
        <v>394</v>
      </c>
      <c r="C116" s="19" t="str">
        <f>IF($B116="","",T(VLOOKUP($B116,Documentos!$A$2:$B$151,2,0)))</f>
        <v>ABIQUIM – Associação Brasileira da Indústria Química</v>
      </c>
      <c r="D116" s="19" t="str">
        <f>IF($B116="","",T(VLOOKUP($B116,Documentos!$A$2:$C$151,3,0)))</f>
        <v>Órgão de classe ou associação</v>
      </c>
      <c r="G116" s="43" t="s">
        <v>979</v>
      </c>
      <c r="H116" s="18" t="s">
        <v>46</v>
      </c>
      <c r="I116" s="44" t="s">
        <v>976</v>
      </c>
      <c r="J116" s="44" t="s">
        <v>857</v>
      </c>
      <c r="K116" s="19" t="s">
        <v>51</v>
      </c>
    </row>
    <row r="117" spans="1:11" ht="29.15" x14ac:dyDescent="0.4">
      <c r="A117" s="17" t="s">
        <v>980</v>
      </c>
      <c r="B117" s="17" t="s">
        <v>394</v>
      </c>
      <c r="C117" s="19" t="str">
        <f>IF($B117="","",T(VLOOKUP($B117,Documentos!$A$2:$B$151,2,0)))</f>
        <v>ABIQUIM – Associação Brasileira da Indústria Química</v>
      </c>
      <c r="D117" s="19" t="str">
        <f>IF($B117="","",T(VLOOKUP($B117,Documentos!$A$2:$C$151,3,0)))</f>
        <v>Órgão de classe ou associação</v>
      </c>
      <c r="G117" s="43" t="s">
        <v>981</v>
      </c>
      <c r="H117" s="18" t="s">
        <v>46</v>
      </c>
      <c r="I117" s="44" t="s">
        <v>976</v>
      </c>
      <c r="J117" s="44" t="s">
        <v>982</v>
      </c>
      <c r="K117" s="19" t="s">
        <v>51</v>
      </c>
    </row>
    <row r="118" spans="1:11" x14ac:dyDescent="0.4">
      <c r="A118" s="17" t="s">
        <v>983</v>
      </c>
      <c r="B118" s="17" t="s">
        <v>394</v>
      </c>
      <c r="C118" s="19" t="str">
        <f>IF($B118="","",T(VLOOKUP($B118,Documentos!$A$2:$B$151,2,0)))</f>
        <v>ABIQUIM – Associação Brasileira da Indústria Química</v>
      </c>
      <c r="D118" s="19" t="str">
        <f>IF($B118="","",T(VLOOKUP($B118,Documentos!$A$2:$C$151,3,0)))</f>
        <v>Órgão de classe ou associação</v>
      </c>
      <c r="G118" s="43" t="s">
        <v>984</v>
      </c>
      <c r="H118" s="18" t="s">
        <v>46</v>
      </c>
      <c r="I118" s="44" t="s">
        <v>985</v>
      </c>
      <c r="J118" s="44" t="s">
        <v>986</v>
      </c>
      <c r="K118" s="19" t="s">
        <v>51</v>
      </c>
    </row>
    <row r="119" spans="1:11" ht="24.9" x14ac:dyDescent="0.4">
      <c r="A119" s="17" t="s">
        <v>987</v>
      </c>
      <c r="B119" s="17" t="s">
        <v>394</v>
      </c>
      <c r="C119" s="19" t="str">
        <f>IF($B119="","",T(VLOOKUP($B119,Documentos!$A$2:$B$151,2,0)))</f>
        <v>ABIQUIM – Associação Brasileira da Indústria Química</v>
      </c>
      <c r="D119" s="19" t="str">
        <f>IF($B119="","",T(VLOOKUP($B119,Documentos!$A$2:$C$151,3,0)))</f>
        <v>Órgão de classe ou associação</v>
      </c>
      <c r="G119" s="43" t="s">
        <v>988</v>
      </c>
      <c r="H119" s="18" t="s">
        <v>63</v>
      </c>
      <c r="I119" s="44" t="s">
        <v>985</v>
      </c>
      <c r="J119" s="44" t="s">
        <v>989</v>
      </c>
      <c r="K119" s="19" t="s">
        <v>51</v>
      </c>
    </row>
    <row r="120" spans="1:11" ht="24.9" x14ac:dyDescent="0.4">
      <c r="A120" s="17" t="s">
        <v>990</v>
      </c>
      <c r="B120" s="17" t="s">
        <v>394</v>
      </c>
      <c r="C120" s="19" t="str">
        <f>IF($B120="","",T(VLOOKUP($B120,Documentos!$A$2:$B$151,2,0)))</f>
        <v>ABIQUIM – Associação Brasileira da Indústria Química</v>
      </c>
      <c r="D120" s="19" t="str">
        <f>IF($B120="","",T(VLOOKUP($B120,Documentos!$A$2:$C$151,3,0)))</f>
        <v>Órgão de classe ou associação</v>
      </c>
      <c r="G120" s="43" t="s">
        <v>991</v>
      </c>
      <c r="H120" s="18" t="s">
        <v>63</v>
      </c>
      <c r="I120" s="44" t="s">
        <v>985</v>
      </c>
      <c r="J120" s="44" t="s">
        <v>911</v>
      </c>
      <c r="K120" s="19" t="s">
        <v>51</v>
      </c>
    </row>
    <row r="121" spans="1:11" x14ac:dyDescent="0.4">
      <c r="A121" s="17" t="s">
        <v>992</v>
      </c>
      <c r="B121" s="17" t="s">
        <v>394</v>
      </c>
      <c r="C121" s="19" t="str">
        <f>IF($B121="","",T(VLOOKUP($B121,Documentos!$A$2:$B$151,2,0)))</f>
        <v>ABIQUIM – Associação Brasileira da Indústria Química</v>
      </c>
      <c r="D121" s="19" t="str">
        <f>IF($B121="","",T(VLOOKUP($B121,Documentos!$A$2:$C$151,3,0)))</f>
        <v>Órgão de classe ou associação</v>
      </c>
      <c r="G121" s="43" t="s">
        <v>993</v>
      </c>
      <c r="H121" s="18" t="s">
        <v>46</v>
      </c>
      <c r="I121" s="44" t="s">
        <v>994</v>
      </c>
      <c r="J121" s="44" t="s">
        <v>995</v>
      </c>
      <c r="K121" s="19" t="s">
        <v>51</v>
      </c>
    </row>
    <row r="122" spans="1:11" ht="24.9" x14ac:dyDescent="0.4">
      <c r="A122" s="17" t="s">
        <v>996</v>
      </c>
      <c r="B122" s="17" t="s">
        <v>394</v>
      </c>
      <c r="C122" s="19" t="str">
        <f>IF($B122="","",T(VLOOKUP($B122,Documentos!$A$2:$B$151,2,0)))</f>
        <v>ABIQUIM – Associação Brasileira da Indústria Química</v>
      </c>
      <c r="D122" s="19" t="str">
        <f>IF($B122="","",T(VLOOKUP($B122,Documentos!$A$2:$C$151,3,0)))</f>
        <v>Órgão de classe ou associação</v>
      </c>
      <c r="G122" s="43" t="s">
        <v>997</v>
      </c>
      <c r="H122" s="18" t="s">
        <v>63</v>
      </c>
      <c r="I122" s="44" t="s">
        <v>994</v>
      </c>
      <c r="J122" s="44" t="s">
        <v>998</v>
      </c>
      <c r="K122" s="19" t="s">
        <v>51</v>
      </c>
    </row>
    <row r="123" spans="1:11" x14ac:dyDescent="0.4">
      <c r="A123" s="17" t="s">
        <v>999</v>
      </c>
      <c r="B123" s="17" t="s">
        <v>394</v>
      </c>
      <c r="C123" s="19" t="str">
        <f>IF($B123="","",T(VLOOKUP($B123,Documentos!$A$2:$B$151,2,0)))</f>
        <v>ABIQUIM – Associação Brasileira da Indústria Química</v>
      </c>
      <c r="D123" s="19" t="str">
        <f>IF($B123="","",T(VLOOKUP($B123,Documentos!$A$2:$C$151,3,0)))</f>
        <v>Órgão de classe ou associação</v>
      </c>
      <c r="G123" s="43" t="s">
        <v>1000</v>
      </c>
      <c r="H123" s="18" t="s">
        <v>53</v>
      </c>
      <c r="I123" s="44" t="s">
        <v>994</v>
      </c>
      <c r="J123" s="44" t="s">
        <v>1001</v>
      </c>
      <c r="K123" s="19" t="s">
        <v>51</v>
      </c>
    </row>
    <row r="124" spans="1:11" ht="29.15" x14ac:dyDescent="0.4">
      <c r="A124" s="17" t="s">
        <v>1002</v>
      </c>
      <c r="B124" s="17" t="s">
        <v>394</v>
      </c>
      <c r="C124" s="19" t="str">
        <f>IF($B124="","",T(VLOOKUP($B124,Documentos!$A$2:$B$151,2,0)))</f>
        <v>ABIQUIM – Associação Brasileira da Indústria Química</v>
      </c>
      <c r="D124" s="19" t="str">
        <f>IF($B124="","",T(VLOOKUP($B124,Documentos!$A$2:$C$151,3,0)))</f>
        <v>Órgão de classe ou associação</v>
      </c>
      <c r="G124" s="43" t="s">
        <v>1003</v>
      </c>
      <c r="H124" s="18" t="s">
        <v>46</v>
      </c>
      <c r="I124" s="44" t="s">
        <v>994</v>
      </c>
      <c r="J124" s="44" t="s">
        <v>619</v>
      </c>
      <c r="K124" s="19" t="s">
        <v>51</v>
      </c>
    </row>
    <row r="125" spans="1:11" x14ac:dyDescent="0.4">
      <c r="A125" s="17" t="s">
        <v>1004</v>
      </c>
      <c r="B125" s="17" t="s">
        <v>394</v>
      </c>
      <c r="C125" s="19" t="str">
        <f>IF($B125="","",T(VLOOKUP($B125,Documentos!$A$2:$B$151,2,0)))</f>
        <v>ABIQUIM – Associação Brasileira da Indústria Química</v>
      </c>
      <c r="D125" s="19" t="str">
        <f>IF($B125="","",T(VLOOKUP($B125,Documentos!$A$2:$C$151,3,0)))</f>
        <v>Órgão de classe ou associação</v>
      </c>
      <c r="G125" s="43" t="s">
        <v>1005</v>
      </c>
      <c r="H125" s="18" t="s">
        <v>46</v>
      </c>
      <c r="I125" s="44" t="s">
        <v>994</v>
      </c>
      <c r="J125" s="44" t="s">
        <v>1006</v>
      </c>
      <c r="K125" s="19" t="s">
        <v>51</v>
      </c>
    </row>
    <row r="126" spans="1:11" x14ac:dyDescent="0.4">
      <c r="A126" s="17" t="s">
        <v>1007</v>
      </c>
      <c r="B126" s="17" t="s">
        <v>394</v>
      </c>
      <c r="C126" s="19" t="str">
        <f>IF($B126="","",T(VLOOKUP($B126,Documentos!$A$2:$B$151,2,0)))</f>
        <v>ABIQUIM – Associação Brasileira da Indústria Química</v>
      </c>
      <c r="D126" s="19" t="str">
        <f>IF($B126="","",T(VLOOKUP($B126,Documentos!$A$2:$C$151,3,0)))</f>
        <v>Órgão de classe ou associação</v>
      </c>
      <c r="G126" s="43" t="s">
        <v>1008</v>
      </c>
      <c r="H126" s="18" t="s">
        <v>46</v>
      </c>
      <c r="I126" s="44" t="s">
        <v>1009</v>
      </c>
      <c r="J126" s="44" t="s">
        <v>614</v>
      </c>
      <c r="K126" s="19" t="s">
        <v>51</v>
      </c>
    </row>
    <row r="127" spans="1:11" x14ac:dyDescent="0.4">
      <c r="A127" s="17" t="s">
        <v>1010</v>
      </c>
      <c r="B127" s="17" t="s">
        <v>394</v>
      </c>
      <c r="C127" s="19" t="str">
        <f>IF($B127="","",T(VLOOKUP($B127,Documentos!$A$2:$B$151,2,0)))</f>
        <v>ABIQUIM – Associação Brasileira da Indústria Química</v>
      </c>
      <c r="D127" s="19" t="str">
        <f>IF($B127="","",T(VLOOKUP($B127,Documentos!$A$2:$C$151,3,0)))</f>
        <v>Órgão de classe ou associação</v>
      </c>
      <c r="G127" s="43" t="s">
        <v>1011</v>
      </c>
      <c r="H127" s="18" t="s">
        <v>46</v>
      </c>
      <c r="I127" s="44" t="s">
        <v>1009</v>
      </c>
      <c r="J127" s="44" t="s">
        <v>1012</v>
      </c>
      <c r="K127" s="19" t="s">
        <v>51</v>
      </c>
    </row>
    <row r="128" spans="1:11" x14ac:dyDescent="0.4">
      <c r="A128" s="17" t="s">
        <v>1013</v>
      </c>
      <c r="B128" s="17" t="s">
        <v>394</v>
      </c>
      <c r="C128" s="19" t="str">
        <f>IF($B128="","",T(VLOOKUP($B128,Documentos!$A$2:$B$151,2,0)))</f>
        <v>ABIQUIM – Associação Brasileira da Indústria Química</v>
      </c>
      <c r="D128" s="19" t="str">
        <f>IF($B128="","",T(VLOOKUP($B128,Documentos!$A$2:$C$151,3,0)))</f>
        <v>Órgão de classe ou associação</v>
      </c>
      <c r="G128" s="43" t="s">
        <v>1014</v>
      </c>
      <c r="H128" s="18" t="s">
        <v>46</v>
      </c>
      <c r="I128" s="44" t="s">
        <v>1009</v>
      </c>
      <c r="J128" s="44" t="s">
        <v>1015</v>
      </c>
      <c r="K128" s="19" t="s">
        <v>51</v>
      </c>
    </row>
    <row r="129" spans="1:11" x14ac:dyDescent="0.4">
      <c r="A129" s="17" t="s">
        <v>1016</v>
      </c>
      <c r="B129" s="17" t="s">
        <v>394</v>
      </c>
      <c r="C129" s="19" t="str">
        <f>IF($B129="","",T(VLOOKUP($B129,Documentos!$A$2:$B$151,2,0)))</f>
        <v>ABIQUIM – Associação Brasileira da Indústria Química</v>
      </c>
      <c r="D129" s="19" t="str">
        <f>IF($B129="","",T(VLOOKUP($B129,Documentos!$A$2:$C$151,3,0)))</f>
        <v>Órgão de classe ou associação</v>
      </c>
      <c r="G129" s="43" t="s">
        <v>1017</v>
      </c>
      <c r="H129" s="18" t="s">
        <v>46</v>
      </c>
      <c r="I129" s="44" t="s">
        <v>1018</v>
      </c>
      <c r="J129" s="44" t="s">
        <v>1019</v>
      </c>
      <c r="K129" s="19" t="s">
        <v>51</v>
      </c>
    </row>
    <row r="130" spans="1:11" x14ac:dyDescent="0.4">
      <c r="A130" s="17" t="s">
        <v>1020</v>
      </c>
      <c r="B130" s="17" t="s">
        <v>394</v>
      </c>
      <c r="C130" s="19" t="str">
        <f>IF($B130="","",T(VLOOKUP($B130,Documentos!$A$2:$B$151,2,0)))</f>
        <v>ABIQUIM – Associação Brasileira da Indústria Química</v>
      </c>
      <c r="D130" s="19" t="str">
        <f>IF($B130="","",T(VLOOKUP($B130,Documentos!$A$2:$C$151,3,0)))</f>
        <v>Órgão de classe ou associação</v>
      </c>
      <c r="G130" s="43" t="s">
        <v>1021</v>
      </c>
      <c r="H130" s="18" t="s">
        <v>46</v>
      </c>
      <c r="I130" s="44" t="s">
        <v>1018</v>
      </c>
      <c r="J130" s="44" t="s">
        <v>982</v>
      </c>
      <c r="K130" s="19" t="s">
        <v>51</v>
      </c>
    </row>
    <row r="131" spans="1:11" x14ac:dyDescent="0.4">
      <c r="A131" s="17" t="s">
        <v>1022</v>
      </c>
      <c r="B131" s="17" t="s">
        <v>394</v>
      </c>
      <c r="C131" s="19" t="str">
        <f>IF($B131="","",T(VLOOKUP($B131,Documentos!$A$2:$B$151,2,0)))</f>
        <v>ABIQUIM – Associação Brasileira da Indústria Química</v>
      </c>
      <c r="D131" s="19" t="str">
        <f>IF($B131="","",T(VLOOKUP($B131,Documentos!$A$2:$C$151,3,0)))</f>
        <v>Órgão de classe ou associação</v>
      </c>
      <c r="G131" s="43" t="s">
        <v>1023</v>
      </c>
      <c r="H131" s="18" t="s">
        <v>57</v>
      </c>
      <c r="I131" s="44" t="s">
        <v>1018</v>
      </c>
      <c r="J131" s="44" t="s">
        <v>738</v>
      </c>
      <c r="K131" s="19" t="s">
        <v>51</v>
      </c>
    </row>
    <row r="132" spans="1:11" ht="29.15" x14ac:dyDescent="0.4">
      <c r="A132" s="17" t="s">
        <v>1024</v>
      </c>
      <c r="B132" s="17" t="s">
        <v>394</v>
      </c>
      <c r="C132" s="19" t="str">
        <f>IF($B132="","",T(VLOOKUP($B132,Documentos!$A$2:$B$151,2,0)))</f>
        <v>ABIQUIM – Associação Brasileira da Indústria Química</v>
      </c>
      <c r="D132" s="19" t="str">
        <f>IF($B132="","",T(VLOOKUP($B132,Documentos!$A$2:$C$151,3,0)))</f>
        <v>Órgão de classe ou associação</v>
      </c>
      <c r="G132" s="43" t="s">
        <v>1025</v>
      </c>
      <c r="H132" s="18" t="s">
        <v>53</v>
      </c>
      <c r="I132" s="44" t="s">
        <v>1026</v>
      </c>
      <c r="J132" s="44" t="s">
        <v>1027</v>
      </c>
      <c r="K132" s="19" t="s">
        <v>51</v>
      </c>
    </row>
    <row r="133" spans="1:11" ht="24.9" x14ac:dyDescent="0.4">
      <c r="A133" s="17" t="s">
        <v>1028</v>
      </c>
      <c r="B133" s="17" t="s">
        <v>394</v>
      </c>
      <c r="C133" s="19" t="str">
        <f>IF($B133="","",T(VLOOKUP($B133,Documentos!$A$2:$B$151,2,0)))</f>
        <v>ABIQUIM – Associação Brasileira da Indústria Química</v>
      </c>
      <c r="D133" s="19" t="str">
        <f>IF($B133="","",T(VLOOKUP($B133,Documentos!$A$2:$C$151,3,0)))</f>
        <v>Órgão de classe ou associação</v>
      </c>
      <c r="G133" s="43" t="s">
        <v>1029</v>
      </c>
      <c r="H133" s="18" t="s">
        <v>63</v>
      </c>
      <c r="I133" s="44" t="s">
        <v>1026</v>
      </c>
      <c r="J133" s="44" t="s">
        <v>1030</v>
      </c>
      <c r="K133" s="19" t="s">
        <v>51</v>
      </c>
    </row>
    <row r="134" spans="1:11" ht="24.9" x14ac:dyDescent="0.4">
      <c r="A134" s="17" t="s">
        <v>1031</v>
      </c>
      <c r="B134" s="17" t="s">
        <v>394</v>
      </c>
      <c r="C134" s="19" t="str">
        <f>IF($B134="","",T(VLOOKUP($B134,Documentos!$A$2:$B$151,2,0)))</f>
        <v>ABIQUIM – Associação Brasileira da Indústria Química</v>
      </c>
      <c r="D134" s="19" t="str">
        <f>IF($B134="","",T(VLOOKUP($B134,Documentos!$A$2:$C$151,3,0)))</f>
        <v>Órgão de classe ou associação</v>
      </c>
      <c r="G134" s="43" t="s">
        <v>1032</v>
      </c>
      <c r="H134" s="18" t="s">
        <v>63</v>
      </c>
      <c r="I134" s="44" t="s">
        <v>1026</v>
      </c>
      <c r="J134" s="44" t="s">
        <v>1033</v>
      </c>
      <c r="K134" s="19" t="s">
        <v>51</v>
      </c>
    </row>
    <row r="135" spans="1:11" x14ac:dyDescent="0.4">
      <c r="A135" s="17" t="s">
        <v>1034</v>
      </c>
      <c r="B135" s="17" t="s">
        <v>394</v>
      </c>
      <c r="C135" s="19" t="str">
        <f>IF($B135="","",T(VLOOKUP($B135,Documentos!$A$2:$B$151,2,0)))</f>
        <v>ABIQUIM – Associação Brasileira da Indústria Química</v>
      </c>
      <c r="D135" s="19" t="str">
        <f>IF($B135="","",T(VLOOKUP($B135,Documentos!$A$2:$C$151,3,0)))</f>
        <v>Órgão de classe ou associação</v>
      </c>
      <c r="G135" s="43" t="s">
        <v>1035</v>
      </c>
      <c r="H135" s="18" t="s">
        <v>46</v>
      </c>
      <c r="I135" s="44" t="s">
        <v>1036</v>
      </c>
      <c r="J135" s="44" t="s">
        <v>1037</v>
      </c>
      <c r="K135" s="19" t="s">
        <v>51</v>
      </c>
    </row>
    <row r="136" spans="1:11" x14ac:dyDescent="0.4">
      <c r="A136" s="17" t="s">
        <v>1038</v>
      </c>
      <c r="B136" s="17" t="s">
        <v>394</v>
      </c>
      <c r="C136" s="19" t="str">
        <f>IF($B136="","",T(VLOOKUP($B136,Documentos!$A$2:$B$151,2,0)))</f>
        <v>ABIQUIM – Associação Brasileira da Indústria Química</v>
      </c>
      <c r="D136" s="19" t="str">
        <f>IF($B136="","",T(VLOOKUP($B136,Documentos!$A$2:$C$151,3,0)))</f>
        <v>Órgão de classe ou associação</v>
      </c>
      <c r="G136" s="43" t="s">
        <v>1039</v>
      </c>
      <c r="H136" s="18" t="s">
        <v>46</v>
      </c>
      <c r="I136" s="44" t="s">
        <v>1036</v>
      </c>
      <c r="J136" s="44" t="s">
        <v>1040</v>
      </c>
      <c r="K136" s="19" t="s">
        <v>51</v>
      </c>
    </row>
    <row r="137" spans="1:11" x14ac:dyDescent="0.4">
      <c r="A137" s="17" t="s">
        <v>1041</v>
      </c>
      <c r="B137" s="17" t="s">
        <v>394</v>
      </c>
      <c r="C137" s="19" t="str">
        <f>IF($B137="","",T(VLOOKUP($B137,Documentos!$A$2:$B$151,2,0)))</f>
        <v>ABIQUIM – Associação Brasileira da Indústria Química</v>
      </c>
      <c r="D137" s="19" t="str">
        <f>IF($B137="","",T(VLOOKUP($B137,Documentos!$A$2:$C$151,3,0)))</f>
        <v>Órgão de classe ou associação</v>
      </c>
      <c r="G137" s="43" t="s">
        <v>1042</v>
      </c>
      <c r="H137" s="18" t="s">
        <v>46</v>
      </c>
      <c r="I137" s="44" t="s">
        <v>1036</v>
      </c>
      <c r="J137" s="44" t="s">
        <v>648</v>
      </c>
      <c r="K137" s="19" t="s">
        <v>51</v>
      </c>
    </row>
    <row r="138" spans="1:11" ht="29.15" x14ac:dyDescent="0.4">
      <c r="A138" s="17" t="s">
        <v>1043</v>
      </c>
      <c r="B138" s="17" t="s">
        <v>396</v>
      </c>
      <c r="C138" s="19" t="str">
        <f>IF($B138="","",T(VLOOKUP($B138,Documentos!$A$2:$B$151,2,0)))</f>
        <v>Energisa S.A</v>
      </c>
      <c r="D138" s="19" t="str">
        <f>IF($B138="","",T(VLOOKUP($B138,Documentos!$A$2:$C$151,3,0)))</f>
        <v>Agente econômico</v>
      </c>
      <c r="G138" s="43" t="s">
        <v>1044</v>
      </c>
      <c r="H138" s="18" t="s">
        <v>63</v>
      </c>
      <c r="I138" s="44" t="s">
        <v>783</v>
      </c>
      <c r="J138" s="44" t="s">
        <v>654</v>
      </c>
      <c r="K138" s="19" t="s">
        <v>51</v>
      </c>
    </row>
    <row r="139" spans="1:11" ht="29.15" x14ac:dyDescent="0.4">
      <c r="A139" s="17" t="s">
        <v>1045</v>
      </c>
      <c r="B139" s="17" t="s">
        <v>396</v>
      </c>
      <c r="C139" s="19" t="str">
        <f>IF($B139="","",T(VLOOKUP($B139,Documentos!$A$2:$B$151,2,0)))</f>
        <v>Energisa S.A</v>
      </c>
      <c r="D139" s="19" t="str">
        <f>IF($B139="","",T(VLOOKUP($B139,Documentos!$A$2:$C$151,3,0)))</f>
        <v>Agente econômico</v>
      </c>
      <c r="G139" s="43" t="s">
        <v>1046</v>
      </c>
      <c r="H139" s="18" t="s">
        <v>63</v>
      </c>
      <c r="I139" s="44" t="s">
        <v>783</v>
      </c>
      <c r="J139" s="44" t="s">
        <v>1047</v>
      </c>
      <c r="K139" s="19" t="s">
        <v>51</v>
      </c>
    </row>
    <row r="140" spans="1:11" ht="29.15" x14ac:dyDescent="0.4">
      <c r="A140" s="17" t="s">
        <v>1048</v>
      </c>
      <c r="B140" s="17" t="s">
        <v>396</v>
      </c>
      <c r="C140" s="19" t="str">
        <f>IF($B140="","",T(VLOOKUP($B140,Documentos!$A$2:$B$151,2,0)))</f>
        <v>Energisa S.A</v>
      </c>
      <c r="D140" s="19" t="str">
        <f>IF($B140="","",T(VLOOKUP($B140,Documentos!$A$2:$C$151,3,0)))</f>
        <v>Agente econômico</v>
      </c>
      <c r="G140" s="43" t="s">
        <v>1049</v>
      </c>
      <c r="H140" s="18" t="s">
        <v>63</v>
      </c>
      <c r="I140" s="44" t="s">
        <v>783</v>
      </c>
      <c r="J140" s="44" t="s">
        <v>1050</v>
      </c>
      <c r="K140" s="19" t="s">
        <v>51</v>
      </c>
    </row>
    <row r="141" spans="1:11" ht="24.9" x14ac:dyDescent="0.4">
      <c r="A141" s="17" t="s">
        <v>1051</v>
      </c>
      <c r="B141" s="17" t="s">
        <v>396</v>
      </c>
      <c r="C141" s="19" t="str">
        <f>IF($B141="","",T(VLOOKUP($B141,Documentos!$A$2:$B$151,2,0)))</f>
        <v>Energisa S.A</v>
      </c>
      <c r="D141" s="19" t="str">
        <f>IF($B141="","",T(VLOOKUP($B141,Documentos!$A$2:$C$151,3,0)))</f>
        <v>Agente econômico</v>
      </c>
      <c r="G141" s="43" t="s">
        <v>1052</v>
      </c>
      <c r="H141" s="18" t="s">
        <v>63</v>
      </c>
      <c r="I141" s="44" t="s">
        <v>1053</v>
      </c>
      <c r="J141" s="44" t="s">
        <v>1054</v>
      </c>
      <c r="K141" s="19" t="s">
        <v>51</v>
      </c>
    </row>
    <row r="142" spans="1:11" ht="24.9" x14ac:dyDescent="0.4">
      <c r="A142" s="17" t="s">
        <v>1055</v>
      </c>
      <c r="B142" s="17" t="s">
        <v>396</v>
      </c>
      <c r="C142" s="19" t="str">
        <f>IF($B142="","",T(VLOOKUP($B142,Documentos!$A$2:$B$151,2,0)))</f>
        <v>Energisa S.A</v>
      </c>
      <c r="D142" s="19" t="str">
        <f>IF($B142="","",T(VLOOKUP($B142,Documentos!$A$2:$C$151,3,0)))</f>
        <v>Agente econômico</v>
      </c>
      <c r="G142" s="43" t="s">
        <v>1056</v>
      </c>
      <c r="H142" s="18" t="s">
        <v>63</v>
      </c>
      <c r="I142" s="44" t="s">
        <v>1053</v>
      </c>
      <c r="J142" s="44" t="s">
        <v>1057</v>
      </c>
      <c r="K142" s="19" t="s">
        <v>51</v>
      </c>
    </row>
    <row r="143" spans="1:11" ht="29.15" x14ac:dyDescent="0.4">
      <c r="A143" s="17" t="s">
        <v>1058</v>
      </c>
      <c r="B143" s="17" t="s">
        <v>396</v>
      </c>
      <c r="C143" s="19" t="str">
        <f>IF($B143="","",T(VLOOKUP($B143,Documentos!$A$2:$B$151,2,0)))</f>
        <v>Energisa S.A</v>
      </c>
      <c r="D143" s="19" t="str">
        <f>IF($B143="","",T(VLOOKUP($B143,Documentos!$A$2:$C$151,3,0)))</f>
        <v>Agente econômico</v>
      </c>
      <c r="G143" s="43" t="s">
        <v>1059</v>
      </c>
      <c r="H143" s="18" t="s">
        <v>63</v>
      </c>
      <c r="I143" s="44" t="s">
        <v>1053</v>
      </c>
      <c r="J143" s="44" t="s">
        <v>1060</v>
      </c>
      <c r="K143" s="19" t="s">
        <v>51</v>
      </c>
    </row>
    <row r="144" spans="1:11" ht="29.15" x14ac:dyDescent="0.4">
      <c r="A144" s="17" t="s">
        <v>1061</v>
      </c>
      <c r="B144" s="17" t="s">
        <v>396</v>
      </c>
      <c r="C144" s="19" t="str">
        <f>IF($B144="","",T(VLOOKUP($B144,Documentos!$A$2:$B$151,2,0)))</f>
        <v>Energisa S.A</v>
      </c>
      <c r="D144" s="19" t="str">
        <f>IF($B144="","",T(VLOOKUP($B144,Documentos!$A$2:$C$151,3,0)))</f>
        <v>Agente econômico</v>
      </c>
      <c r="G144" s="43" t="s">
        <v>1062</v>
      </c>
      <c r="H144" s="18" t="s">
        <v>46</v>
      </c>
      <c r="I144" s="44" t="s">
        <v>1053</v>
      </c>
      <c r="J144" s="44" t="s">
        <v>1063</v>
      </c>
      <c r="K144" s="19" t="s">
        <v>51</v>
      </c>
    </row>
    <row r="145" spans="1:11" ht="29.15" x14ac:dyDescent="0.4">
      <c r="A145" s="17" t="s">
        <v>1064</v>
      </c>
      <c r="B145" s="17" t="s">
        <v>396</v>
      </c>
      <c r="C145" s="19" t="str">
        <f>IF($B145="","",T(VLOOKUP($B145,Documentos!$A$2:$B$151,2,0)))</f>
        <v>Energisa S.A</v>
      </c>
      <c r="D145" s="19" t="str">
        <f>IF($B145="","",T(VLOOKUP($B145,Documentos!$A$2:$C$151,3,0)))</f>
        <v>Agente econômico</v>
      </c>
      <c r="G145" s="43" t="s">
        <v>1065</v>
      </c>
      <c r="H145" s="18" t="s">
        <v>46</v>
      </c>
      <c r="I145" s="44" t="s">
        <v>1053</v>
      </c>
      <c r="J145" s="44" t="s">
        <v>1066</v>
      </c>
      <c r="K145" s="19" t="s">
        <v>51</v>
      </c>
    </row>
    <row r="146" spans="1:11" ht="29.15" x14ac:dyDescent="0.4">
      <c r="A146" s="17" t="s">
        <v>1067</v>
      </c>
      <c r="B146" s="17" t="s">
        <v>396</v>
      </c>
      <c r="C146" s="19" t="str">
        <f>IF($B146="","",T(VLOOKUP($B146,Documentos!$A$2:$B$151,2,0)))</f>
        <v>Energisa S.A</v>
      </c>
      <c r="D146" s="19" t="str">
        <f>IF($B146="","",T(VLOOKUP($B146,Documentos!$A$2:$C$151,3,0)))</f>
        <v>Agente econômico</v>
      </c>
      <c r="G146" s="43" t="s">
        <v>1068</v>
      </c>
      <c r="H146" s="18" t="s">
        <v>46</v>
      </c>
      <c r="I146" s="44" t="s">
        <v>1069</v>
      </c>
      <c r="J146" s="44" t="s">
        <v>867</v>
      </c>
      <c r="K146" s="19" t="s">
        <v>51</v>
      </c>
    </row>
    <row r="147" spans="1:11" x14ac:dyDescent="0.4">
      <c r="A147" s="17" t="s">
        <v>1070</v>
      </c>
      <c r="B147" s="17" t="s">
        <v>396</v>
      </c>
      <c r="C147" s="19" t="str">
        <f>IF($B147="","",T(VLOOKUP($B147,Documentos!$A$2:$B$151,2,0)))</f>
        <v>Energisa S.A</v>
      </c>
      <c r="D147" s="19" t="str">
        <f>IF($B147="","",T(VLOOKUP($B147,Documentos!$A$2:$C$151,3,0)))</f>
        <v>Agente econômico</v>
      </c>
      <c r="G147" s="43" t="s">
        <v>1071</v>
      </c>
      <c r="H147" s="18" t="s">
        <v>46</v>
      </c>
      <c r="I147" s="44" t="s">
        <v>1069</v>
      </c>
      <c r="J147" s="44" t="s">
        <v>609</v>
      </c>
      <c r="K147" s="19" t="s">
        <v>51</v>
      </c>
    </row>
    <row r="148" spans="1:11" ht="29.15" x14ac:dyDescent="0.4">
      <c r="A148" s="17" t="s">
        <v>1072</v>
      </c>
      <c r="B148" s="17" t="s">
        <v>396</v>
      </c>
      <c r="C148" s="19" t="str">
        <f>IF($B148="","",T(VLOOKUP($B148,Documentos!$A$2:$B$151,2,0)))</f>
        <v>Energisa S.A</v>
      </c>
      <c r="D148" s="19" t="str">
        <f>IF($B148="","",T(VLOOKUP($B148,Documentos!$A$2:$C$151,3,0)))</f>
        <v>Agente econômico</v>
      </c>
      <c r="G148" s="43" t="s">
        <v>1073</v>
      </c>
      <c r="H148" s="18" t="s">
        <v>46</v>
      </c>
      <c r="I148" s="44" t="s">
        <v>1069</v>
      </c>
      <c r="J148" s="44" t="s">
        <v>1074</v>
      </c>
      <c r="K148" s="19" t="s">
        <v>51</v>
      </c>
    </row>
    <row r="149" spans="1:11" x14ac:dyDescent="0.4">
      <c r="A149" s="17" t="s">
        <v>1075</v>
      </c>
      <c r="B149" s="17" t="s">
        <v>396</v>
      </c>
      <c r="C149" s="19" t="str">
        <f>IF($B149="","",T(VLOOKUP($B149,Documentos!$A$2:$B$151,2,0)))</f>
        <v>Energisa S.A</v>
      </c>
      <c r="D149" s="19" t="str">
        <f>IF($B149="","",T(VLOOKUP($B149,Documentos!$A$2:$C$151,3,0)))</f>
        <v>Agente econômico</v>
      </c>
      <c r="G149" s="43" t="s">
        <v>1076</v>
      </c>
      <c r="H149" s="18" t="s">
        <v>46</v>
      </c>
      <c r="I149" s="44" t="s">
        <v>1069</v>
      </c>
      <c r="J149" s="44" t="s">
        <v>1077</v>
      </c>
      <c r="K149" s="19" t="s">
        <v>51</v>
      </c>
    </row>
    <row r="150" spans="1:11" x14ac:dyDescent="0.4">
      <c r="A150" s="17" t="s">
        <v>1078</v>
      </c>
      <c r="B150" s="17" t="s">
        <v>396</v>
      </c>
      <c r="C150" s="19" t="str">
        <f>IF($B150="","",T(VLOOKUP($B150,Documentos!$A$2:$B$151,2,0)))</f>
        <v>Energisa S.A</v>
      </c>
      <c r="D150" s="19" t="str">
        <f>IF($B150="","",T(VLOOKUP($B150,Documentos!$A$2:$C$151,3,0)))</f>
        <v>Agente econômico</v>
      </c>
      <c r="G150" s="43" t="s">
        <v>1079</v>
      </c>
      <c r="H150" s="18" t="s">
        <v>46</v>
      </c>
      <c r="I150" s="44" t="s">
        <v>1080</v>
      </c>
      <c r="J150" s="44" t="s">
        <v>1081</v>
      </c>
      <c r="K150" s="19" t="s">
        <v>51</v>
      </c>
    </row>
    <row r="151" spans="1:11" x14ac:dyDescent="0.4">
      <c r="A151" s="17" t="s">
        <v>1082</v>
      </c>
      <c r="B151" s="17" t="s">
        <v>396</v>
      </c>
      <c r="C151" s="19" t="str">
        <f>IF($B151="","",T(VLOOKUP($B151,Documentos!$A$2:$B$151,2,0)))</f>
        <v>Energisa S.A</v>
      </c>
      <c r="D151" s="19" t="str">
        <f>IF($B151="","",T(VLOOKUP($B151,Documentos!$A$2:$C$151,3,0)))</f>
        <v>Agente econômico</v>
      </c>
      <c r="G151" s="43" t="s">
        <v>1056</v>
      </c>
      <c r="H151" s="18" t="s">
        <v>46</v>
      </c>
      <c r="I151" s="44" t="s">
        <v>1080</v>
      </c>
      <c r="J151" s="44" t="s">
        <v>1083</v>
      </c>
      <c r="K151" s="19" t="s">
        <v>51</v>
      </c>
    </row>
    <row r="152" spans="1:11" ht="29.15" x14ac:dyDescent="0.4">
      <c r="A152" s="17" t="s">
        <v>1084</v>
      </c>
      <c r="B152" s="17" t="s">
        <v>396</v>
      </c>
      <c r="C152" s="19" t="str">
        <f>IF($B152="","",T(VLOOKUP($B152,Documentos!$A$2:$B$151,2,0)))</f>
        <v>Energisa S.A</v>
      </c>
      <c r="D152" s="19" t="str">
        <f>IF($B152="","",T(VLOOKUP($B152,Documentos!$A$2:$C$151,3,0)))</f>
        <v>Agente econômico</v>
      </c>
      <c r="G152" s="43" t="s">
        <v>1085</v>
      </c>
      <c r="H152" s="18" t="s">
        <v>46</v>
      </c>
      <c r="I152" s="44" t="s">
        <v>1080</v>
      </c>
      <c r="J152" s="44" t="s">
        <v>1086</v>
      </c>
      <c r="K152" s="19" t="s">
        <v>51</v>
      </c>
    </row>
    <row r="153" spans="1:11" ht="29.15" x14ac:dyDescent="0.4">
      <c r="A153" s="17" t="s">
        <v>1087</v>
      </c>
      <c r="B153" s="17" t="s">
        <v>398</v>
      </c>
      <c r="C153" s="19" t="str">
        <f>IF($B153="","",T(VLOOKUP($B153,Documentos!$A$2:$B$151,2,0)))</f>
        <v>Grupo de Energia e Regulação - Universidade Federal Fluminense</v>
      </c>
      <c r="D153" s="19" t="str">
        <f>IF($B153="","",T(VLOOKUP($B153,Documentos!$A$2:$C$151,3,0)))</f>
        <v>Universidade ou academia</v>
      </c>
      <c r="G153" s="43" t="s">
        <v>1088</v>
      </c>
      <c r="H153" s="18" t="s">
        <v>63</v>
      </c>
      <c r="I153" s="43" t="s">
        <v>1089</v>
      </c>
      <c r="J153" s="44" t="s">
        <v>654</v>
      </c>
      <c r="K153" s="19" t="s">
        <v>51</v>
      </c>
    </row>
    <row r="154" spans="1:11" ht="24.9" x14ac:dyDescent="0.4">
      <c r="A154" s="17" t="s">
        <v>1090</v>
      </c>
      <c r="B154" s="17" t="s">
        <v>398</v>
      </c>
      <c r="C154" s="19" t="str">
        <f>IF($B154="","",T(VLOOKUP($B154,Documentos!$A$2:$B$151,2,0)))</f>
        <v>Grupo de Energia e Regulação - Universidade Federal Fluminense</v>
      </c>
      <c r="D154" s="19" t="str">
        <f>IF($B154="","",T(VLOOKUP($B154,Documentos!$A$2:$C$151,3,0)))</f>
        <v>Universidade ou academia</v>
      </c>
      <c r="G154" s="43" t="s">
        <v>1091</v>
      </c>
      <c r="H154" s="18" t="s">
        <v>13</v>
      </c>
      <c r="I154" s="43" t="s">
        <v>1089</v>
      </c>
      <c r="J154" s="44" t="s">
        <v>857</v>
      </c>
      <c r="K154" s="19" t="s">
        <v>51</v>
      </c>
    </row>
    <row r="155" spans="1:11" ht="29.15" x14ac:dyDescent="0.4">
      <c r="A155" s="17" t="s">
        <v>1092</v>
      </c>
      <c r="B155" s="17" t="s">
        <v>398</v>
      </c>
      <c r="C155" s="19" t="str">
        <f>IF($B155="","",T(VLOOKUP($B155,Documentos!$A$2:$B$151,2,0)))</f>
        <v>Grupo de Energia e Regulação - Universidade Federal Fluminense</v>
      </c>
      <c r="D155" s="19" t="str">
        <f>IF($B155="","",T(VLOOKUP($B155,Documentos!$A$2:$C$151,3,0)))</f>
        <v>Universidade ou academia</v>
      </c>
      <c r="G155" s="43" t="s">
        <v>1093</v>
      </c>
      <c r="H155" s="18" t="s">
        <v>60</v>
      </c>
      <c r="I155" s="43" t="s">
        <v>1089</v>
      </c>
      <c r="J155" s="44" t="s">
        <v>1094</v>
      </c>
      <c r="K155" s="19" t="s">
        <v>51</v>
      </c>
    </row>
    <row r="156" spans="1:11" x14ac:dyDescent="0.4">
      <c r="A156" s="17" t="s">
        <v>1095</v>
      </c>
      <c r="B156" s="17" t="s">
        <v>398</v>
      </c>
      <c r="C156" s="19" t="str">
        <f>IF($B156="","",T(VLOOKUP($B156,Documentos!$A$2:$B$151,2,0)))</f>
        <v>Grupo de Energia e Regulação - Universidade Federal Fluminense</v>
      </c>
      <c r="D156" s="19" t="str">
        <f>IF($B156="","",T(VLOOKUP($B156,Documentos!$A$2:$C$151,3,0)))</f>
        <v>Universidade ou academia</v>
      </c>
      <c r="G156" s="43" t="s">
        <v>1096</v>
      </c>
      <c r="H156" s="18" t="s">
        <v>53</v>
      </c>
      <c r="I156" s="43" t="s">
        <v>1097</v>
      </c>
      <c r="J156" s="44" t="s">
        <v>786</v>
      </c>
      <c r="K156" s="19" t="s">
        <v>51</v>
      </c>
    </row>
    <row r="157" spans="1:11" x14ac:dyDescent="0.4">
      <c r="A157" s="17" t="s">
        <v>1098</v>
      </c>
      <c r="B157" s="17" t="s">
        <v>398</v>
      </c>
      <c r="C157" s="19" t="str">
        <f>IF($B157="","",T(VLOOKUP($B157,Documentos!$A$2:$B$151,2,0)))</f>
        <v>Grupo de Energia e Regulação - Universidade Federal Fluminense</v>
      </c>
      <c r="D157" s="19" t="str">
        <f>IF($B157="","",T(VLOOKUP($B157,Documentos!$A$2:$C$151,3,0)))</f>
        <v>Universidade ou academia</v>
      </c>
      <c r="G157" s="43" t="s">
        <v>1099</v>
      </c>
      <c r="H157" s="18" t="s">
        <v>53</v>
      </c>
      <c r="I157" s="43" t="s">
        <v>1097</v>
      </c>
      <c r="J157" s="44" t="s">
        <v>1100</v>
      </c>
      <c r="K157" s="19" t="s">
        <v>51</v>
      </c>
    </row>
    <row r="158" spans="1:11" ht="24.9" x14ac:dyDescent="0.4">
      <c r="A158" s="17" t="s">
        <v>1101</v>
      </c>
      <c r="B158" s="17" t="s">
        <v>398</v>
      </c>
      <c r="C158" s="19" t="str">
        <f>IF($B158="","",T(VLOOKUP($B158,Documentos!$A$2:$B$151,2,0)))</f>
        <v>Grupo de Energia e Regulação - Universidade Federal Fluminense</v>
      </c>
      <c r="D158" s="19" t="str">
        <f>IF($B158="","",T(VLOOKUP($B158,Documentos!$A$2:$C$151,3,0)))</f>
        <v>Universidade ou academia</v>
      </c>
      <c r="G158" s="43" t="s">
        <v>1102</v>
      </c>
      <c r="H158" s="18" t="s">
        <v>13</v>
      </c>
      <c r="I158" s="43" t="s">
        <v>1097</v>
      </c>
      <c r="J158" s="44" t="s">
        <v>1103</v>
      </c>
      <c r="K158" s="19" t="s">
        <v>51</v>
      </c>
    </row>
    <row r="159" spans="1:11" ht="29.15" x14ac:dyDescent="0.4">
      <c r="A159" s="17" t="s">
        <v>1104</v>
      </c>
      <c r="B159" s="17" t="s">
        <v>398</v>
      </c>
      <c r="C159" s="19" t="str">
        <f>IF($B159="","",T(VLOOKUP($B159,Documentos!$A$2:$B$151,2,0)))</f>
        <v>Grupo de Energia e Regulação - Universidade Federal Fluminense</v>
      </c>
      <c r="D159" s="19" t="str">
        <f>IF($B159="","",T(VLOOKUP($B159,Documentos!$A$2:$C$151,3,0)))</f>
        <v>Universidade ou academia</v>
      </c>
      <c r="G159" s="43" t="s">
        <v>1105</v>
      </c>
      <c r="H159" s="18" t="s">
        <v>63</v>
      </c>
      <c r="I159" s="43" t="s">
        <v>1097</v>
      </c>
      <c r="J159" s="44" t="s">
        <v>1106</v>
      </c>
      <c r="K159" s="19" t="s">
        <v>51</v>
      </c>
    </row>
    <row r="160" spans="1:11" x14ac:dyDescent="0.4">
      <c r="A160" s="17" t="s">
        <v>1107</v>
      </c>
      <c r="B160" s="17" t="s">
        <v>398</v>
      </c>
      <c r="C160" s="19" t="str">
        <f>IF($B160="","",T(VLOOKUP($B160,Documentos!$A$2:$B$151,2,0)))</f>
        <v>Grupo de Energia e Regulação - Universidade Federal Fluminense</v>
      </c>
      <c r="D160" s="19" t="str">
        <f>IF($B160="","",T(VLOOKUP($B160,Documentos!$A$2:$C$151,3,0)))</f>
        <v>Universidade ou academia</v>
      </c>
      <c r="G160" s="43" t="s">
        <v>1108</v>
      </c>
      <c r="H160" s="18" t="s">
        <v>60</v>
      </c>
      <c r="I160" s="43" t="s">
        <v>1109</v>
      </c>
      <c r="J160" s="44" t="s">
        <v>1110</v>
      </c>
      <c r="K160" s="19" t="s">
        <v>51</v>
      </c>
    </row>
    <row r="161" spans="1:11" ht="24.9" x14ac:dyDescent="0.4">
      <c r="A161" s="17" t="s">
        <v>1111</v>
      </c>
      <c r="B161" s="17" t="s">
        <v>398</v>
      </c>
      <c r="C161" s="19" t="str">
        <f>IF($B161="","",T(VLOOKUP($B161,Documentos!$A$2:$B$151,2,0)))</f>
        <v>Grupo de Energia e Regulação - Universidade Federal Fluminense</v>
      </c>
      <c r="D161" s="19" t="str">
        <f>IF($B161="","",T(VLOOKUP($B161,Documentos!$A$2:$C$151,3,0)))</f>
        <v>Universidade ou academia</v>
      </c>
      <c r="G161" s="43" t="s">
        <v>1112</v>
      </c>
      <c r="H161" s="18" t="s">
        <v>13</v>
      </c>
      <c r="I161" s="43" t="s">
        <v>1109</v>
      </c>
      <c r="J161" s="44" t="s">
        <v>1113</v>
      </c>
      <c r="K161" s="19" t="s">
        <v>51</v>
      </c>
    </row>
    <row r="162" spans="1:11" x14ac:dyDescent="0.4">
      <c r="A162" s="17" t="s">
        <v>1114</v>
      </c>
      <c r="B162" s="17" t="s">
        <v>398</v>
      </c>
      <c r="C162" s="19" t="str">
        <f>IF($B162="","",T(VLOOKUP($B162,Documentos!$A$2:$B$151,2,0)))</f>
        <v>Grupo de Energia e Regulação - Universidade Federal Fluminense</v>
      </c>
      <c r="D162" s="19" t="str">
        <f>IF($B162="","",T(VLOOKUP($B162,Documentos!$A$2:$C$151,3,0)))</f>
        <v>Universidade ou academia</v>
      </c>
      <c r="G162" s="43" t="s">
        <v>1115</v>
      </c>
      <c r="H162" s="18" t="s">
        <v>53</v>
      </c>
      <c r="I162" s="43" t="s">
        <v>1109</v>
      </c>
      <c r="J162" s="44" t="s">
        <v>1116</v>
      </c>
      <c r="K162" s="19" t="s">
        <v>51</v>
      </c>
    </row>
    <row r="163" spans="1:11" x14ac:dyDescent="0.4">
      <c r="A163" s="17" t="s">
        <v>1117</v>
      </c>
      <c r="B163" s="17" t="s">
        <v>398</v>
      </c>
      <c r="C163" s="19" t="str">
        <f>IF($B163="","",T(VLOOKUP($B163,Documentos!$A$2:$B$151,2,0)))</f>
        <v>Grupo de Energia e Regulação - Universidade Federal Fluminense</v>
      </c>
      <c r="D163" s="19" t="str">
        <f>IF($B163="","",T(VLOOKUP($B163,Documentos!$A$2:$C$151,3,0)))</f>
        <v>Universidade ou academia</v>
      </c>
      <c r="G163" s="43" t="s">
        <v>1118</v>
      </c>
      <c r="H163" s="18" t="s">
        <v>53</v>
      </c>
      <c r="I163" s="43" t="s">
        <v>1109</v>
      </c>
      <c r="J163" s="44" t="s">
        <v>1119</v>
      </c>
      <c r="K163" s="19" t="s">
        <v>51</v>
      </c>
    </row>
    <row r="164" spans="1:11" x14ac:dyDescent="0.4">
      <c r="A164" s="17" t="s">
        <v>1120</v>
      </c>
      <c r="B164" s="17" t="s">
        <v>398</v>
      </c>
      <c r="C164" s="19" t="str">
        <f>IF($B164="","",T(VLOOKUP($B164,Documentos!$A$2:$B$151,2,0)))</f>
        <v>Grupo de Energia e Regulação - Universidade Federal Fluminense</v>
      </c>
      <c r="D164" s="19" t="str">
        <f>IF($B164="","",T(VLOOKUP($B164,Documentos!$A$2:$C$151,3,0)))</f>
        <v>Universidade ou academia</v>
      </c>
      <c r="G164" s="43" t="s">
        <v>1121</v>
      </c>
      <c r="H164" s="18" t="s">
        <v>53</v>
      </c>
      <c r="I164" s="43" t="s">
        <v>1109</v>
      </c>
      <c r="J164" s="44" t="s">
        <v>1122</v>
      </c>
      <c r="K164" s="19" t="s">
        <v>51</v>
      </c>
    </row>
    <row r="165" spans="1:11" x14ac:dyDescent="0.4">
      <c r="A165" s="17" t="s">
        <v>1123</v>
      </c>
      <c r="B165" s="17" t="s">
        <v>398</v>
      </c>
      <c r="C165" s="19" t="str">
        <f>IF($B165="","",T(VLOOKUP($B165,Documentos!$A$2:$B$151,2,0)))</f>
        <v>Grupo de Energia e Regulação - Universidade Federal Fluminense</v>
      </c>
      <c r="D165" s="19" t="str">
        <f>IF($B165="","",T(VLOOKUP($B165,Documentos!$A$2:$C$151,3,0)))</f>
        <v>Universidade ou academia</v>
      </c>
      <c r="G165" s="43" t="s">
        <v>1124</v>
      </c>
      <c r="H165" s="18" t="s">
        <v>53</v>
      </c>
      <c r="I165" s="43" t="s">
        <v>1125</v>
      </c>
      <c r="J165" s="44" t="s">
        <v>1126</v>
      </c>
      <c r="K165" s="19" t="s">
        <v>51</v>
      </c>
    </row>
    <row r="166" spans="1:11" ht="29.15" x14ac:dyDescent="0.4">
      <c r="A166" s="17" t="s">
        <v>1127</v>
      </c>
      <c r="B166" s="17" t="s">
        <v>398</v>
      </c>
      <c r="C166" s="19" t="str">
        <f>IF($B166="","",T(VLOOKUP($B166,Documentos!$A$2:$B$151,2,0)))</f>
        <v>Grupo de Energia e Regulação - Universidade Federal Fluminense</v>
      </c>
      <c r="D166" s="19" t="str">
        <f>IF($B166="","",T(VLOOKUP($B166,Documentos!$A$2:$C$151,3,0)))</f>
        <v>Universidade ou academia</v>
      </c>
      <c r="G166" s="43" t="s">
        <v>1128</v>
      </c>
      <c r="H166" s="18" t="s">
        <v>53</v>
      </c>
      <c r="I166" s="43" t="s">
        <v>1125</v>
      </c>
      <c r="J166" s="44" t="s">
        <v>1129</v>
      </c>
      <c r="K166" s="19" t="s">
        <v>51</v>
      </c>
    </row>
    <row r="167" spans="1:11" x14ac:dyDescent="0.4">
      <c r="A167" s="17" t="s">
        <v>1130</v>
      </c>
      <c r="B167" s="17" t="s">
        <v>398</v>
      </c>
      <c r="C167" s="19" t="str">
        <f>IF($B167="","",T(VLOOKUP($B167,Documentos!$A$2:$B$151,2,0)))</f>
        <v>Grupo de Energia e Regulação - Universidade Federal Fluminense</v>
      </c>
      <c r="D167" s="19" t="str">
        <f>IF($B167="","",T(VLOOKUP($B167,Documentos!$A$2:$C$151,3,0)))</f>
        <v>Universidade ou academia</v>
      </c>
      <c r="G167" s="43" t="s">
        <v>1131</v>
      </c>
      <c r="H167" s="18" t="s">
        <v>53</v>
      </c>
      <c r="I167" s="43" t="s">
        <v>1125</v>
      </c>
      <c r="J167" s="44" t="s">
        <v>1132</v>
      </c>
      <c r="K167" s="19" t="s">
        <v>51</v>
      </c>
    </row>
    <row r="168" spans="1:11" ht="29.15" x14ac:dyDescent="0.4">
      <c r="A168" s="17" t="s">
        <v>1133</v>
      </c>
      <c r="B168" s="17" t="s">
        <v>398</v>
      </c>
      <c r="C168" s="19" t="str">
        <f>IF($B168="","",T(VLOOKUP($B168,Documentos!$A$2:$B$151,2,0)))</f>
        <v>Grupo de Energia e Regulação - Universidade Federal Fluminense</v>
      </c>
      <c r="D168" s="19" t="str">
        <f>IF($B168="","",T(VLOOKUP($B168,Documentos!$A$2:$C$151,3,0)))</f>
        <v>Universidade ou academia</v>
      </c>
      <c r="G168" s="43" t="s">
        <v>1134</v>
      </c>
      <c r="H168" s="18" t="s">
        <v>53</v>
      </c>
      <c r="I168" s="43" t="s">
        <v>1125</v>
      </c>
      <c r="J168" s="44" t="s">
        <v>1135</v>
      </c>
      <c r="K168" s="19" t="s">
        <v>51</v>
      </c>
    </row>
    <row r="169" spans="1:11" x14ac:dyDescent="0.4">
      <c r="A169" s="17" t="s">
        <v>1136</v>
      </c>
      <c r="B169" s="17" t="s">
        <v>398</v>
      </c>
      <c r="C169" s="19" t="str">
        <f>IF($B169="","",T(VLOOKUP($B169,Documentos!$A$2:$B$151,2,0)))</f>
        <v>Grupo de Energia e Regulação - Universidade Federal Fluminense</v>
      </c>
      <c r="D169" s="19" t="str">
        <f>IF($B169="","",T(VLOOKUP($B169,Documentos!$A$2:$C$151,3,0)))</f>
        <v>Universidade ou academia</v>
      </c>
      <c r="G169" s="43" t="s">
        <v>1137</v>
      </c>
      <c r="H169" s="18" t="s">
        <v>53</v>
      </c>
      <c r="I169" s="43" t="s">
        <v>1125</v>
      </c>
      <c r="J169" s="44" t="s">
        <v>1138</v>
      </c>
      <c r="K169" s="19" t="s">
        <v>51</v>
      </c>
    </row>
    <row r="170" spans="1:11" ht="29.15" x14ac:dyDescent="0.4">
      <c r="A170" s="17" t="s">
        <v>1139</v>
      </c>
      <c r="B170" s="17" t="s">
        <v>398</v>
      </c>
      <c r="C170" s="19" t="str">
        <f>IF($B170="","",T(VLOOKUP($B170,Documentos!$A$2:$B$151,2,0)))</f>
        <v>Grupo de Energia e Regulação - Universidade Federal Fluminense</v>
      </c>
      <c r="D170" s="19" t="str">
        <f>IF($B170="","",T(VLOOKUP($B170,Documentos!$A$2:$C$151,3,0)))</f>
        <v>Universidade ou academia</v>
      </c>
      <c r="G170" s="43" t="s">
        <v>1140</v>
      </c>
      <c r="H170" s="18" t="s">
        <v>53</v>
      </c>
      <c r="I170" s="43" t="s">
        <v>1125</v>
      </c>
      <c r="J170" s="44" t="s">
        <v>648</v>
      </c>
      <c r="K170" s="19" t="s">
        <v>51</v>
      </c>
    </row>
    <row r="171" spans="1:11" ht="29.15" x14ac:dyDescent="0.4">
      <c r="A171" s="17" t="s">
        <v>1141</v>
      </c>
      <c r="B171" s="17" t="s">
        <v>398</v>
      </c>
      <c r="C171" s="19" t="str">
        <f>IF($B171="","",T(VLOOKUP($B171,Documentos!$A$2:$B$151,2,0)))</f>
        <v>Grupo de Energia e Regulação - Universidade Federal Fluminense</v>
      </c>
      <c r="D171" s="19" t="str">
        <f>IF($B171="","",T(VLOOKUP($B171,Documentos!$A$2:$C$151,3,0)))</f>
        <v>Universidade ou academia</v>
      </c>
      <c r="G171" s="43" t="s">
        <v>1142</v>
      </c>
      <c r="H171" s="18" t="s">
        <v>53</v>
      </c>
      <c r="I171" s="43" t="s">
        <v>1143</v>
      </c>
      <c r="J171" s="44" t="s">
        <v>1144</v>
      </c>
      <c r="K171" s="19" t="s">
        <v>51</v>
      </c>
    </row>
    <row r="172" spans="1:11" ht="29.15" x14ac:dyDescent="0.4">
      <c r="A172" s="17" t="s">
        <v>1145</v>
      </c>
      <c r="B172" s="17" t="s">
        <v>398</v>
      </c>
      <c r="C172" s="19" t="str">
        <f>IF($B172="","",T(VLOOKUP($B172,Documentos!$A$2:$B$151,2,0)))</f>
        <v>Grupo de Energia e Regulação - Universidade Federal Fluminense</v>
      </c>
      <c r="D172" s="19" t="str">
        <f>IF($B172="","",T(VLOOKUP($B172,Documentos!$A$2:$C$151,3,0)))</f>
        <v>Universidade ou academia</v>
      </c>
      <c r="G172" s="43" t="s">
        <v>1146</v>
      </c>
      <c r="H172" s="18" t="s">
        <v>53</v>
      </c>
      <c r="I172" s="43" t="s">
        <v>1143</v>
      </c>
      <c r="J172" s="44" t="s">
        <v>1147</v>
      </c>
      <c r="K172" s="19" t="s">
        <v>51</v>
      </c>
    </row>
    <row r="173" spans="1:11" ht="29.15" x14ac:dyDescent="0.4">
      <c r="A173" s="17" t="s">
        <v>1148</v>
      </c>
      <c r="B173" s="17" t="s">
        <v>398</v>
      </c>
      <c r="C173" s="19" t="str">
        <f>IF($B173="","",T(VLOOKUP($B173,Documentos!$A$2:$B$151,2,0)))</f>
        <v>Grupo de Energia e Regulação - Universidade Federal Fluminense</v>
      </c>
      <c r="D173" s="19" t="str">
        <f>IF($B173="","",T(VLOOKUP($B173,Documentos!$A$2:$C$151,3,0)))</f>
        <v>Universidade ou academia</v>
      </c>
      <c r="G173" s="43" t="s">
        <v>1149</v>
      </c>
      <c r="H173" s="18" t="s">
        <v>53</v>
      </c>
      <c r="I173" s="43" t="s">
        <v>1143</v>
      </c>
      <c r="J173" s="44" t="s">
        <v>1150</v>
      </c>
      <c r="K173" s="19" t="s">
        <v>51</v>
      </c>
    </row>
    <row r="174" spans="1:11" ht="29.15" x14ac:dyDescent="0.4">
      <c r="A174" s="17" t="s">
        <v>1151</v>
      </c>
      <c r="B174" s="17" t="s">
        <v>398</v>
      </c>
      <c r="C174" s="19" t="str">
        <f>IF($B174="","",T(VLOOKUP($B174,Documentos!$A$2:$B$151,2,0)))</f>
        <v>Grupo de Energia e Regulação - Universidade Federal Fluminense</v>
      </c>
      <c r="D174" s="19" t="str">
        <f>IF($B174="","",T(VLOOKUP($B174,Documentos!$A$2:$C$151,3,0)))</f>
        <v>Universidade ou academia</v>
      </c>
      <c r="G174" s="43" t="s">
        <v>1152</v>
      </c>
      <c r="H174" s="18" t="s">
        <v>53</v>
      </c>
      <c r="I174" s="43" t="s">
        <v>1143</v>
      </c>
      <c r="J174" s="44" t="s">
        <v>1153</v>
      </c>
      <c r="K174" s="19" t="s">
        <v>51</v>
      </c>
    </row>
    <row r="175" spans="1:11" ht="29.15" x14ac:dyDescent="0.4">
      <c r="A175" s="17" t="s">
        <v>1154</v>
      </c>
      <c r="B175" s="17" t="s">
        <v>398</v>
      </c>
      <c r="C175" s="19" t="str">
        <f>IF($B175="","",T(VLOOKUP($B175,Documentos!$A$2:$B$151,2,0)))</f>
        <v>Grupo de Energia e Regulação - Universidade Federal Fluminense</v>
      </c>
      <c r="D175" s="19" t="str">
        <f>IF($B175="","",T(VLOOKUP($B175,Documentos!$A$2:$C$151,3,0)))</f>
        <v>Universidade ou academia</v>
      </c>
      <c r="G175" s="43" t="s">
        <v>1155</v>
      </c>
      <c r="H175" s="18" t="s">
        <v>53</v>
      </c>
      <c r="I175" s="43" t="s">
        <v>1143</v>
      </c>
      <c r="J175" s="44" t="s">
        <v>648</v>
      </c>
      <c r="K175" s="19" t="s">
        <v>51</v>
      </c>
    </row>
    <row r="176" spans="1:11" ht="29.15" x14ac:dyDescent="0.4">
      <c r="A176" s="17" t="s">
        <v>1156</v>
      </c>
      <c r="B176" s="17" t="s">
        <v>398</v>
      </c>
      <c r="C176" s="19" t="str">
        <f>IF($B176="","",T(VLOOKUP($B176,Documentos!$A$2:$B$151,2,0)))</f>
        <v>Grupo de Energia e Regulação - Universidade Federal Fluminense</v>
      </c>
      <c r="D176" s="19" t="str">
        <f>IF($B176="","",T(VLOOKUP($B176,Documentos!$A$2:$C$151,3,0)))</f>
        <v>Universidade ou academia</v>
      </c>
      <c r="G176" s="43" t="s">
        <v>1157</v>
      </c>
      <c r="H176" s="18" t="s">
        <v>60</v>
      </c>
      <c r="I176" s="43" t="s">
        <v>1158</v>
      </c>
      <c r="J176" s="44" t="s">
        <v>1159</v>
      </c>
      <c r="K176" s="19" t="s">
        <v>51</v>
      </c>
    </row>
    <row r="177" spans="1:11" ht="29.15" x14ac:dyDescent="0.4">
      <c r="A177" s="17" t="s">
        <v>1160</v>
      </c>
      <c r="B177" s="17" t="s">
        <v>400</v>
      </c>
      <c r="C177" s="19" t="str">
        <f>IF($B177="","",T(VLOOKUP($B177,Documentos!$A$2:$B$151,2,0)))</f>
        <v>Instituto Acende Brasil</v>
      </c>
      <c r="D177" s="19" t="str">
        <f>IF($B177="","",T(VLOOKUP($B177,Documentos!$A$2:$C$151,3,0)))</f>
        <v>Outro</v>
      </c>
      <c r="G177" s="43" t="s">
        <v>1161</v>
      </c>
      <c r="H177" s="18" t="s">
        <v>60</v>
      </c>
      <c r="I177" s="44" t="s">
        <v>371</v>
      </c>
      <c r="K177" s="19" t="s">
        <v>51</v>
      </c>
    </row>
    <row r="178" spans="1:11" ht="29.15" x14ac:dyDescent="0.4">
      <c r="A178" s="17" t="s">
        <v>1162</v>
      </c>
      <c r="B178" s="17" t="s">
        <v>400</v>
      </c>
      <c r="C178" s="19" t="str">
        <f>IF($B178="","",T(VLOOKUP($B178,Documentos!$A$2:$B$151,2,0)))</f>
        <v>Instituto Acende Brasil</v>
      </c>
      <c r="D178" s="19" t="str">
        <f>IF($B178="","",T(VLOOKUP($B178,Documentos!$A$2:$C$151,3,0)))</f>
        <v>Outro</v>
      </c>
      <c r="G178" s="43" t="s">
        <v>1163</v>
      </c>
      <c r="H178" s="18" t="s">
        <v>13</v>
      </c>
      <c r="I178" s="44" t="s">
        <v>766</v>
      </c>
      <c r="K178" s="19" t="s">
        <v>51</v>
      </c>
    </row>
    <row r="179" spans="1:11" x14ac:dyDescent="0.4">
      <c r="A179" s="17" t="s">
        <v>1164</v>
      </c>
      <c r="B179" s="17" t="s">
        <v>400</v>
      </c>
      <c r="C179" s="19" t="str">
        <f>IF($B179="","",T(VLOOKUP($B179,Documentos!$A$2:$B$151,2,0)))</f>
        <v>Instituto Acende Brasil</v>
      </c>
      <c r="D179" s="19" t="str">
        <f>IF($B179="","",T(VLOOKUP($B179,Documentos!$A$2:$C$151,3,0)))</f>
        <v>Outro</v>
      </c>
      <c r="G179" s="43" t="s">
        <v>1165</v>
      </c>
      <c r="H179" s="18" t="s">
        <v>57</v>
      </c>
      <c r="I179" s="44" t="s">
        <v>1166</v>
      </c>
      <c r="K179" s="19" t="s">
        <v>51</v>
      </c>
    </row>
    <row r="180" spans="1:11" ht="29.15" x14ac:dyDescent="0.4">
      <c r="A180" s="17" t="s">
        <v>1167</v>
      </c>
      <c r="B180" s="17" t="s">
        <v>400</v>
      </c>
      <c r="C180" s="19" t="str">
        <f>IF($B180="","",T(VLOOKUP($B180,Documentos!$A$2:$B$151,2,0)))</f>
        <v>Instituto Acende Brasil</v>
      </c>
      <c r="D180" s="19" t="str">
        <f>IF($B180="","",T(VLOOKUP($B180,Documentos!$A$2:$C$151,3,0)))</f>
        <v>Outro</v>
      </c>
      <c r="G180" s="43" t="s">
        <v>1168</v>
      </c>
      <c r="H180" s="18" t="s">
        <v>22</v>
      </c>
      <c r="I180" s="44" t="s">
        <v>1169</v>
      </c>
      <c r="K180" s="19" t="s">
        <v>51</v>
      </c>
    </row>
    <row r="181" spans="1:11" ht="29.15" x14ac:dyDescent="0.4">
      <c r="A181" s="17" t="s">
        <v>1170</v>
      </c>
      <c r="B181" s="17" t="s">
        <v>400</v>
      </c>
      <c r="C181" s="19" t="str">
        <f>IF($B181="","",T(VLOOKUP($B181,Documentos!$A$2:$B$151,2,0)))</f>
        <v>Instituto Acende Brasil</v>
      </c>
      <c r="D181" s="19" t="str">
        <f>IF($B181="","",T(VLOOKUP($B181,Documentos!$A$2:$C$151,3,0)))</f>
        <v>Outro</v>
      </c>
      <c r="G181" s="43" t="s">
        <v>1171</v>
      </c>
      <c r="H181" s="18" t="s">
        <v>57</v>
      </c>
      <c r="I181" s="44" t="s">
        <v>1172</v>
      </c>
      <c r="K181" s="19" t="s">
        <v>51</v>
      </c>
    </row>
    <row r="182" spans="1:11" ht="24.9" x14ac:dyDescent="0.4">
      <c r="A182" s="17" t="s">
        <v>1173</v>
      </c>
      <c r="B182" s="17" t="s">
        <v>400</v>
      </c>
      <c r="C182" s="19" t="str">
        <f>IF($B182="","",T(VLOOKUP($B182,Documentos!$A$2:$B$151,2,0)))</f>
        <v>Instituto Acende Brasil</v>
      </c>
      <c r="D182" s="19" t="str">
        <f>IF($B182="","",T(VLOOKUP($B182,Documentos!$A$2:$C$151,3,0)))</f>
        <v>Outro</v>
      </c>
      <c r="G182" s="43" t="s">
        <v>1174</v>
      </c>
      <c r="H182" s="18" t="s">
        <v>13</v>
      </c>
      <c r="I182" s="44" t="s">
        <v>1175</v>
      </c>
      <c r="K182" s="19" t="s">
        <v>51</v>
      </c>
    </row>
    <row r="183" spans="1:11" ht="29.15" x14ac:dyDescent="0.4">
      <c r="A183" s="17" t="s">
        <v>1176</v>
      </c>
      <c r="B183" s="17" t="s">
        <v>400</v>
      </c>
      <c r="C183" s="19" t="str">
        <f>IF($B183="","",T(VLOOKUP($B183,Documentos!$A$2:$B$151,2,0)))</f>
        <v>Instituto Acende Brasil</v>
      </c>
      <c r="D183" s="19" t="str">
        <f>IF($B183="","",T(VLOOKUP($B183,Documentos!$A$2:$C$151,3,0)))</f>
        <v>Outro</v>
      </c>
      <c r="G183" s="43" t="s">
        <v>1177</v>
      </c>
      <c r="H183" s="18" t="s">
        <v>13</v>
      </c>
      <c r="I183" s="44" t="s">
        <v>1178</v>
      </c>
      <c r="K183" s="19" t="s">
        <v>51</v>
      </c>
    </row>
    <row r="184" spans="1:11" x14ac:dyDescent="0.4">
      <c r="A184" s="17" t="s">
        <v>1179</v>
      </c>
      <c r="B184" s="17" t="s">
        <v>400</v>
      </c>
      <c r="C184" s="19" t="str">
        <f>IF($B184="","",T(VLOOKUP($B184,Documentos!$A$2:$B$151,2,0)))</f>
        <v>Instituto Acende Brasil</v>
      </c>
      <c r="D184" s="19" t="str">
        <f>IF($B184="","",T(VLOOKUP($B184,Documentos!$A$2:$C$151,3,0)))</f>
        <v>Outro</v>
      </c>
      <c r="G184" s="43" t="s">
        <v>1180</v>
      </c>
      <c r="H184" s="18" t="s">
        <v>53</v>
      </c>
      <c r="I184" s="44" t="s">
        <v>1181</v>
      </c>
      <c r="K184" s="19" t="s">
        <v>51</v>
      </c>
    </row>
    <row r="185" spans="1:11" ht="24.9" x14ac:dyDescent="0.4">
      <c r="A185" s="17" t="s">
        <v>1182</v>
      </c>
      <c r="B185" s="17" t="s">
        <v>400</v>
      </c>
      <c r="C185" s="19" t="str">
        <f>IF($B185="","",T(VLOOKUP($B185,Documentos!$A$2:$B$151,2,0)))</f>
        <v>Instituto Acende Brasil</v>
      </c>
      <c r="D185" s="19" t="str">
        <f>IF($B185="","",T(VLOOKUP($B185,Documentos!$A$2:$C$151,3,0)))</f>
        <v>Outro</v>
      </c>
      <c r="G185" s="43" t="s">
        <v>1183</v>
      </c>
      <c r="H185" s="18" t="s">
        <v>13</v>
      </c>
      <c r="I185" s="44" t="s">
        <v>1184</v>
      </c>
      <c r="K185" s="19" t="s">
        <v>51</v>
      </c>
    </row>
    <row r="186" spans="1:11" ht="24.9" x14ac:dyDescent="0.4">
      <c r="A186" s="17" t="s">
        <v>1185</v>
      </c>
      <c r="B186" s="17" t="s">
        <v>400</v>
      </c>
      <c r="C186" s="19" t="str">
        <f>IF($B186="","",T(VLOOKUP($B186,Documentos!$A$2:$B$151,2,0)))</f>
        <v>Instituto Acende Brasil</v>
      </c>
      <c r="D186" s="19" t="str">
        <f>IF($B186="","",T(VLOOKUP($B186,Documentos!$A$2:$C$151,3,0)))</f>
        <v>Outro</v>
      </c>
      <c r="G186" s="43" t="s">
        <v>1186</v>
      </c>
      <c r="H186" s="18" t="s">
        <v>22</v>
      </c>
      <c r="I186" s="44" t="s">
        <v>1187</v>
      </c>
      <c r="K186" s="19" t="s">
        <v>51</v>
      </c>
    </row>
    <row r="187" spans="1:11" ht="24.9" x14ac:dyDescent="0.4">
      <c r="A187" s="17" t="s">
        <v>1188</v>
      </c>
      <c r="B187" s="17" t="s">
        <v>400</v>
      </c>
      <c r="C187" s="19" t="str">
        <f>IF($B187="","",T(VLOOKUP($B187,Documentos!$A$2:$B$151,2,0)))</f>
        <v>Instituto Acende Brasil</v>
      </c>
      <c r="D187" s="19" t="str">
        <f>IF($B187="","",T(VLOOKUP($B187,Documentos!$A$2:$C$151,3,0)))</f>
        <v>Outro</v>
      </c>
      <c r="G187" s="43" t="s">
        <v>1189</v>
      </c>
      <c r="H187" s="18" t="s">
        <v>13</v>
      </c>
      <c r="I187" s="44" t="s">
        <v>1190</v>
      </c>
      <c r="K187" s="19" t="s">
        <v>51</v>
      </c>
    </row>
    <row r="188" spans="1:11" ht="24.9" x14ac:dyDescent="0.4">
      <c r="A188" s="17" t="s">
        <v>1191</v>
      </c>
      <c r="B188" s="17" t="s">
        <v>400</v>
      </c>
      <c r="C188" s="19" t="str">
        <f>IF($B188="","",T(VLOOKUP($B188,Documentos!$A$2:$B$151,2,0)))</f>
        <v>Instituto Acende Brasil</v>
      </c>
      <c r="D188" s="19" t="str">
        <f>IF($B188="","",T(VLOOKUP($B188,Documentos!$A$2:$C$151,3,0)))</f>
        <v>Outro</v>
      </c>
      <c r="G188" s="43" t="s">
        <v>1192</v>
      </c>
      <c r="H188" s="18" t="s">
        <v>63</v>
      </c>
      <c r="I188" s="44" t="s">
        <v>1193</v>
      </c>
      <c r="K188" s="19" t="s">
        <v>51</v>
      </c>
    </row>
    <row r="189" spans="1:11" x14ac:dyDescent="0.4">
      <c r="A189" s="17" t="s">
        <v>1194</v>
      </c>
      <c r="B189" s="17" t="s">
        <v>400</v>
      </c>
      <c r="C189" s="19" t="str">
        <f>IF($B189="","",T(VLOOKUP($B189,Documentos!$A$2:$B$151,2,0)))</f>
        <v>Instituto Acende Brasil</v>
      </c>
      <c r="D189" s="19" t="str">
        <f>IF($B189="","",T(VLOOKUP($B189,Documentos!$A$2:$C$151,3,0)))</f>
        <v>Outro</v>
      </c>
      <c r="G189" s="43" t="s">
        <v>1195</v>
      </c>
      <c r="H189" s="18" t="s">
        <v>53</v>
      </c>
      <c r="I189" s="44" t="s">
        <v>1196</v>
      </c>
      <c r="K189" s="19" t="s">
        <v>51</v>
      </c>
    </row>
    <row r="190" spans="1:11" x14ac:dyDescent="0.4">
      <c r="A190" s="17" t="s">
        <v>1197</v>
      </c>
      <c r="B190" s="17" t="s">
        <v>400</v>
      </c>
      <c r="C190" s="19" t="str">
        <f>IF($B190="","",T(VLOOKUP($B190,Documentos!$A$2:$B$151,2,0)))</f>
        <v>Instituto Acende Brasil</v>
      </c>
      <c r="D190" s="19" t="str">
        <f>IF($B190="","",T(VLOOKUP($B190,Documentos!$A$2:$C$151,3,0)))</f>
        <v>Outro</v>
      </c>
      <c r="G190" s="43" t="s">
        <v>1198</v>
      </c>
      <c r="H190" s="18" t="s">
        <v>60</v>
      </c>
      <c r="I190" s="44" t="s">
        <v>1199</v>
      </c>
      <c r="K190" s="19" t="s">
        <v>51</v>
      </c>
    </row>
    <row r="191" spans="1:11" x14ac:dyDescent="0.4">
      <c r="A191" s="17" t="s">
        <v>1200</v>
      </c>
      <c r="B191" s="17" t="s">
        <v>400</v>
      </c>
      <c r="C191" s="19" t="str">
        <f>IF($B191="","",T(VLOOKUP($B191,Documentos!$A$2:$B$151,2,0)))</f>
        <v>Instituto Acende Brasil</v>
      </c>
      <c r="D191" s="19" t="str">
        <f>IF($B191="","",T(VLOOKUP($B191,Documentos!$A$2:$C$151,3,0)))</f>
        <v>Outro</v>
      </c>
      <c r="G191" s="43" t="s">
        <v>1201</v>
      </c>
      <c r="H191" s="18" t="s">
        <v>57</v>
      </c>
      <c r="I191" s="44" t="s">
        <v>1202</v>
      </c>
      <c r="K191" s="19" t="s">
        <v>51</v>
      </c>
    </row>
    <row r="192" spans="1:11" x14ac:dyDescent="0.4">
      <c r="A192" s="17" t="s">
        <v>1203</v>
      </c>
      <c r="B192" s="17" t="s">
        <v>400</v>
      </c>
      <c r="C192" s="19" t="str">
        <f>IF($B192="","",T(VLOOKUP($B192,Documentos!$A$2:$B$151,2,0)))</f>
        <v>Instituto Acende Brasil</v>
      </c>
      <c r="D192" s="19" t="str">
        <f>IF($B192="","",T(VLOOKUP($B192,Documentos!$A$2:$C$151,3,0)))</f>
        <v>Outro</v>
      </c>
      <c r="G192" s="43" t="s">
        <v>1204</v>
      </c>
      <c r="H192" s="18" t="s">
        <v>53</v>
      </c>
      <c r="I192" s="44" t="s">
        <v>1205</v>
      </c>
      <c r="K192" s="19" t="s">
        <v>51</v>
      </c>
    </row>
    <row r="193" spans="1:11" ht="29.15" x14ac:dyDescent="0.4">
      <c r="A193" s="17" t="s">
        <v>1206</v>
      </c>
      <c r="B193" s="17" t="s">
        <v>400</v>
      </c>
      <c r="C193" s="19" t="str">
        <f>IF($B193="","",T(VLOOKUP($B193,Documentos!$A$2:$B$151,2,0)))</f>
        <v>Instituto Acende Brasil</v>
      </c>
      <c r="D193" s="19" t="str">
        <f>IF($B193="","",T(VLOOKUP($B193,Documentos!$A$2:$C$151,3,0)))</f>
        <v>Outro</v>
      </c>
      <c r="G193" s="43" t="s">
        <v>1207</v>
      </c>
      <c r="H193" s="18" t="s">
        <v>13</v>
      </c>
      <c r="I193" s="44" t="s">
        <v>648</v>
      </c>
      <c r="K193" s="19" t="s">
        <v>51</v>
      </c>
    </row>
    <row r="194" spans="1:11" ht="43.75" x14ac:dyDescent="0.4">
      <c r="A194" s="17" t="s">
        <v>1208</v>
      </c>
      <c r="B194" s="17" t="s">
        <v>402</v>
      </c>
      <c r="C194" s="19" t="str">
        <f>IF($B194="","",T(VLOOKUP($B194,Documentos!$A$2:$B$151,2,0)))</f>
        <v>Companhia Potiguar de Gás</v>
      </c>
      <c r="D194" s="19" t="str">
        <f>IF($B194="","",T(VLOOKUP($B194,Documentos!$A$2:$C$151,3,0)))</f>
        <v>Agente econômico</v>
      </c>
      <c r="G194" s="43" t="s">
        <v>1209</v>
      </c>
      <c r="H194" s="18" t="s">
        <v>63</v>
      </c>
      <c r="I194" s="43" t="s">
        <v>1210</v>
      </c>
      <c r="K194" s="19" t="s">
        <v>51</v>
      </c>
    </row>
    <row r="195" spans="1:11" ht="29.15" x14ac:dyDescent="0.4">
      <c r="A195" s="17" t="s">
        <v>1211</v>
      </c>
      <c r="B195" s="17" t="s">
        <v>402</v>
      </c>
      <c r="C195" s="19" t="str">
        <f>IF($B195="","",T(VLOOKUP($B195,Documentos!$A$2:$B$151,2,0)))</f>
        <v>Companhia Potiguar de Gás</v>
      </c>
      <c r="D195" s="19" t="str">
        <f>IF($B195="","",T(VLOOKUP($B195,Documentos!$A$2:$C$151,3,0)))</f>
        <v>Agente econômico</v>
      </c>
      <c r="G195" s="43" t="s">
        <v>1212</v>
      </c>
      <c r="H195" s="18" t="s">
        <v>63</v>
      </c>
      <c r="I195" s="43" t="s">
        <v>1213</v>
      </c>
      <c r="K195" s="19" t="s">
        <v>51</v>
      </c>
    </row>
    <row r="196" spans="1:11" ht="29.15" x14ac:dyDescent="0.4">
      <c r="A196" s="17" t="s">
        <v>1214</v>
      </c>
      <c r="B196" s="17" t="s">
        <v>402</v>
      </c>
      <c r="C196" s="19" t="str">
        <f>IF($B196="","",T(VLOOKUP($B196,Documentos!$A$2:$B$151,2,0)))</f>
        <v>Companhia Potiguar de Gás</v>
      </c>
      <c r="D196" s="19" t="str">
        <f>IF($B196="","",T(VLOOKUP($B196,Documentos!$A$2:$C$151,3,0)))</f>
        <v>Agente econômico</v>
      </c>
      <c r="G196" s="43" t="s">
        <v>1215</v>
      </c>
      <c r="H196" s="18" t="s">
        <v>46</v>
      </c>
      <c r="I196" s="43" t="s">
        <v>1216</v>
      </c>
      <c r="K196" s="19" t="s">
        <v>51</v>
      </c>
    </row>
    <row r="197" spans="1:11" ht="29.15" x14ac:dyDescent="0.4">
      <c r="A197" s="17" t="s">
        <v>1217</v>
      </c>
      <c r="B197" s="17" t="s">
        <v>402</v>
      </c>
      <c r="C197" s="19" t="str">
        <f>IF($B197="","",T(VLOOKUP($B197,Documentos!$A$2:$B$151,2,0)))</f>
        <v>Companhia Potiguar de Gás</v>
      </c>
      <c r="D197" s="19" t="str">
        <f>IF($B197="","",T(VLOOKUP($B197,Documentos!$A$2:$C$151,3,0)))</f>
        <v>Agente econômico</v>
      </c>
      <c r="G197" s="43" t="s">
        <v>1218</v>
      </c>
      <c r="H197" s="18" t="s">
        <v>63</v>
      </c>
      <c r="I197" s="43" t="s">
        <v>1219</v>
      </c>
      <c r="K197" s="19" t="s">
        <v>51</v>
      </c>
    </row>
    <row r="198" spans="1:11" x14ac:dyDescent="0.4">
      <c r="A198" s="17" t="s">
        <v>1220</v>
      </c>
      <c r="B198" s="17" t="s">
        <v>402</v>
      </c>
      <c r="C198" s="19" t="str">
        <f>IF($B198="","",T(VLOOKUP($B198,Documentos!$A$2:$B$151,2,0)))</f>
        <v>Companhia Potiguar de Gás</v>
      </c>
      <c r="D198" s="19" t="str">
        <f>IF($B198="","",T(VLOOKUP($B198,Documentos!$A$2:$C$151,3,0)))</f>
        <v>Agente econômico</v>
      </c>
      <c r="G198" s="43" t="s">
        <v>1221</v>
      </c>
      <c r="H198" s="18" t="s">
        <v>46</v>
      </c>
      <c r="I198" s="43" t="s">
        <v>1222</v>
      </c>
      <c r="K198" s="19" t="s">
        <v>51</v>
      </c>
    </row>
    <row r="199" spans="1:11" x14ac:dyDescent="0.4">
      <c r="A199" s="17" t="s">
        <v>1223</v>
      </c>
      <c r="B199" s="17" t="s">
        <v>402</v>
      </c>
      <c r="C199" s="19" t="str">
        <f>IF($B199="","",T(VLOOKUP($B199,Documentos!$A$2:$B$151,2,0)))</f>
        <v>Companhia Potiguar de Gás</v>
      </c>
      <c r="D199" s="19" t="str">
        <f>IF($B199="","",T(VLOOKUP($B199,Documentos!$A$2:$C$151,3,0)))</f>
        <v>Agente econômico</v>
      </c>
      <c r="G199" s="43" t="s">
        <v>1224</v>
      </c>
      <c r="H199" s="18" t="s">
        <v>46</v>
      </c>
      <c r="I199" s="43" t="s">
        <v>1225</v>
      </c>
      <c r="K199" s="19" t="s">
        <v>51</v>
      </c>
    </row>
    <row r="200" spans="1:11" x14ac:dyDescent="0.4">
      <c r="A200" s="17" t="s">
        <v>1226</v>
      </c>
      <c r="B200" s="17" t="s">
        <v>402</v>
      </c>
      <c r="C200" s="19" t="str">
        <f>IF($B200="","",T(VLOOKUP($B200,Documentos!$A$2:$B$151,2,0)))</f>
        <v>Companhia Potiguar de Gás</v>
      </c>
      <c r="D200" s="19" t="str">
        <f>IF($B200="","",T(VLOOKUP($B200,Documentos!$A$2:$C$151,3,0)))</f>
        <v>Agente econômico</v>
      </c>
      <c r="G200" s="43" t="s">
        <v>1227</v>
      </c>
      <c r="H200" s="18" t="s">
        <v>46</v>
      </c>
      <c r="I200" s="43" t="s">
        <v>890</v>
      </c>
      <c r="K200" s="19" t="s">
        <v>51</v>
      </c>
    </row>
    <row r="201" spans="1:11" x14ac:dyDescent="0.4">
      <c r="A201" s="17" t="s">
        <v>1228</v>
      </c>
      <c r="B201" s="17" t="s">
        <v>402</v>
      </c>
      <c r="C201" s="19" t="str">
        <f>IF($B201="","",T(VLOOKUP($B201,Documentos!$A$2:$B$151,2,0)))</f>
        <v>Companhia Potiguar de Gás</v>
      </c>
      <c r="D201" s="19" t="str">
        <f>IF($B201="","",T(VLOOKUP($B201,Documentos!$A$2:$C$151,3,0)))</f>
        <v>Agente econômico</v>
      </c>
      <c r="G201" s="43" t="s">
        <v>1229</v>
      </c>
      <c r="H201" s="18" t="s">
        <v>53</v>
      </c>
      <c r="I201" s="43" t="s">
        <v>1230</v>
      </c>
      <c r="K201" s="19" t="s">
        <v>51</v>
      </c>
    </row>
    <row r="202" spans="1:11" x14ac:dyDescent="0.4">
      <c r="A202" s="17" t="s">
        <v>1231</v>
      </c>
      <c r="B202" s="17" t="s">
        <v>402</v>
      </c>
      <c r="C202" s="19" t="str">
        <f>IF($B202="","",T(VLOOKUP($B202,Documentos!$A$2:$B$151,2,0)))</f>
        <v>Companhia Potiguar de Gás</v>
      </c>
      <c r="D202" s="19" t="str">
        <f>IF($B202="","",T(VLOOKUP($B202,Documentos!$A$2:$C$151,3,0)))</f>
        <v>Agente econômico</v>
      </c>
      <c r="G202" s="43" t="s">
        <v>1232</v>
      </c>
      <c r="H202" s="18" t="s">
        <v>46</v>
      </c>
      <c r="I202" s="43" t="s">
        <v>1233</v>
      </c>
      <c r="K202" s="19" t="s">
        <v>51</v>
      </c>
    </row>
    <row r="203" spans="1:11" x14ac:dyDescent="0.4">
      <c r="A203" s="17" t="s">
        <v>1234</v>
      </c>
      <c r="B203" s="17" t="s">
        <v>402</v>
      </c>
      <c r="C203" s="19" t="str">
        <f>IF($B203="","",T(VLOOKUP($B203,Documentos!$A$2:$B$151,2,0)))</f>
        <v>Companhia Potiguar de Gás</v>
      </c>
      <c r="D203" s="19" t="str">
        <f>IF($B203="","",T(VLOOKUP($B203,Documentos!$A$2:$C$151,3,0)))</f>
        <v>Agente econômico</v>
      </c>
      <c r="G203" s="43" t="s">
        <v>1235</v>
      </c>
      <c r="H203" s="18" t="s">
        <v>46</v>
      </c>
      <c r="I203" s="43" t="s">
        <v>1236</v>
      </c>
      <c r="K203" s="19" t="s">
        <v>51</v>
      </c>
    </row>
    <row r="204" spans="1:11" x14ac:dyDescent="0.4">
      <c r="A204" s="17" t="s">
        <v>1237</v>
      </c>
      <c r="B204" s="17" t="s">
        <v>402</v>
      </c>
      <c r="C204" s="19" t="str">
        <f>IF($B204="","",T(VLOOKUP($B204,Documentos!$A$2:$B$151,2,0)))</f>
        <v>Companhia Potiguar de Gás</v>
      </c>
      <c r="D204" s="19" t="str">
        <f>IF($B204="","",T(VLOOKUP($B204,Documentos!$A$2:$C$151,3,0)))</f>
        <v>Agente econômico</v>
      </c>
      <c r="G204" s="43" t="s">
        <v>1238</v>
      </c>
      <c r="H204" s="18" t="s">
        <v>46</v>
      </c>
      <c r="I204" s="43" t="s">
        <v>1239</v>
      </c>
      <c r="K204" s="19" t="s">
        <v>51</v>
      </c>
    </row>
    <row r="205" spans="1:11" ht="24.9" x14ac:dyDescent="0.4">
      <c r="A205" s="17" t="s">
        <v>1240</v>
      </c>
      <c r="B205" s="17" t="s">
        <v>404</v>
      </c>
      <c r="C205" s="19" t="str">
        <f>IF($B205="","",T(VLOOKUP($B205,Documentos!$A$2:$B$151,2,0)))</f>
        <v>Associação de Empresas de Transporte de Gás Natural por Gasoduto – ATGás</v>
      </c>
      <c r="D205" s="19" t="str">
        <f>IF($B205="","",T(VLOOKUP($B205,Documentos!$A$2:$C$151,3,0)))</f>
        <v>Órgão de classe ou associação</v>
      </c>
      <c r="G205" s="44" t="s">
        <v>1241</v>
      </c>
      <c r="H205" s="18" t="s">
        <v>13</v>
      </c>
      <c r="I205" s="44" t="s">
        <v>1242</v>
      </c>
      <c r="J205" s="18" t="s">
        <v>72</v>
      </c>
      <c r="K205" s="19" t="s">
        <v>51</v>
      </c>
    </row>
    <row r="206" spans="1:11" ht="24.9" x14ac:dyDescent="0.4">
      <c r="A206" s="17" t="s">
        <v>1243</v>
      </c>
      <c r="B206" s="17" t="s">
        <v>404</v>
      </c>
      <c r="C206" s="19" t="str">
        <f>IF($B206="","",T(VLOOKUP($B206,Documentos!$A$2:$B$151,2,0)))</f>
        <v>Associação de Empresas de Transporte de Gás Natural por Gasoduto – ATGás</v>
      </c>
      <c r="D206" s="19" t="str">
        <f>IF($B206="","",T(VLOOKUP($B206,Documentos!$A$2:$C$151,3,0)))</f>
        <v>Órgão de classe ou associação</v>
      </c>
      <c r="G206" s="44" t="s">
        <v>1244</v>
      </c>
      <c r="H206" s="18" t="s">
        <v>13</v>
      </c>
      <c r="I206" s="44" t="s">
        <v>1245</v>
      </c>
      <c r="J206" s="18" t="s">
        <v>72</v>
      </c>
      <c r="K206" s="19" t="s">
        <v>51</v>
      </c>
    </row>
    <row r="207" spans="1:11" ht="24.9" x14ac:dyDescent="0.4">
      <c r="A207" s="17" t="s">
        <v>1246</v>
      </c>
      <c r="B207" s="17" t="s">
        <v>404</v>
      </c>
      <c r="C207" s="19" t="str">
        <f>IF($B207="","",T(VLOOKUP($B207,Documentos!$A$2:$B$151,2,0)))</f>
        <v>Associação de Empresas de Transporte de Gás Natural por Gasoduto – ATGás</v>
      </c>
      <c r="D207" s="19" t="str">
        <f>IF($B207="","",T(VLOOKUP($B207,Documentos!$A$2:$C$151,3,0)))</f>
        <v>Órgão de classe ou associação</v>
      </c>
      <c r="G207" s="44" t="s">
        <v>1247</v>
      </c>
      <c r="H207" s="18" t="s">
        <v>13</v>
      </c>
      <c r="I207" s="44" t="s">
        <v>598</v>
      </c>
      <c r="J207" s="18" t="s">
        <v>72</v>
      </c>
      <c r="K207" s="19" t="s">
        <v>51</v>
      </c>
    </row>
    <row r="208" spans="1:11" ht="24.9" x14ac:dyDescent="0.4">
      <c r="A208" s="17" t="s">
        <v>1248</v>
      </c>
      <c r="B208" s="17" t="s">
        <v>404</v>
      </c>
      <c r="C208" s="19" t="str">
        <f>IF($B208="","",T(VLOOKUP($B208,Documentos!$A$2:$B$151,2,0)))</f>
        <v>Associação de Empresas de Transporte de Gás Natural por Gasoduto – ATGás</v>
      </c>
      <c r="D208" s="19" t="str">
        <f>IF($B208="","",T(VLOOKUP($B208,Documentos!$A$2:$C$151,3,0)))</f>
        <v>Órgão de classe ou associação</v>
      </c>
      <c r="G208" s="44" t="s">
        <v>1249</v>
      </c>
      <c r="H208" s="18" t="s">
        <v>13</v>
      </c>
      <c r="I208" s="44" t="s">
        <v>1250</v>
      </c>
      <c r="J208" s="18" t="s">
        <v>72</v>
      </c>
      <c r="K208" s="19" t="s">
        <v>51</v>
      </c>
    </row>
    <row r="209" spans="1:11" ht="24.9" x14ac:dyDescent="0.4">
      <c r="A209" s="17" t="s">
        <v>1251</v>
      </c>
      <c r="B209" s="17" t="s">
        <v>404</v>
      </c>
      <c r="C209" s="19" t="str">
        <f>IF($B209="","",T(VLOOKUP($B209,Documentos!$A$2:$B$151,2,0)))</f>
        <v>Associação de Empresas de Transporte de Gás Natural por Gasoduto – ATGás</v>
      </c>
      <c r="D209" s="19" t="str">
        <f>IF($B209="","",T(VLOOKUP($B209,Documentos!$A$2:$C$151,3,0)))</f>
        <v>Órgão de classe ou associação</v>
      </c>
      <c r="G209" s="44" t="s">
        <v>1252</v>
      </c>
      <c r="H209" s="18" t="s">
        <v>13</v>
      </c>
      <c r="I209" s="44" t="s">
        <v>1057</v>
      </c>
      <c r="J209" s="18" t="s">
        <v>72</v>
      </c>
      <c r="K209" s="19" t="s">
        <v>51</v>
      </c>
    </row>
    <row r="210" spans="1:11" ht="24.9" x14ac:dyDescent="0.4">
      <c r="A210" s="17" t="s">
        <v>1253</v>
      </c>
      <c r="B210" s="17" t="s">
        <v>404</v>
      </c>
      <c r="C210" s="19" t="str">
        <f>IF($B210="","",T(VLOOKUP($B210,Documentos!$A$2:$B$151,2,0)))</f>
        <v>Associação de Empresas de Transporte de Gás Natural por Gasoduto – ATGás</v>
      </c>
      <c r="D210" s="19" t="str">
        <f>IF($B210="","",T(VLOOKUP($B210,Documentos!$A$2:$C$151,3,0)))</f>
        <v>Órgão de classe ou associação</v>
      </c>
      <c r="G210" s="44" t="s">
        <v>1254</v>
      </c>
      <c r="H210" s="18" t="s">
        <v>13</v>
      </c>
      <c r="I210" s="44" t="s">
        <v>604</v>
      </c>
      <c r="J210" s="18" t="s">
        <v>72</v>
      </c>
      <c r="K210" s="19" t="s">
        <v>51</v>
      </c>
    </row>
    <row r="211" spans="1:11" x14ac:dyDescent="0.4">
      <c r="A211" s="17" t="s">
        <v>1255</v>
      </c>
      <c r="B211" s="17" t="s">
        <v>404</v>
      </c>
      <c r="C211" s="19" t="str">
        <f>IF($B211="","",T(VLOOKUP($B211,Documentos!$A$2:$B$151,2,0)))</f>
        <v>Associação de Empresas de Transporte de Gás Natural por Gasoduto – ATGás</v>
      </c>
      <c r="D211" s="19" t="str">
        <f>IF($B211="","",T(VLOOKUP($B211,Documentos!$A$2:$C$151,3,0)))</f>
        <v>Órgão de classe ou associação</v>
      </c>
      <c r="G211" s="44" t="s">
        <v>1256</v>
      </c>
      <c r="H211" s="18" t="s">
        <v>60</v>
      </c>
      <c r="I211" s="44" t="s">
        <v>1257</v>
      </c>
      <c r="J211" s="18" t="s">
        <v>71</v>
      </c>
      <c r="K211" s="19" t="s">
        <v>51</v>
      </c>
    </row>
    <row r="212" spans="1:11" x14ac:dyDescent="0.4">
      <c r="A212" s="17" t="s">
        <v>1258</v>
      </c>
      <c r="B212" s="17" t="s">
        <v>404</v>
      </c>
      <c r="C212" s="19" t="str">
        <f>IF($B212="","",T(VLOOKUP($B212,Documentos!$A$2:$B$151,2,0)))</f>
        <v>Associação de Empresas de Transporte de Gás Natural por Gasoduto – ATGás</v>
      </c>
      <c r="D212" s="19" t="str">
        <f>IF($B212="","",T(VLOOKUP($B212,Documentos!$A$2:$C$151,3,0)))</f>
        <v>Órgão de classe ou associação</v>
      </c>
      <c r="G212" s="44" t="s">
        <v>1259</v>
      </c>
      <c r="H212" s="18" t="s">
        <v>53</v>
      </c>
      <c r="I212" s="44" t="s">
        <v>1260</v>
      </c>
      <c r="J212" s="18" t="s">
        <v>71</v>
      </c>
      <c r="K212" s="19" t="s">
        <v>51</v>
      </c>
    </row>
    <row r="213" spans="1:11" x14ac:dyDescent="0.4">
      <c r="A213" s="17" t="s">
        <v>1261</v>
      </c>
      <c r="B213" s="17" t="s">
        <v>404</v>
      </c>
      <c r="C213" s="19" t="str">
        <f>IF($B213="","",T(VLOOKUP($B213,Documentos!$A$2:$B$151,2,0)))</f>
        <v>Associação de Empresas de Transporte de Gás Natural por Gasoduto – ATGás</v>
      </c>
      <c r="D213" s="19" t="str">
        <f>IF($B213="","",T(VLOOKUP($B213,Documentos!$A$2:$C$151,3,0)))</f>
        <v>Órgão de classe ou associação</v>
      </c>
      <c r="G213" s="44" t="s">
        <v>1262</v>
      </c>
      <c r="H213" s="18" t="s">
        <v>53</v>
      </c>
      <c r="I213" s="44" t="s">
        <v>1263</v>
      </c>
      <c r="J213" s="18" t="s">
        <v>74</v>
      </c>
      <c r="K213" s="19" t="s">
        <v>51</v>
      </c>
    </row>
    <row r="214" spans="1:11" ht="24.9" x14ac:dyDescent="0.4">
      <c r="A214" s="17" t="s">
        <v>1264</v>
      </c>
      <c r="B214" s="17" t="s">
        <v>404</v>
      </c>
      <c r="C214" s="19" t="str">
        <f>IF($B214="","",T(VLOOKUP($B214,Documentos!$A$2:$B$151,2,0)))</f>
        <v>Associação de Empresas de Transporte de Gás Natural por Gasoduto – ATGás</v>
      </c>
      <c r="D214" s="19" t="str">
        <f>IF($B214="","",T(VLOOKUP($B214,Documentos!$A$2:$C$151,3,0)))</f>
        <v>Órgão de classe ou associação</v>
      </c>
      <c r="G214" s="44" t="s">
        <v>1265</v>
      </c>
      <c r="H214" s="18" t="s">
        <v>53</v>
      </c>
      <c r="I214" s="44" t="s">
        <v>1266</v>
      </c>
      <c r="J214" s="18" t="s">
        <v>12</v>
      </c>
      <c r="K214" s="19" t="s">
        <v>51</v>
      </c>
    </row>
    <row r="215" spans="1:11" ht="24.9" x14ac:dyDescent="0.4">
      <c r="A215" s="17" t="s">
        <v>1267</v>
      </c>
      <c r="B215" s="17" t="s">
        <v>404</v>
      </c>
      <c r="C215" s="19" t="str">
        <f>IF($B215="","",T(VLOOKUP($B215,Documentos!$A$2:$B$151,2,0)))</f>
        <v>Associação de Empresas de Transporte de Gás Natural por Gasoduto – ATGás</v>
      </c>
      <c r="D215" s="19" t="str">
        <f>IF($B215="","",T(VLOOKUP($B215,Documentos!$A$2:$C$151,3,0)))</f>
        <v>Órgão de classe ou associação</v>
      </c>
      <c r="G215" s="44" t="s">
        <v>1268</v>
      </c>
      <c r="H215" s="18" t="s">
        <v>53</v>
      </c>
      <c r="I215" s="44" t="s">
        <v>1269</v>
      </c>
      <c r="J215" s="18" t="s">
        <v>70</v>
      </c>
      <c r="K215" s="19" t="s">
        <v>51</v>
      </c>
    </row>
    <row r="216" spans="1:11" ht="24.9" x14ac:dyDescent="0.4">
      <c r="A216" s="17" t="s">
        <v>1270</v>
      </c>
      <c r="B216" s="17" t="s">
        <v>404</v>
      </c>
      <c r="C216" s="19" t="str">
        <f>IF($B216="","",T(VLOOKUP($B216,Documentos!$A$2:$B$151,2,0)))</f>
        <v>Associação de Empresas de Transporte de Gás Natural por Gasoduto – ATGás</v>
      </c>
      <c r="D216" s="19" t="str">
        <f>IF($B216="","",T(VLOOKUP($B216,Documentos!$A$2:$C$151,3,0)))</f>
        <v>Órgão de classe ou associação</v>
      </c>
      <c r="G216" s="44" t="s">
        <v>1271</v>
      </c>
      <c r="H216" s="18" t="s">
        <v>30</v>
      </c>
      <c r="I216" s="44" t="s">
        <v>1272</v>
      </c>
      <c r="J216" s="18" t="s">
        <v>71</v>
      </c>
      <c r="K216" s="19" t="s">
        <v>51</v>
      </c>
    </row>
    <row r="217" spans="1:11" ht="24.9" x14ac:dyDescent="0.4">
      <c r="A217" s="17" t="s">
        <v>1273</v>
      </c>
      <c r="B217" s="17" t="s">
        <v>404</v>
      </c>
      <c r="C217" s="19" t="str">
        <f>IF($B217="","",T(VLOOKUP($B217,Documentos!$A$2:$B$151,2,0)))</f>
        <v>Associação de Empresas de Transporte de Gás Natural por Gasoduto – ATGás</v>
      </c>
      <c r="D217" s="19" t="str">
        <f>IF($B217="","",T(VLOOKUP($B217,Documentos!$A$2:$C$151,3,0)))</f>
        <v>Órgão de classe ou associação</v>
      </c>
      <c r="G217" s="44" t="s">
        <v>1274</v>
      </c>
      <c r="H217" s="18" t="s">
        <v>53</v>
      </c>
      <c r="I217" s="44" t="s">
        <v>1275</v>
      </c>
      <c r="J217" s="18" t="s">
        <v>21</v>
      </c>
      <c r="K217" s="19" t="s">
        <v>51</v>
      </c>
    </row>
    <row r="218" spans="1:11" x14ac:dyDescent="0.4">
      <c r="A218" s="17" t="s">
        <v>1276</v>
      </c>
      <c r="B218" s="17" t="s">
        <v>404</v>
      </c>
      <c r="C218" s="19" t="str">
        <f>IF($B218="","",T(VLOOKUP($B218,Documentos!$A$2:$B$151,2,0)))</f>
        <v>Associação de Empresas de Transporte de Gás Natural por Gasoduto – ATGás</v>
      </c>
      <c r="D218" s="19" t="str">
        <f>IF($B218="","",T(VLOOKUP($B218,Documentos!$A$2:$C$151,3,0)))</f>
        <v>Órgão de classe ou associação</v>
      </c>
      <c r="G218" s="44" t="s">
        <v>1277</v>
      </c>
      <c r="H218" s="18" t="s">
        <v>53</v>
      </c>
      <c r="I218" s="44" t="s">
        <v>1278</v>
      </c>
      <c r="K218" s="19" t="s">
        <v>51</v>
      </c>
    </row>
    <row r="219" spans="1:11" x14ac:dyDescent="0.4">
      <c r="A219" s="17" t="s">
        <v>1279</v>
      </c>
      <c r="B219" s="17" t="s">
        <v>404</v>
      </c>
      <c r="C219" s="19" t="str">
        <f>IF($B219="","",T(VLOOKUP($B219,Documentos!$A$2:$B$151,2,0)))</f>
        <v>Associação de Empresas de Transporte de Gás Natural por Gasoduto – ATGás</v>
      </c>
      <c r="D219" s="19" t="str">
        <f>IF($B219="","",T(VLOOKUP($B219,Documentos!$A$2:$C$151,3,0)))</f>
        <v>Órgão de classe ou associação</v>
      </c>
      <c r="G219" s="44" t="s">
        <v>1280</v>
      </c>
      <c r="H219" s="18" t="s">
        <v>53</v>
      </c>
      <c r="I219" s="44" t="s">
        <v>1281</v>
      </c>
      <c r="K219" s="19" t="s">
        <v>51</v>
      </c>
    </row>
    <row r="220" spans="1:11" x14ac:dyDescent="0.4">
      <c r="A220" s="17" t="s">
        <v>1282</v>
      </c>
      <c r="B220" s="17" t="s">
        <v>404</v>
      </c>
      <c r="C220" s="19" t="str">
        <f>IF($B220="","",T(VLOOKUP($B220,Documentos!$A$2:$B$151,2,0)))</f>
        <v>Associação de Empresas de Transporte de Gás Natural por Gasoduto – ATGás</v>
      </c>
      <c r="D220" s="19" t="str">
        <f>IF($B220="","",T(VLOOKUP($B220,Documentos!$A$2:$C$151,3,0)))</f>
        <v>Órgão de classe ou associação</v>
      </c>
      <c r="G220" s="44" t="s">
        <v>1283</v>
      </c>
      <c r="H220" s="18" t="s">
        <v>53</v>
      </c>
      <c r="I220" s="44" t="s">
        <v>946</v>
      </c>
      <c r="K220" s="19" t="s">
        <v>51</v>
      </c>
    </row>
    <row r="221" spans="1:11" x14ac:dyDescent="0.4">
      <c r="A221" s="17" t="s">
        <v>1284</v>
      </c>
      <c r="B221" s="17" t="s">
        <v>404</v>
      </c>
      <c r="C221" s="19" t="str">
        <f>IF($B221="","",T(VLOOKUP($B221,Documentos!$A$2:$B$151,2,0)))</f>
        <v>Associação de Empresas de Transporte de Gás Natural por Gasoduto – ATGás</v>
      </c>
      <c r="D221" s="19" t="str">
        <f>IF($B221="","",T(VLOOKUP($B221,Documentos!$A$2:$C$151,3,0)))</f>
        <v>Órgão de classe ou associação</v>
      </c>
      <c r="G221" s="44" t="s">
        <v>1285</v>
      </c>
      <c r="H221" s="18" t="s">
        <v>53</v>
      </c>
      <c r="I221" s="44" t="s">
        <v>1286</v>
      </c>
      <c r="K221" s="19" t="s">
        <v>51</v>
      </c>
    </row>
    <row r="222" spans="1:11" x14ac:dyDescent="0.4">
      <c r="A222" s="17" t="s">
        <v>1287</v>
      </c>
      <c r="B222" s="17" t="s">
        <v>404</v>
      </c>
      <c r="C222" s="19" t="str">
        <f>IF($B222="","",T(VLOOKUP($B222,Documentos!$A$2:$B$151,2,0)))</f>
        <v>Associação de Empresas de Transporte de Gás Natural por Gasoduto – ATGás</v>
      </c>
      <c r="D222" s="19" t="str">
        <f>IF($B222="","",T(VLOOKUP($B222,Documentos!$A$2:$C$151,3,0)))</f>
        <v>Órgão de classe ou associação</v>
      </c>
      <c r="G222" s="44" t="s">
        <v>1288</v>
      </c>
      <c r="H222" s="18" t="s">
        <v>53</v>
      </c>
      <c r="I222" s="44" t="s">
        <v>1289</v>
      </c>
      <c r="K222" s="19" t="s">
        <v>51</v>
      </c>
    </row>
    <row r="223" spans="1:11" ht="24.9" x14ac:dyDescent="0.4">
      <c r="A223" s="17" t="s">
        <v>1290</v>
      </c>
      <c r="B223" s="17" t="s">
        <v>404</v>
      </c>
      <c r="C223" s="19" t="str">
        <f>IF($B223="","",T(VLOOKUP($B223,Documentos!$A$2:$B$151,2,0)))</f>
        <v>Associação de Empresas de Transporte de Gás Natural por Gasoduto – ATGás</v>
      </c>
      <c r="D223" s="19" t="str">
        <f>IF($B223="","",T(VLOOKUP($B223,Documentos!$A$2:$C$151,3,0)))</f>
        <v>Órgão de classe ou associação</v>
      </c>
      <c r="G223" s="44" t="s">
        <v>1291</v>
      </c>
      <c r="H223" s="18" t="s">
        <v>13</v>
      </c>
      <c r="I223" s="44" t="s">
        <v>1292</v>
      </c>
      <c r="K223" s="19" t="s">
        <v>51</v>
      </c>
    </row>
    <row r="224" spans="1:11" x14ac:dyDescent="0.4">
      <c r="A224" s="17" t="s">
        <v>1293</v>
      </c>
      <c r="B224" s="17" t="s">
        <v>404</v>
      </c>
      <c r="C224" s="19" t="str">
        <f>IF($B224="","",T(VLOOKUP($B224,Documentos!$A$2:$B$151,2,0)))</f>
        <v>Associação de Empresas de Transporte de Gás Natural por Gasoduto – ATGás</v>
      </c>
      <c r="D224" s="19" t="str">
        <f>IF($B224="","",T(VLOOKUP($B224,Documentos!$A$2:$C$151,3,0)))</f>
        <v>Órgão de classe ou associação</v>
      </c>
      <c r="G224" s="44" t="s">
        <v>1294</v>
      </c>
      <c r="H224" s="18" t="s">
        <v>53</v>
      </c>
      <c r="I224" s="44" t="s">
        <v>1295</v>
      </c>
      <c r="K224" s="19" t="s">
        <v>51</v>
      </c>
    </row>
    <row r="225" spans="1:12" x14ac:dyDescent="0.4">
      <c r="A225" s="17" t="s">
        <v>1296</v>
      </c>
      <c r="B225" s="17" t="s">
        <v>404</v>
      </c>
      <c r="C225" s="19" t="str">
        <f>IF($B225="","",T(VLOOKUP($B225,Documentos!$A$2:$B$151,2,0)))</f>
        <v>Associação de Empresas de Transporte de Gás Natural por Gasoduto – ATGás</v>
      </c>
      <c r="D225" s="19" t="str">
        <f>IF($B225="","",T(VLOOKUP($B225,Documentos!$A$2:$C$151,3,0)))</f>
        <v>Órgão de classe ou associação</v>
      </c>
      <c r="G225" s="44" t="s">
        <v>1297</v>
      </c>
      <c r="H225" s="18" t="s">
        <v>53</v>
      </c>
      <c r="I225" s="44" t="s">
        <v>1298</v>
      </c>
      <c r="K225" s="19" t="s">
        <v>51</v>
      </c>
      <c r="L225" s="44" t="s">
        <v>1297</v>
      </c>
    </row>
    <row r="226" spans="1:12" x14ac:dyDescent="0.4">
      <c r="A226" s="17" t="s">
        <v>1299</v>
      </c>
      <c r="B226" s="17" t="s">
        <v>404</v>
      </c>
      <c r="C226" s="19" t="str">
        <f>IF($B226="","",T(VLOOKUP($B226,Documentos!$A$2:$B$151,2,0)))</f>
        <v>Associação de Empresas de Transporte de Gás Natural por Gasoduto – ATGás</v>
      </c>
      <c r="D226" s="19" t="str">
        <f>IF($B226="","",T(VLOOKUP($B226,Documentos!$A$2:$C$151,3,0)))</f>
        <v>Órgão de classe ou associação</v>
      </c>
      <c r="G226" s="44" t="s">
        <v>1300</v>
      </c>
      <c r="H226" s="18" t="s">
        <v>57</v>
      </c>
      <c r="I226" s="44" t="s">
        <v>1301</v>
      </c>
      <c r="K226" s="19" t="s">
        <v>51</v>
      </c>
    </row>
    <row r="227" spans="1:12" x14ac:dyDescent="0.4">
      <c r="A227" s="17" t="s">
        <v>1302</v>
      </c>
      <c r="B227" s="17" t="s">
        <v>404</v>
      </c>
      <c r="C227" s="19" t="str">
        <f>IF($B227="","",T(VLOOKUP($B227,Documentos!$A$2:$B$151,2,0)))</f>
        <v>Associação de Empresas de Transporte de Gás Natural por Gasoduto – ATGás</v>
      </c>
      <c r="D227" s="19" t="str">
        <f>IF($B227="","",T(VLOOKUP($B227,Documentos!$A$2:$C$151,3,0)))</f>
        <v>Órgão de classe ou associação</v>
      </c>
      <c r="G227" s="44" t="s">
        <v>1303</v>
      </c>
      <c r="H227" s="18" t="s">
        <v>57</v>
      </c>
      <c r="I227" s="44" t="s">
        <v>1304</v>
      </c>
      <c r="K227" s="19" t="s">
        <v>51</v>
      </c>
    </row>
    <row r="228" spans="1:12" x14ac:dyDescent="0.4">
      <c r="A228" s="17" t="s">
        <v>1305</v>
      </c>
      <c r="B228" s="17" t="s">
        <v>404</v>
      </c>
      <c r="C228" s="19" t="str">
        <f>IF($B228="","",T(VLOOKUP($B228,Documentos!$A$2:$B$151,2,0)))</f>
        <v>Associação de Empresas de Transporte de Gás Natural por Gasoduto – ATGás</v>
      </c>
      <c r="D228" s="19" t="str">
        <f>IF($B228="","",T(VLOOKUP($B228,Documentos!$A$2:$C$151,3,0)))</f>
        <v>Órgão de classe ou associação</v>
      </c>
      <c r="G228" s="44" t="s">
        <v>1306</v>
      </c>
      <c r="H228" s="18" t="s">
        <v>53</v>
      </c>
      <c r="I228" s="44" t="s">
        <v>1307</v>
      </c>
      <c r="K228" s="19" t="s">
        <v>51</v>
      </c>
    </row>
    <row r="229" spans="1:12" ht="29.15" x14ac:dyDescent="0.4">
      <c r="A229" s="17" t="s">
        <v>1308</v>
      </c>
      <c r="B229" s="17" t="s">
        <v>406</v>
      </c>
      <c r="C229" s="19" t="str">
        <f>IF($B229="","",T(VLOOKUP($B229,Documentos!$A$2:$B$151,2,0)))</f>
        <v>Instituto Brasileiro de Petróleo, Gás e Biocombustíveis (IBP)</v>
      </c>
      <c r="D229" s="19" t="str">
        <f>IF($B229="","",T(VLOOKUP($B229,Documentos!$A$2:$C$151,3,0)))</f>
        <v>Órgão de classe ou associação</v>
      </c>
      <c r="G229" s="34" t="s">
        <v>1309</v>
      </c>
      <c r="H229" s="18" t="s">
        <v>46</v>
      </c>
      <c r="I229" s="44" t="s">
        <v>654</v>
      </c>
      <c r="K229" s="19" t="s">
        <v>51</v>
      </c>
    </row>
    <row r="230" spans="1:12" ht="29.15" x14ac:dyDescent="0.4">
      <c r="A230" s="17" t="s">
        <v>1310</v>
      </c>
      <c r="B230" s="17" t="s">
        <v>406</v>
      </c>
      <c r="C230" s="19" t="str">
        <f>IF($B230="","",T(VLOOKUP($B230,Documentos!$A$2:$B$151,2,0)))</f>
        <v>Instituto Brasileiro de Petróleo, Gás e Biocombustíveis (IBP)</v>
      </c>
      <c r="D230" s="19" t="str">
        <f>IF($B230="","",T(VLOOKUP($B230,Documentos!$A$2:$C$151,3,0)))</f>
        <v>Órgão de classe ou associação</v>
      </c>
      <c r="G230" s="34" t="s">
        <v>1311</v>
      </c>
      <c r="H230" s="18" t="s">
        <v>46</v>
      </c>
      <c r="I230" s="44" t="s">
        <v>1312</v>
      </c>
      <c r="K230" s="19" t="s">
        <v>51</v>
      </c>
    </row>
    <row r="231" spans="1:12" ht="24.9" x14ac:dyDescent="0.4">
      <c r="A231" s="17" t="s">
        <v>1313</v>
      </c>
      <c r="B231" s="17" t="s">
        <v>406</v>
      </c>
      <c r="C231" s="19" t="str">
        <f>IF($B231="","",T(VLOOKUP($B231,Documentos!$A$2:$B$151,2,0)))</f>
        <v>Instituto Brasileiro de Petróleo, Gás e Biocombustíveis (IBP)</v>
      </c>
      <c r="D231" s="19" t="str">
        <f>IF($B231="","",T(VLOOKUP($B231,Documentos!$A$2:$C$151,3,0)))</f>
        <v>Órgão de classe ou associação</v>
      </c>
      <c r="G231" s="34" t="s">
        <v>1314</v>
      </c>
      <c r="H231" s="18" t="s">
        <v>30</v>
      </c>
      <c r="I231" s="44" t="s">
        <v>1315</v>
      </c>
      <c r="K231" s="19" t="s">
        <v>36</v>
      </c>
    </row>
    <row r="232" spans="1:12" ht="29.15" x14ac:dyDescent="0.4">
      <c r="A232" s="17" t="s">
        <v>1316</v>
      </c>
      <c r="B232" s="17" t="s">
        <v>406</v>
      </c>
      <c r="C232" s="19" t="str">
        <f>IF($B232="","",T(VLOOKUP($B232,Documentos!$A$2:$B$151,2,0)))</f>
        <v>Instituto Brasileiro de Petróleo, Gás e Biocombustíveis (IBP)</v>
      </c>
      <c r="D232" s="19" t="str">
        <f>IF($B232="","",T(VLOOKUP($B232,Documentos!$A$2:$C$151,3,0)))</f>
        <v>Órgão de classe ou associação</v>
      </c>
      <c r="G232" s="34" t="s">
        <v>1317</v>
      </c>
      <c r="H232" s="18" t="s">
        <v>46</v>
      </c>
      <c r="I232" s="44" t="s">
        <v>1318</v>
      </c>
      <c r="K232" s="19" t="s">
        <v>51</v>
      </c>
    </row>
    <row r="233" spans="1:12" x14ac:dyDescent="0.4">
      <c r="A233" s="17" t="s">
        <v>1319</v>
      </c>
      <c r="B233" s="17" t="s">
        <v>406</v>
      </c>
      <c r="C233" s="19" t="str">
        <f>IF($B233="","",T(VLOOKUP($B233,Documentos!$A$2:$B$151,2,0)))</f>
        <v>Instituto Brasileiro de Petróleo, Gás e Biocombustíveis (IBP)</v>
      </c>
      <c r="D233" s="19" t="str">
        <f>IF($B233="","",T(VLOOKUP($B233,Documentos!$A$2:$C$151,3,0)))</f>
        <v>Órgão de classe ou associação</v>
      </c>
      <c r="G233" s="44" t="s">
        <v>1320</v>
      </c>
      <c r="H233" s="18" t="s">
        <v>46</v>
      </c>
      <c r="I233" s="44" t="s">
        <v>583</v>
      </c>
      <c r="K233" s="19" t="s">
        <v>51</v>
      </c>
    </row>
    <row r="234" spans="1:12" x14ac:dyDescent="0.4">
      <c r="A234" s="17" t="s">
        <v>1321</v>
      </c>
      <c r="B234" s="17" t="s">
        <v>406</v>
      </c>
      <c r="C234" s="19" t="str">
        <f>IF($B234="","",T(VLOOKUP($B234,Documentos!$A$2:$B$151,2,0)))</f>
        <v>Instituto Brasileiro de Petróleo, Gás e Biocombustíveis (IBP)</v>
      </c>
      <c r="D234" s="19" t="str">
        <f>IF($B234="","",T(VLOOKUP($B234,Documentos!$A$2:$C$151,3,0)))</f>
        <v>Órgão de classe ou associação</v>
      </c>
      <c r="G234" s="44" t="s">
        <v>1322</v>
      </c>
      <c r="H234" s="18" t="s">
        <v>46</v>
      </c>
      <c r="I234" s="44" t="s">
        <v>609</v>
      </c>
      <c r="K234" s="19" t="s">
        <v>51</v>
      </c>
    </row>
    <row r="235" spans="1:12" x14ac:dyDescent="0.4">
      <c r="A235" s="17" t="s">
        <v>1323</v>
      </c>
      <c r="B235" s="17" t="s">
        <v>406</v>
      </c>
      <c r="C235" s="19" t="str">
        <f>IF($B235="","",T(VLOOKUP($B235,Documentos!$A$2:$B$151,2,0)))</f>
        <v>Instituto Brasileiro de Petróleo, Gás e Biocombustíveis (IBP)</v>
      </c>
      <c r="D235" s="19" t="str">
        <f>IF($B235="","",T(VLOOKUP($B235,Documentos!$A$2:$C$151,3,0)))</f>
        <v>Órgão de classe ou associação</v>
      </c>
      <c r="G235" s="44" t="s">
        <v>1324</v>
      </c>
      <c r="H235" s="18" t="s">
        <v>46</v>
      </c>
      <c r="I235" s="44" t="s">
        <v>604</v>
      </c>
      <c r="K235" s="19" t="s">
        <v>51</v>
      </c>
    </row>
    <row r="236" spans="1:12" x14ac:dyDescent="0.4">
      <c r="A236" s="17" t="s">
        <v>1325</v>
      </c>
      <c r="B236" s="17" t="s">
        <v>406</v>
      </c>
      <c r="C236" s="19" t="str">
        <f>IF($B236="","",T(VLOOKUP($B236,Documentos!$A$2:$B$151,2,0)))</f>
        <v>Instituto Brasileiro de Petróleo, Gás e Biocombustíveis (IBP)</v>
      </c>
      <c r="D236" s="19" t="str">
        <f>IF($B236="","",T(VLOOKUP($B236,Documentos!$A$2:$C$151,3,0)))</f>
        <v>Órgão de classe ou associação</v>
      </c>
      <c r="G236" s="44" t="s">
        <v>1326</v>
      </c>
      <c r="H236" s="18" t="s">
        <v>46</v>
      </c>
      <c r="I236" s="44" t="s">
        <v>588</v>
      </c>
      <c r="K236" s="19" t="s">
        <v>51</v>
      </c>
    </row>
    <row r="237" spans="1:12" x14ac:dyDescent="0.4">
      <c r="A237" s="17" t="s">
        <v>1327</v>
      </c>
      <c r="B237" s="17" t="s">
        <v>406</v>
      </c>
      <c r="C237" s="19" t="str">
        <f>IF($B237="","",T(VLOOKUP($B237,Documentos!$A$2:$B$151,2,0)))</f>
        <v>Instituto Brasileiro de Petróleo, Gás e Biocombustíveis (IBP)</v>
      </c>
      <c r="D237" s="19" t="str">
        <f>IF($B237="","",T(VLOOKUP($B237,Documentos!$A$2:$C$151,3,0)))</f>
        <v>Órgão de classe ou associação</v>
      </c>
      <c r="G237" s="44" t="s">
        <v>1328</v>
      </c>
      <c r="H237" s="18" t="s">
        <v>57</v>
      </c>
      <c r="I237" s="44" t="s">
        <v>1329</v>
      </c>
      <c r="K237" s="19" t="s">
        <v>51</v>
      </c>
    </row>
    <row r="238" spans="1:12" x14ac:dyDescent="0.4">
      <c r="A238" s="17" t="s">
        <v>1330</v>
      </c>
      <c r="B238" s="17" t="s">
        <v>406</v>
      </c>
      <c r="C238" s="19" t="str">
        <f>IF($B238="","",T(VLOOKUP($B238,Documentos!$A$2:$B$151,2,0)))</f>
        <v>Instituto Brasileiro de Petróleo, Gás e Biocombustíveis (IBP)</v>
      </c>
      <c r="D238" s="19" t="str">
        <f>IF($B238="","",T(VLOOKUP($B238,Documentos!$A$2:$C$151,3,0)))</f>
        <v>Órgão de classe ou associação</v>
      </c>
      <c r="G238" s="44" t="s">
        <v>1331</v>
      </c>
      <c r="H238" s="18" t="s">
        <v>57</v>
      </c>
      <c r="I238" s="44" t="s">
        <v>829</v>
      </c>
      <c r="K238" s="19" t="s">
        <v>51</v>
      </c>
    </row>
    <row r="239" spans="1:12" x14ac:dyDescent="0.4">
      <c r="A239" s="17" t="s">
        <v>1332</v>
      </c>
      <c r="B239" s="17" t="s">
        <v>406</v>
      </c>
      <c r="C239" s="19" t="str">
        <f>IF($B239="","",T(VLOOKUP($B239,Documentos!$A$2:$B$151,2,0)))</f>
        <v>Instituto Brasileiro de Petróleo, Gás e Biocombustíveis (IBP)</v>
      </c>
      <c r="D239" s="19" t="str">
        <f>IF($B239="","",T(VLOOKUP($B239,Documentos!$A$2:$C$151,3,0)))</f>
        <v>Órgão de classe ou associação</v>
      </c>
      <c r="G239" s="44" t="s">
        <v>1333</v>
      </c>
      <c r="H239" s="18" t="s">
        <v>46</v>
      </c>
      <c r="I239" s="44" t="s">
        <v>1132</v>
      </c>
      <c r="K239" s="19" t="s">
        <v>51</v>
      </c>
    </row>
    <row r="240" spans="1:12" x14ac:dyDescent="0.4">
      <c r="A240" s="17" t="s">
        <v>1334</v>
      </c>
      <c r="B240" s="17" t="s">
        <v>406</v>
      </c>
      <c r="C240" s="19" t="str">
        <f>IF($B240="","",T(VLOOKUP($B240,Documentos!$A$2:$B$151,2,0)))</f>
        <v>Instituto Brasileiro de Petróleo, Gás e Biocombustíveis (IBP)</v>
      </c>
      <c r="D240" s="19" t="str">
        <f>IF($B240="","",T(VLOOKUP($B240,Documentos!$A$2:$C$151,3,0)))</f>
        <v>Órgão de classe ou associação</v>
      </c>
      <c r="G240" s="44" t="s">
        <v>1335</v>
      </c>
      <c r="H240" s="18" t="s">
        <v>46</v>
      </c>
      <c r="I240" s="44" t="s">
        <v>1336</v>
      </c>
      <c r="K240" s="19" t="s">
        <v>51</v>
      </c>
    </row>
    <row r="241" spans="1:11" ht="24.9" x14ac:dyDescent="0.4">
      <c r="A241" s="17" t="s">
        <v>1337</v>
      </c>
      <c r="B241" s="17" t="s">
        <v>406</v>
      </c>
      <c r="C241" s="19" t="str">
        <f>IF($B241="","",T(VLOOKUP($B241,Documentos!$A$2:$B$151,2,0)))</f>
        <v>Instituto Brasileiro de Petróleo, Gás e Biocombustíveis (IBP)</v>
      </c>
      <c r="D241" s="19" t="str">
        <f>IF($B241="","",T(VLOOKUP($B241,Documentos!$A$2:$C$151,3,0)))</f>
        <v>Órgão de classe ou associação</v>
      </c>
      <c r="G241" s="44" t="s">
        <v>1338</v>
      </c>
      <c r="H241" s="18" t="s">
        <v>13</v>
      </c>
      <c r="I241" s="44" t="s">
        <v>686</v>
      </c>
      <c r="K241" s="19" t="s">
        <v>51</v>
      </c>
    </row>
    <row r="242" spans="1:11" x14ac:dyDescent="0.4">
      <c r="A242" s="17" t="s">
        <v>1339</v>
      </c>
      <c r="B242" s="17" t="s">
        <v>406</v>
      </c>
      <c r="C242" s="19" t="str">
        <f>IF($B242="","",T(VLOOKUP($B242,Documentos!$A$2:$B$151,2,0)))</f>
        <v>Instituto Brasileiro de Petróleo, Gás e Biocombustíveis (IBP)</v>
      </c>
      <c r="D242" s="19" t="str">
        <f>IF($B242="","",T(VLOOKUP($B242,Documentos!$A$2:$C$151,3,0)))</f>
        <v>Órgão de classe ou associação</v>
      </c>
      <c r="G242" s="44" t="s">
        <v>1340</v>
      </c>
      <c r="H242" s="18" t="s">
        <v>53</v>
      </c>
      <c r="I242" s="44" t="s">
        <v>1341</v>
      </c>
      <c r="K242" s="19" t="s">
        <v>51</v>
      </c>
    </row>
    <row r="243" spans="1:11" x14ac:dyDescent="0.4">
      <c r="A243" s="17" t="s">
        <v>1342</v>
      </c>
      <c r="B243" s="17" t="s">
        <v>406</v>
      </c>
      <c r="C243" s="19" t="str">
        <f>IF($B243="","",T(VLOOKUP($B243,Documentos!$A$2:$B$151,2,0)))</f>
        <v>Instituto Brasileiro de Petróleo, Gás e Biocombustíveis (IBP)</v>
      </c>
      <c r="D243" s="19" t="str">
        <f>IF($B243="","",T(VLOOKUP($B243,Documentos!$A$2:$C$151,3,0)))</f>
        <v>Órgão de classe ou associação</v>
      </c>
      <c r="G243" s="44" t="s">
        <v>1343</v>
      </c>
      <c r="H243" s="18" t="s">
        <v>53</v>
      </c>
      <c r="I243" s="44" t="s">
        <v>1344</v>
      </c>
      <c r="K243" s="19" t="s">
        <v>51</v>
      </c>
    </row>
    <row r="244" spans="1:11" x14ac:dyDescent="0.4">
      <c r="A244" s="17" t="s">
        <v>1345</v>
      </c>
      <c r="B244" s="17" t="s">
        <v>406</v>
      </c>
      <c r="C244" s="19" t="str">
        <f>IF($B244="","",T(VLOOKUP($B244,Documentos!$A$2:$B$151,2,0)))</f>
        <v>Instituto Brasileiro de Petróleo, Gás e Biocombustíveis (IBP)</v>
      </c>
      <c r="D244" s="19" t="str">
        <f>IF($B244="","",T(VLOOKUP($B244,Documentos!$A$2:$C$151,3,0)))</f>
        <v>Órgão de classe ou associação</v>
      </c>
      <c r="G244" s="44" t="s">
        <v>1346</v>
      </c>
      <c r="H244" s="18" t="s">
        <v>53</v>
      </c>
      <c r="I244" s="44" t="s">
        <v>829</v>
      </c>
      <c r="K244" s="19" t="s">
        <v>51</v>
      </c>
    </row>
    <row r="245" spans="1:11" ht="24.9" x14ac:dyDescent="0.4">
      <c r="A245" s="17" t="s">
        <v>1347</v>
      </c>
      <c r="B245" s="17" t="s">
        <v>406</v>
      </c>
      <c r="C245" s="19" t="str">
        <f>IF($B245="","",T(VLOOKUP($B245,Documentos!$A$2:$B$151,2,0)))</f>
        <v>Instituto Brasileiro de Petróleo, Gás e Biocombustíveis (IBP)</v>
      </c>
      <c r="D245" s="19" t="str">
        <f>IF($B245="","",T(VLOOKUP($B245,Documentos!$A$2:$C$151,3,0)))</f>
        <v>Órgão de classe ou associação</v>
      </c>
      <c r="G245" s="44" t="s">
        <v>1348</v>
      </c>
      <c r="H245" s="18" t="s">
        <v>30</v>
      </c>
      <c r="I245" s="44" t="s">
        <v>636</v>
      </c>
      <c r="K245" s="19" t="s">
        <v>51</v>
      </c>
    </row>
    <row r="246" spans="1:11" x14ac:dyDescent="0.4">
      <c r="A246" s="17" t="s">
        <v>1349</v>
      </c>
      <c r="B246" s="17" t="s">
        <v>406</v>
      </c>
      <c r="C246" s="19" t="str">
        <f>IF($B246="","",T(VLOOKUP($B246,Documentos!$A$2:$B$151,2,0)))</f>
        <v>Instituto Brasileiro de Petróleo, Gás e Biocombustíveis (IBP)</v>
      </c>
      <c r="D246" s="19" t="str">
        <f>IF($B246="","",T(VLOOKUP($B246,Documentos!$A$2:$C$151,3,0)))</f>
        <v>Órgão de classe ou associação</v>
      </c>
      <c r="G246" s="44" t="s">
        <v>1350</v>
      </c>
      <c r="H246" s="18" t="s">
        <v>53</v>
      </c>
      <c r="I246" s="44" t="s">
        <v>1351</v>
      </c>
      <c r="K246" s="19" t="s">
        <v>51</v>
      </c>
    </row>
    <row r="247" spans="1:11" ht="24.9" x14ac:dyDescent="0.4">
      <c r="A247" s="17" t="s">
        <v>1352</v>
      </c>
      <c r="B247" s="17" t="s">
        <v>406</v>
      </c>
      <c r="C247" s="19" t="str">
        <f>IF($B247="","",T(VLOOKUP($B247,Documentos!$A$2:$B$151,2,0)))</f>
        <v>Instituto Brasileiro de Petróleo, Gás e Biocombustíveis (IBP)</v>
      </c>
      <c r="D247" s="19" t="str">
        <f>IF($B247="","",T(VLOOKUP($B247,Documentos!$A$2:$C$151,3,0)))</f>
        <v>Órgão de classe ou associação</v>
      </c>
      <c r="G247" s="44" t="s">
        <v>1353</v>
      </c>
      <c r="H247" s="18" t="s">
        <v>63</v>
      </c>
      <c r="I247" s="44" t="s">
        <v>963</v>
      </c>
      <c r="K247" s="19" t="s">
        <v>51</v>
      </c>
    </row>
    <row r="248" spans="1:11" ht="24.9" x14ac:dyDescent="0.4">
      <c r="A248" s="17" t="s">
        <v>1354</v>
      </c>
      <c r="B248" s="17" t="s">
        <v>406</v>
      </c>
      <c r="C248" s="19" t="str">
        <f>IF($B248="","",T(VLOOKUP($B248,Documentos!$A$2:$B$151,2,0)))</f>
        <v>Instituto Brasileiro de Petróleo, Gás e Biocombustíveis (IBP)</v>
      </c>
      <c r="D248" s="19" t="str">
        <f>IF($B248="","",T(VLOOKUP($B248,Documentos!$A$2:$C$151,3,0)))</f>
        <v>Órgão de classe ou associação</v>
      </c>
      <c r="G248" s="44" t="s">
        <v>1355</v>
      </c>
      <c r="H248" s="18" t="s">
        <v>63</v>
      </c>
      <c r="I248" s="44" t="s">
        <v>1110</v>
      </c>
      <c r="K248" s="19" t="s">
        <v>51</v>
      </c>
    </row>
    <row r="249" spans="1:11" ht="24.9" x14ac:dyDescent="0.4">
      <c r="A249" s="17" t="s">
        <v>1356</v>
      </c>
      <c r="B249" s="17" t="s">
        <v>406</v>
      </c>
      <c r="C249" s="19" t="str">
        <f>IF($B249="","",T(VLOOKUP($B249,Documentos!$A$2:$B$151,2,0)))</f>
        <v>Instituto Brasileiro de Petróleo, Gás e Biocombustíveis (IBP)</v>
      </c>
      <c r="D249" s="19" t="str">
        <f>IF($B249="","",T(VLOOKUP($B249,Documentos!$A$2:$C$151,3,0)))</f>
        <v>Órgão de classe ou associação</v>
      </c>
      <c r="G249" s="44" t="s">
        <v>1357</v>
      </c>
      <c r="H249" s="18" t="s">
        <v>13</v>
      </c>
      <c r="I249" s="44" t="s">
        <v>1358</v>
      </c>
      <c r="K249" s="19" t="s">
        <v>51</v>
      </c>
    </row>
    <row r="250" spans="1:11" ht="24.9" x14ac:dyDescent="0.4">
      <c r="A250" s="17" t="s">
        <v>1359</v>
      </c>
      <c r="B250" s="17" t="s">
        <v>406</v>
      </c>
      <c r="C250" s="19" t="str">
        <f>IF($B250="","",T(VLOOKUP($B250,Documentos!$A$2:$B$151,2,0)))</f>
        <v>Instituto Brasileiro de Petróleo, Gás e Biocombustíveis (IBP)</v>
      </c>
      <c r="D250" s="19" t="str">
        <f>IF($B250="","",T(VLOOKUP($B250,Documentos!$A$2:$C$151,3,0)))</f>
        <v>Órgão de classe ou associação</v>
      </c>
      <c r="G250" s="44" t="s">
        <v>1360</v>
      </c>
      <c r="H250" s="18" t="s">
        <v>22</v>
      </c>
      <c r="I250" s="44" t="s">
        <v>1361</v>
      </c>
      <c r="K250" s="19" t="s">
        <v>51</v>
      </c>
    </row>
    <row r="251" spans="1:11" x14ac:dyDescent="0.4">
      <c r="A251" s="17" t="s">
        <v>1362</v>
      </c>
      <c r="B251" s="17" t="s">
        <v>406</v>
      </c>
      <c r="C251" s="19" t="str">
        <f>IF($B251="","",T(VLOOKUP($B251,Documentos!$A$2:$B$151,2,0)))</f>
        <v>Instituto Brasileiro de Petróleo, Gás e Biocombustíveis (IBP)</v>
      </c>
      <c r="D251" s="19" t="str">
        <f>IF($B251="","",T(VLOOKUP($B251,Documentos!$A$2:$C$151,3,0)))</f>
        <v>Órgão de classe ou associação</v>
      </c>
      <c r="G251" s="44" t="s">
        <v>1363</v>
      </c>
      <c r="H251" s="18" t="s">
        <v>60</v>
      </c>
      <c r="I251" s="44" t="s">
        <v>722</v>
      </c>
      <c r="K251" s="19" t="s">
        <v>51</v>
      </c>
    </row>
    <row r="252" spans="1:11" x14ac:dyDescent="0.4">
      <c r="A252" s="17" t="s">
        <v>1364</v>
      </c>
      <c r="B252" s="17" t="s">
        <v>406</v>
      </c>
      <c r="C252" s="19" t="str">
        <f>IF($B252="","",T(VLOOKUP($B252,Documentos!$A$2:$B$151,2,0)))</f>
        <v>Instituto Brasileiro de Petróleo, Gás e Biocombustíveis (IBP)</v>
      </c>
      <c r="D252" s="19" t="str">
        <f>IF($B252="","",T(VLOOKUP($B252,Documentos!$A$2:$C$151,3,0)))</f>
        <v>Órgão de classe ou associação</v>
      </c>
      <c r="G252" s="44" t="s">
        <v>1365</v>
      </c>
      <c r="H252" s="18" t="s">
        <v>46</v>
      </c>
      <c r="I252" s="44" t="s">
        <v>870</v>
      </c>
      <c r="K252" s="19" t="s">
        <v>51</v>
      </c>
    </row>
    <row r="253" spans="1:11" ht="24.9" x14ac:dyDescent="0.4">
      <c r="A253" s="17" t="s">
        <v>1366</v>
      </c>
      <c r="B253" s="17" t="s">
        <v>406</v>
      </c>
      <c r="C253" s="19" t="str">
        <f>IF($B253="","",T(VLOOKUP($B253,Documentos!$A$2:$B$151,2,0)))</f>
        <v>Instituto Brasileiro de Petróleo, Gás e Biocombustíveis (IBP)</v>
      </c>
      <c r="D253" s="19" t="str">
        <f>IF($B253="","",T(VLOOKUP($B253,Documentos!$A$2:$C$151,3,0)))</f>
        <v>Órgão de classe ou associação</v>
      </c>
      <c r="G253" s="44" t="s">
        <v>1367</v>
      </c>
      <c r="H253" s="18" t="s">
        <v>30</v>
      </c>
      <c r="I253" s="44" t="s">
        <v>1368</v>
      </c>
      <c r="K253" s="19" t="s">
        <v>51</v>
      </c>
    </row>
    <row r="254" spans="1:11" x14ac:dyDescent="0.4">
      <c r="A254" s="17" t="s">
        <v>1369</v>
      </c>
      <c r="B254" s="17" t="s">
        <v>406</v>
      </c>
      <c r="C254" s="19" t="str">
        <f>IF($B254="","",T(VLOOKUP($B254,Documentos!$A$2:$B$151,2,0)))</f>
        <v>Instituto Brasileiro de Petróleo, Gás e Biocombustíveis (IBP)</v>
      </c>
      <c r="D254" s="19" t="str">
        <f>IF($B254="","",T(VLOOKUP($B254,Documentos!$A$2:$C$151,3,0)))</f>
        <v>Órgão de classe ou associação</v>
      </c>
      <c r="G254" s="44" t="s">
        <v>1370</v>
      </c>
      <c r="H254" s="18" t="s">
        <v>53</v>
      </c>
      <c r="I254" s="44" t="s">
        <v>628</v>
      </c>
      <c r="K254" s="19" t="s">
        <v>51</v>
      </c>
    </row>
    <row r="255" spans="1:11" ht="24.9" x14ac:dyDescent="0.4">
      <c r="A255" s="17" t="s">
        <v>1371</v>
      </c>
      <c r="B255" s="17" t="s">
        <v>406</v>
      </c>
      <c r="C255" s="19" t="str">
        <f>IF($B255="","",T(VLOOKUP($B255,Documentos!$A$2:$B$151,2,0)))</f>
        <v>Instituto Brasileiro de Petróleo, Gás e Biocombustíveis (IBP)</v>
      </c>
      <c r="D255" s="19" t="str">
        <f>IF($B255="","",T(VLOOKUP($B255,Documentos!$A$2:$C$151,3,0)))</f>
        <v>Órgão de classe ou associação</v>
      </c>
      <c r="G255" s="44" t="s">
        <v>1372</v>
      </c>
      <c r="H255" s="18" t="s">
        <v>30</v>
      </c>
      <c r="I255" s="44" t="s">
        <v>1132</v>
      </c>
      <c r="K255" s="19" t="s">
        <v>51</v>
      </c>
    </row>
    <row r="256" spans="1:11" ht="24.9" x14ac:dyDescent="0.4">
      <c r="A256" s="17" t="s">
        <v>1373</v>
      </c>
      <c r="B256" s="17" t="s">
        <v>408</v>
      </c>
      <c r="C256" s="19" t="str">
        <f>IF($B256="","",T(VLOOKUP($B256,Documentos!$A$2:$B$151,2,0)))</f>
        <v>COSRO - Costa Rodrigues Sociedade de Advogados</v>
      </c>
      <c r="D256" s="19" t="str">
        <f>IF($B256="","",T(VLOOKUP($B256,Documentos!$A$2:$C$151,3,0)))</f>
        <v>Escritório de advocacia</v>
      </c>
      <c r="G256" s="44" t="s">
        <v>1374</v>
      </c>
      <c r="H256" s="18" t="s">
        <v>63</v>
      </c>
      <c r="I256" s="44" t="s">
        <v>1375</v>
      </c>
      <c r="K256" s="19" t="s">
        <v>51</v>
      </c>
    </row>
    <row r="257" spans="1:11" ht="24.9" x14ac:dyDescent="0.4">
      <c r="A257" s="17" t="s">
        <v>1376</v>
      </c>
      <c r="B257" s="17" t="s">
        <v>408</v>
      </c>
      <c r="C257" s="19" t="str">
        <f>IF($B257="","",T(VLOOKUP($B257,Documentos!$A$2:$B$151,2,0)))</f>
        <v>COSRO - Costa Rodrigues Sociedade de Advogados</v>
      </c>
      <c r="D257" s="19" t="str">
        <f>IF($B257="","",T(VLOOKUP($B257,Documentos!$A$2:$C$151,3,0)))</f>
        <v>Escritório de advocacia</v>
      </c>
      <c r="G257" s="44" t="s">
        <v>1377</v>
      </c>
      <c r="H257" s="18" t="s">
        <v>13</v>
      </c>
      <c r="I257" s="44" t="s">
        <v>1378</v>
      </c>
      <c r="K257" s="19" t="s">
        <v>51</v>
      </c>
    </row>
    <row r="258" spans="1:11" ht="24.9" x14ac:dyDescent="0.4">
      <c r="A258" s="17" t="s">
        <v>1379</v>
      </c>
      <c r="B258" s="17" t="s">
        <v>408</v>
      </c>
      <c r="C258" s="19" t="str">
        <f>IF($B258="","",T(VLOOKUP($B258,Documentos!$A$2:$B$151,2,0)))</f>
        <v>COSRO - Costa Rodrigues Sociedade de Advogados</v>
      </c>
      <c r="D258" s="19" t="str">
        <f>IF($B258="","",T(VLOOKUP($B258,Documentos!$A$2:$C$151,3,0)))</f>
        <v>Escritório de advocacia</v>
      </c>
      <c r="G258" s="44" t="s">
        <v>1380</v>
      </c>
      <c r="H258" s="18" t="s">
        <v>63</v>
      </c>
      <c r="I258" s="44" t="s">
        <v>1381</v>
      </c>
      <c r="K258" s="19" t="s">
        <v>51</v>
      </c>
    </row>
    <row r="259" spans="1:11" ht="24.9" x14ac:dyDescent="0.4">
      <c r="A259" s="17" t="s">
        <v>1382</v>
      </c>
      <c r="B259" s="17" t="s">
        <v>408</v>
      </c>
      <c r="C259" s="19" t="str">
        <f>IF($B259="","",T(VLOOKUP($B259,Documentos!$A$2:$B$151,2,0)))</f>
        <v>COSRO - Costa Rodrigues Sociedade de Advogados</v>
      </c>
      <c r="D259" s="19" t="str">
        <f>IF($B259="","",T(VLOOKUP($B259,Documentos!$A$2:$C$151,3,0)))</f>
        <v>Escritório de advocacia</v>
      </c>
      <c r="G259" s="44" t="s">
        <v>1383</v>
      </c>
      <c r="H259" s="18" t="s">
        <v>13</v>
      </c>
      <c r="I259" s="44" t="s">
        <v>1384</v>
      </c>
      <c r="K259" s="19" t="s">
        <v>51</v>
      </c>
    </row>
    <row r="260" spans="1:11" x14ac:dyDescent="0.4">
      <c r="A260" s="17" t="s">
        <v>1385</v>
      </c>
      <c r="B260" s="17" t="s">
        <v>408</v>
      </c>
      <c r="C260" s="19" t="str">
        <f>IF($B260="","",T(VLOOKUP($B260,Documentos!$A$2:$B$151,2,0)))</f>
        <v>COSRO - Costa Rodrigues Sociedade de Advogados</v>
      </c>
      <c r="D260" s="19" t="str">
        <f>IF($B260="","",T(VLOOKUP($B260,Documentos!$A$2:$C$151,3,0)))</f>
        <v>Escritório de advocacia</v>
      </c>
      <c r="G260" s="44" t="s">
        <v>1386</v>
      </c>
      <c r="H260" s="18" t="s">
        <v>53</v>
      </c>
      <c r="I260" s="44" t="s">
        <v>1242</v>
      </c>
      <c r="K260" s="19" t="s">
        <v>51</v>
      </c>
    </row>
    <row r="261" spans="1:11" x14ac:dyDescent="0.4">
      <c r="A261" s="17" t="s">
        <v>1387</v>
      </c>
      <c r="B261" s="17" t="s">
        <v>408</v>
      </c>
      <c r="C261" s="19" t="str">
        <f>IF($B261="","",T(VLOOKUP($B261,Documentos!$A$2:$B$151,2,0)))</f>
        <v>COSRO - Costa Rodrigues Sociedade de Advogados</v>
      </c>
      <c r="D261" s="19" t="str">
        <f>IF($B261="","",T(VLOOKUP($B261,Documentos!$A$2:$C$151,3,0)))</f>
        <v>Escritório de advocacia</v>
      </c>
      <c r="G261" s="44" t="s">
        <v>1388</v>
      </c>
      <c r="H261" s="18" t="s">
        <v>53</v>
      </c>
      <c r="I261" s="44" t="s">
        <v>1389</v>
      </c>
      <c r="K261" s="19" t="s">
        <v>51</v>
      </c>
    </row>
    <row r="262" spans="1:11" x14ac:dyDescent="0.4">
      <c r="A262" s="17" t="s">
        <v>1390</v>
      </c>
      <c r="B262" s="17" t="s">
        <v>408</v>
      </c>
      <c r="C262" s="19" t="str">
        <f>IF($B262="","",T(VLOOKUP($B262,Documentos!$A$2:$B$151,2,0)))</f>
        <v>COSRO - Costa Rodrigues Sociedade de Advogados</v>
      </c>
      <c r="D262" s="19" t="str">
        <f>IF($B262="","",T(VLOOKUP($B262,Documentos!$A$2:$C$151,3,0)))</f>
        <v>Escritório de advocacia</v>
      </c>
      <c r="G262" s="44" t="s">
        <v>1391</v>
      </c>
      <c r="H262" s="18" t="s">
        <v>53</v>
      </c>
      <c r="I262" s="44" t="s">
        <v>1392</v>
      </c>
      <c r="K262" s="19" t="s">
        <v>51</v>
      </c>
    </row>
    <row r="263" spans="1:11" x14ac:dyDescent="0.4">
      <c r="A263" s="17" t="s">
        <v>1393</v>
      </c>
      <c r="B263" s="17" t="s">
        <v>408</v>
      </c>
      <c r="C263" s="19" t="str">
        <f>IF($B263="","",T(VLOOKUP($B263,Documentos!$A$2:$B$151,2,0)))</f>
        <v>COSRO - Costa Rodrigues Sociedade de Advogados</v>
      </c>
      <c r="D263" s="19" t="str">
        <f>IF($B263="","",T(VLOOKUP($B263,Documentos!$A$2:$C$151,3,0)))</f>
        <v>Escritório de advocacia</v>
      </c>
      <c r="G263" s="44" t="s">
        <v>1394</v>
      </c>
      <c r="H263" s="18" t="s">
        <v>53</v>
      </c>
      <c r="I263" s="44" t="s">
        <v>1395</v>
      </c>
      <c r="K263" s="19" t="s">
        <v>51</v>
      </c>
    </row>
    <row r="264" spans="1:11" x14ac:dyDescent="0.4">
      <c r="A264" s="17" t="s">
        <v>1396</v>
      </c>
      <c r="B264" s="17" t="s">
        <v>408</v>
      </c>
      <c r="C264" s="19" t="str">
        <f>IF($B264="","",T(VLOOKUP($B264,Documentos!$A$2:$B$151,2,0)))</f>
        <v>COSRO - Costa Rodrigues Sociedade de Advogados</v>
      </c>
      <c r="D264" s="19" t="str">
        <f>IF($B264="","",T(VLOOKUP($B264,Documentos!$A$2:$C$151,3,0)))</f>
        <v>Escritório de advocacia</v>
      </c>
      <c r="G264" s="44" t="s">
        <v>1397</v>
      </c>
      <c r="H264" s="18" t="s">
        <v>53</v>
      </c>
      <c r="I264" s="44" t="s">
        <v>1398</v>
      </c>
      <c r="K264" s="19" t="s">
        <v>51</v>
      </c>
    </row>
    <row r="265" spans="1:11" x14ac:dyDescent="0.4">
      <c r="A265" s="17" t="s">
        <v>1399</v>
      </c>
      <c r="B265" s="17" t="s">
        <v>408</v>
      </c>
      <c r="C265" s="19" t="str">
        <f>IF($B265="","",T(VLOOKUP($B265,Documentos!$A$2:$B$151,2,0)))</f>
        <v>COSRO - Costa Rodrigues Sociedade de Advogados</v>
      </c>
      <c r="D265" s="19" t="str">
        <f>IF($B265="","",T(VLOOKUP($B265,Documentos!$A$2:$C$151,3,0)))</f>
        <v>Escritório de advocacia</v>
      </c>
      <c r="G265" s="44" t="s">
        <v>1400</v>
      </c>
      <c r="H265" s="18" t="s">
        <v>53</v>
      </c>
      <c r="I265" s="44" t="s">
        <v>1401</v>
      </c>
      <c r="K265" s="19" t="s">
        <v>51</v>
      </c>
    </row>
    <row r="266" spans="1:11" x14ac:dyDescent="0.4">
      <c r="A266" s="17" t="s">
        <v>1402</v>
      </c>
      <c r="B266" s="17" t="s">
        <v>408</v>
      </c>
      <c r="C266" s="19" t="str">
        <f>IF($B266="","",T(VLOOKUP($B266,Documentos!$A$2:$B$151,2,0)))</f>
        <v>COSRO - Costa Rodrigues Sociedade de Advogados</v>
      </c>
      <c r="D266" s="19" t="str">
        <f>IF($B266="","",T(VLOOKUP($B266,Documentos!$A$2:$C$151,3,0)))</f>
        <v>Escritório de advocacia</v>
      </c>
      <c r="G266" s="44" t="s">
        <v>1403</v>
      </c>
      <c r="H266" s="18" t="s">
        <v>53</v>
      </c>
      <c r="I266" s="44" t="s">
        <v>1404</v>
      </c>
      <c r="K266" s="19" t="s">
        <v>51</v>
      </c>
    </row>
    <row r="267" spans="1:11" ht="24.9" x14ac:dyDescent="0.4">
      <c r="A267" s="17" t="s">
        <v>1405</v>
      </c>
      <c r="B267" s="17" t="s">
        <v>408</v>
      </c>
      <c r="C267" s="19" t="str">
        <f>IF($B267="","",T(VLOOKUP($B267,Documentos!$A$2:$B$151,2,0)))</f>
        <v>COSRO - Costa Rodrigues Sociedade de Advogados</v>
      </c>
      <c r="D267" s="19" t="str">
        <f>IF($B267="","",T(VLOOKUP($B267,Documentos!$A$2:$C$151,3,0)))</f>
        <v>Escritório de advocacia</v>
      </c>
      <c r="G267" s="44" t="s">
        <v>1406</v>
      </c>
      <c r="H267" s="18" t="s">
        <v>13</v>
      </c>
      <c r="I267" s="44" t="s">
        <v>1407</v>
      </c>
      <c r="K267" s="19" t="s">
        <v>51</v>
      </c>
    </row>
    <row r="268" spans="1:11" x14ac:dyDescent="0.4">
      <c r="A268" s="17" t="s">
        <v>1408</v>
      </c>
      <c r="B268" s="17" t="s">
        <v>408</v>
      </c>
      <c r="C268" s="19" t="str">
        <f>IF($B268="","",T(VLOOKUP($B268,Documentos!$A$2:$B$151,2,0)))</f>
        <v>COSRO - Costa Rodrigues Sociedade de Advogados</v>
      </c>
      <c r="D268" s="19" t="str">
        <f>IF($B268="","",T(VLOOKUP($B268,Documentos!$A$2:$C$151,3,0)))</f>
        <v>Escritório de advocacia</v>
      </c>
      <c r="G268" s="44" t="s">
        <v>1409</v>
      </c>
      <c r="H268" s="18" t="s">
        <v>53</v>
      </c>
      <c r="I268" s="44" t="s">
        <v>1410</v>
      </c>
      <c r="K268" s="19" t="s">
        <v>51</v>
      </c>
    </row>
    <row r="269" spans="1:11" x14ac:dyDescent="0.4">
      <c r="A269" s="17" t="s">
        <v>1411</v>
      </c>
      <c r="B269" s="17" t="s">
        <v>408</v>
      </c>
      <c r="C269" s="19" t="str">
        <f>IF($B269="","",T(VLOOKUP($B269,Documentos!$A$2:$B$151,2,0)))</f>
        <v>COSRO - Costa Rodrigues Sociedade de Advogados</v>
      </c>
      <c r="D269" s="19" t="str">
        <f>IF($B269="","",T(VLOOKUP($B269,Documentos!$A$2:$C$151,3,0)))</f>
        <v>Escritório de advocacia</v>
      </c>
      <c r="G269" s="44" t="s">
        <v>1412</v>
      </c>
      <c r="H269" s="18" t="s">
        <v>53</v>
      </c>
      <c r="I269" s="44" t="s">
        <v>1413</v>
      </c>
      <c r="K269" s="19" t="s">
        <v>51</v>
      </c>
    </row>
    <row r="270" spans="1:11" x14ac:dyDescent="0.4">
      <c r="A270" s="17" t="s">
        <v>1414</v>
      </c>
      <c r="B270" s="17" t="s">
        <v>408</v>
      </c>
      <c r="C270" s="19" t="str">
        <f>IF($B270="","",T(VLOOKUP($B270,Documentos!$A$2:$B$151,2,0)))</f>
        <v>COSRO - Costa Rodrigues Sociedade de Advogados</v>
      </c>
      <c r="D270" s="19" t="str">
        <f>IF($B270="","",T(VLOOKUP($B270,Documentos!$A$2:$C$151,3,0)))</f>
        <v>Escritório de advocacia</v>
      </c>
      <c r="G270" s="44" t="s">
        <v>1415</v>
      </c>
      <c r="H270" s="18" t="s">
        <v>53</v>
      </c>
      <c r="I270" s="44" t="s">
        <v>1416</v>
      </c>
      <c r="K270" s="19" t="s">
        <v>51</v>
      </c>
    </row>
    <row r="271" spans="1:11" x14ac:dyDescent="0.4">
      <c r="A271" s="17" t="s">
        <v>1417</v>
      </c>
      <c r="B271" s="17" t="s">
        <v>408</v>
      </c>
      <c r="C271" s="19" t="str">
        <f>IF($B271="","",T(VLOOKUP($B271,Documentos!$A$2:$B$151,2,0)))</f>
        <v>COSRO - Costa Rodrigues Sociedade de Advogados</v>
      </c>
      <c r="D271" s="19" t="str">
        <f>IF($B271="","",T(VLOOKUP($B271,Documentos!$A$2:$C$151,3,0)))</f>
        <v>Escritório de advocacia</v>
      </c>
      <c r="G271" s="44" t="s">
        <v>1418</v>
      </c>
      <c r="H271" s="18" t="s">
        <v>53</v>
      </c>
      <c r="I271" s="44" t="s">
        <v>648</v>
      </c>
      <c r="K271" s="19" t="s">
        <v>51</v>
      </c>
    </row>
    <row r="272" spans="1:11" x14ac:dyDescent="0.4">
      <c r="A272" s="17" t="s">
        <v>1419</v>
      </c>
      <c r="B272" s="17" t="s">
        <v>408</v>
      </c>
      <c r="C272" s="19" t="str">
        <f>IF($B272="","",T(VLOOKUP($B272,Documentos!$A$2:$B$151,2,0)))</f>
        <v>COSRO - Costa Rodrigues Sociedade de Advogados</v>
      </c>
      <c r="D272" s="19" t="str">
        <f>IF($B272="","",T(VLOOKUP($B272,Documentos!$A$2:$C$151,3,0)))</f>
        <v>Escritório de advocacia</v>
      </c>
      <c r="G272" s="44" t="s">
        <v>1420</v>
      </c>
      <c r="H272" s="18" t="s">
        <v>53</v>
      </c>
      <c r="I272" s="44" t="s">
        <v>793</v>
      </c>
      <c r="K272" s="19" t="s">
        <v>51</v>
      </c>
    </row>
    <row r="273" spans="1:11" x14ac:dyDescent="0.4">
      <c r="A273" s="17" t="s">
        <v>1421</v>
      </c>
      <c r="B273" s="17" t="s">
        <v>408</v>
      </c>
      <c r="C273" s="19" t="str">
        <f>IF($B273="","",T(VLOOKUP($B273,Documentos!$A$2:$B$151,2,0)))</f>
        <v>COSRO - Costa Rodrigues Sociedade de Advogados</v>
      </c>
      <c r="D273" s="19" t="str">
        <f>IF($B273="","",T(VLOOKUP($B273,Documentos!$A$2:$C$151,3,0)))</f>
        <v>Escritório de advocacia</v>
      </c>
      <c r="G273" s="44" t="s">
        <v>1422</v>
      </c>
      <c r="H273" s="18" t="s">
        <v>53</v>
      </c>
      <c r="I273" s="44" t="s">
        <v>870</v>
      </c>
      <c r="K273" s="19" t="s">
        <v>51</v>
      </c>
    </row>
    <row r="274" spans="1:11" x14ac:dyDescent="0.4">
      <c r="A274" s="17" t="s">
        <v>1423</v>
      </c>
      <c r="B274" s="17" t="s">
        <v>408</v>
      </c>
      <c r="C274" s="19" t="str">
        <f>IF($B274="","",T(VLOOKUP($B274,Documentos!$A$2:$B$151,2,0)))</f>
        <v>COSRO - Costa Rodrigues Sociedade de Advogados</v>
      </c>
      <c r="D274" s="19" t="str">
        <f>IF($B274="","",T(VLOOKUP($B274,Documentos!$A$2:$C$151,3,0)))</f>
        <v>Escritório de advocacia</v>
      </c>
      <c r="G274" s="44" t="s">
        <v>1424</v>
      </c>
      <c r="H274" s="18" t="s">
        <v>53</v>
      </c>
      <c r="I274" s="44" t="s">
        <v>1425</v>
      </c>
      <c r="K274" s="19" t="s">
        <v>51</v>
      </c>
    </row>
    <row r="275" spans="1:11" x14ac:dyDescent="0.4">
      <c r="A275" s="17" t="s">
        <v>1426</v>
      </c>
      <c r="B275" s="17" t="s">
        <v>408</v>
      </c>
      <c r="C275" s="19" t="str">
        <f>IF($B275="","",T(VLOOKUP($B275,Documentos!$A$2:$B$151,2,0)))</f>
        <v>COSRO - Costa Rodrigues Sociedade de Advogados</v>
      </c>
      <c r="D275" s="19" t="str">
        <f>IF($B275="","",T(VLOOKUP($B275,Documentos!$A$2:$C$151,3,0)))</f>
        <v>Escritório de advocacia</v>
      </c>
      <c r="G275" s="44" t="s">
        <v>1427</v>
      </c>
      <c r="H275" s="18" t="s">
        <v>53</v>
      </c>
      <c r="I275" s="44" t="s">
        <v>1428</v>
      </c>
      <c r="K275" s="19" t="s">
        <v>51</v>
      </c>
    </row>
    <row r="276" spans="1:11" x14ac:dyDescent="0.4">
      <c r="A276" s="17" t="s">
        <v>1429</v>
      </c>
      <c r="B276" s="17" t="s">
        <v>408</v>
      </c>
      <c r="C276" s="19" t="str">
        <f>IF($B276="","",T(VLOOKUP($B276,Documentos!$A$2:$B$151,2,0)))</f>
        <v>COSRO - Costa Rodrigues Sociedade de Advogados</v>
      </c>
      <c r="D276" s="19" t="str">
        <f>IF($B276="","",T(VLOOKUP($B276,Documentos!$A$2:$C$151,3,0)))</f>
        <v>Escritório de advocacia</v>
      </c>
      <c r="G276" s="44" t="s">
        <v>1430</v>
      </c>
      <c r="H276" s="18" t="s">
        <v>53</v>
      </c>
      <c r="I276" s="44" t="s">
        <v>1431</v>
      </c>
      <c r="K276" s="19" t="s">
        <v>51</v>
      </c>
    </row>
    <row r="277" spans="1:11" x14ac:dyDescent="0.4">
      <c r="A277" s="17" t="s">
        <v>1432</v>
      </c>
      <c r="B277" s="17" t="s">
        <v>408</v>
      </c>
      <c r="C277" s="19" t="str">
        <f>IF($B277="","",T(VLOOKUP($B277,Documentos!$A$2:$B$151,2,0)))</f>
        <v>COSRO - Costa Rodrigues Sociedade de Advogados</v>
      </c>
      <c r="D277" s="19" t="str">
        <f>IF($B277="","",T(VLOOKUP($B277,Documentos!$A$2:$C$151,3,0)))</f>
        <v>Escritório de advocacia</v>
      </c>
      <c r="G277" s="44" t="s">
        <v>1433</v>
      </c>
      <c r="H277" s="18" t="s">
        <v>53</v>
      </c>
      <c r="I277" s="44" t="s">
        <v>1434</v>
      </c>
      <c r="K277" s="19" t="s">
        <v>51</v>
      </c>
    </row>
    <row r="278" spans="1:11" x14ac:dyDescent="0.4">
      <c r="A278" s="17" t="s">
        <v>1435</v>
      </c>
      <c r="B278" s="17" t="s">
        <v>408</v>
      </c>
      <c r="C278" s="19" t="str">
        <f>IF($B278="","",T(VLOOKUP($B278,Documentos!$A$2:$B$151,2,0)))</f>
        <v>COSRO - Costa Rodrigues Sociedade de Advogados</v>
      </c>
      <c r="D278" s="19" t="str">
        <f>IF($B278="","",T(VLOOKUP($B278,Documentos!$A$2:$C$151,3,0)))</f>
        <v>Escritório de advocacia</v>
      </c>
      <c r="G278" s="44" t="s">
        <v>1436</v>
      </c>
      <c r="H278" s="18" t="s">
        <v>53</v>
      </c>
      <c r="I278" s="44" t="s">
        <v>1437</v>
      </c>
      <c r="K278" s="19" t="s">
        <v>51</v>
      </c>
    </row>
    <row r="279" spans="1:11" ht="24.9" x14ac:dyDescent="0.4">
      <c r="A279" s="17" t="s">
        <v>1438</v>
      </c>
      <c r="B279" s="17" t="s">
        <v>408</v>
      </c>
      <c r="C279" s="19" t="str">
        <f>IF($B279="","",T(VLOOKUP($B279,Documentos!$A$2:$B$151,2,0)))</f>
        <v>COSRO - Costa Rodrigues Sociedade de Advogados</v>
      </c>
      <c r="D279" s="19" t="str">
        <f>IF($B279="","",T(VLOOKUP($B279,Documentos!$A$2:$C$151,3,0)))</f>
        <v>Escritório de advocacia</v>
      </c>
      <c r="G279" s="44" t="s">
        <v>1439</v>
      </c>
      <c r="H279" s="18" t="s">
        <v>13</v>
      </c>
      <c r="I279" s="44" t="s">
        <v>1341</v>
      </c>
      <c r="K279" s="19" t="s">
        <v>51</v>
      </c>
    </row>
    <row r="280" spans="1:11" x14ac:dyDescent="0.4">
      <c r="A280" s="17" t="s">
        <v>1440</v>
      </c>
      <c r="B280" s="17" t="s">
        <v>408</v>
      </c>
      <c r="C280" s="19" t="str">
        <f>IF($B280="","",T(VLOOKUP($B280,Documentos!$A$2:$B$151,2,0)))</f>
        <v>COSRO - Costa Rodrigues Sociedade de Advogados</v>
      </c>
      <c r="D280" s="19" t="str">
        <f>IF($B280="","",T(VLOOKUP($B280,Documentos!$A$2:$C$151,3,0)))</f>
        <v>Escritório de advocacia</v>
      </c>
      <c r="G280" s="44" t="s">
        <v>1441</v>
      </c>
      <c r="H280" s="18" t="s">
        <v>53</v>
      </c>
      <c r="I280" s="44" t="s">
        <v>1442</v>
      </c>
      <c r="K280" s="19" t="s">
        <v>51</v>
      </c>
    </row>
    <row r="281" spans="1:11" x14ac:dyDescent="0.4">
      <c r="A281" s="17" t="s">
        <v>1443</v>
      </c>
      <c r="B281" s="17" t="s">
        <v>408</v>
      </c>
      <c r="C281" s="19" t="str">
        <f>IF($B281="","",T(VLOOKUP($B281,Documentos!$A$2:$B$151,2,0)))</f>
        <v>COSRO - Costa Rodrigues Sociedade de Advogados</v>
      </c>
      <c r="D281" s="19" t="str">
        <f>IF($B281="","",T(VLOOKUP($B281,Documentos!$A$2:$C$151,3,0)))</f>
        <v>Escritório de advocacia</v>
      </c>
      <c r="G281" s="44" t="s">
        <v>1444</v>
      </c>
      <c r="H281" s="18" t="s">
        <v>53</v>
      </c>
      <c r="I281" s="44" t="s">
        <v>1445</v>
      </c>
      <c r="K281" s="19" t="s">
        <v>51</v>
      </c>
    </row>
    <row r="282" spans="1:11" x14ac:dyDescent="0.4">
      <c r="A282" s="17" t="s">
        <v>1446</v>
      </c>
      <c r="B282" s="17" t="s">
        <v>408</v>
      </c>
      <c r="C282" s="19" t="str">
        <f>IF($B282="","",T(VLOOKUP($B282,Documentos!$A$2:$B$151,2,0)))</f>
        <v>COSRO - Costa Rodrigues Sociedade de Advogados</v>
      </c>
      <c r="D282" s="19" t="str">
        <f>IF($B282="","",T(VLOOKUP($B282,Documentos!$A$2:$C$151,3,0)))</f>
        <v>Escritório de advocacia</v>
      </c>
      <c r="G282" s="44" t="s">
        <v>1447</v>
      </c>
      <c r="H282" s="18" t="s">
        <v>53</v>
      </c>
      <c r="I282" s="44" t="s">
        <v>1448</v>
      </c>
      <c r="K282" s="19" t="s">
        <v>51</v>
      </c>
    </row>
    <row r="283" spans="1:11" x14ac:dyDescent="0.4">
      <c r="A283" s="17" t="s">
        <v>1449</v>
      </c>
      <c r="B283" s="17" t="s">
        <v>408</v>
      </c>
      <c r="C283" s="19" t="str">
        <f>IF($B283="","",T(VLOOKUP($B283,Documentos!$A$2:$B$151,2,0)))</f>
        <v>COSRO - Costa Rodrigues Sociedade de Advogados</v>
      </c>
      <c r="D283" s="19" t="str">
        <f>IF($B283="","",T(VLOOKUP($B283,Documentos!$A$2:$C$151,3,0)))</f>
        <v>Escritório de advocacia</v>
      </c>
      <c r="G283" s="44" t="s">
        <v>1450</v>
      </c>
      <c r="H283" s="18" t="s">
        <v>53</v>
      </c>
      <c r="I283" s="44" t="s">
        <v>648</v>
      </c>
      <c r="K283" s="19" t="s">
        <v>51</v>
      </c>
    </row>
    <row r="284" spans="1:11" ht="24.9" x14ac:dyDescent="0.4">
      <c r="A284" s="17" t="s">
        <v>1451</v>
      </c>
      <c r="B284" s="17" t="s">
        <v>408</v>
      </c>
      <c r="C284" s="19" t="str">
        <f>IF($B284="","",T(VLOOKUP($B284,Documentos!$A$2:$B$151,2,0)))</f>
        <v>COSRO - Costa Rodrigues Sociedade de Advogados</v>
      </c>
      <c r="D284" s="19" t="str">
        <f>IF($B284="","",T(VLOOKUP($B284,Documentos!$A$2:$C$151,3,0)))</f>
        <v>Escritório de advocacia</v>
      </c>
      <c r="G284" s="44" t="s">
        <v>1452</v>
      </c>
      <c r="H284" s="18" t="s">
        <v>13</v>
      </c>
      <c r="I284" s="44" t="s">
        <v>1453</v>
      </c>
      <c r="K284" s="19" t="s">
        <v>51</v>
      </c>
    </row>
    <row r="285" spans="1:11" ht="24.9" x14ac:dyDescent="0.4">
      <c r="A285" s="17" t="s">
        <v>1454</v>
      </c>
      <c r="B285" s="17" t="s">
        <v>408</v>
      </c>
      <c r="C285" s="19" t="str">
        <f>IF($B285="","",T(VLOOKUP($B285,Documentos!$A$2:$B$151,2,0)))</f>
        <v>COSRO - Costa Rodrigues Sociedade de Advogados</v>
      </c>
      <c r="D285" s="19" t="str">
        <f>IF($B285="","",T(VLOOKUP($B285,Documentos!$A$2:$C$151,3,0)))</f>
        <v>Escritório de advocacia</v>
      </c>
      <c r="G285" s="44" t="s">
        <v>1455</v>
      </c>
      <c r="H285" s="18" t="s">
        <v>13</v>
      </c>
      <c r="I285" s="44" t="s">
        <v>1456</v>
      </c>
      <c r="K285" s="19" t="s">
        <v>51</v>
      </c>
    </row>
    <row r="286" spans="1:11" ht="24.9" x14ac:dyDescent="0.4">
      <c r="A286" s="17" t="s">
        <v>1457</v>
      </c>
      <c r="B286" s="17" t="s">
        <v>408</v>
      </c>
      <c r="C286" s="19" t="str">
        <f>IF($B286="","",T(VLOOKUP($B286,Documentos!$A$2:$B$151,2,0)))</f>
        <v>COSRO - Costa Rodrigues Sociedade de Advogados</v>
      </c>
      <c r="D286" s="19" t="str">
        <f>IF($B286="","",T(VLOOKUP($B286,Documentos!$A$2:$C$151,3,0)))</f>
        <v>Escritório de advocacia</v>
      </c>
      <c r="G286" s="44" t="s">
        <v>1458</v>
      </c>
      <c r="H286" s="18" t="s">
        <v>63</v>
      </c>
      <c r="I286" s="44" t="s">
        <v>963</v>
      </c>
      <c r="K286" s="19" t="s">
        <v>51</v>
      </c>
    </row>
    <row r="287" spans="1:11" x14ac:dyDescent="0.4">
      <c r="A287" s="17" t="s">
        <v>1459</v>
      </c>
      <c r="B287" s="17" t="s">
        <v>410</v>
      </c>
      <c r="C287" s="19" t="str">
        <f>IF($B287="","",T(VLOOKUP($B287,Documentos!$A$2:$B$151,2,0)))</f>
        <v>Ministério de Minas e Energia (MME)</v>
      </c>
      <c r="D287" s="19" t="str">
        <f>IF($B287="","",T(VLOOKUP($B287,Documentos!$A$2:$C$151,3,0)))</f>
        <v>Instituição governamental</v>
      </c>
      <c r="G287" s="44" t="s">
        <v>1460</v>
      </c>
      <c r="H287" s="18" t="s">
        <v>46</v>
      </c>
      <c r="I287" s="44" t="s">
        <v>1461</v>
      </c>
      <c r="K287" s="19" t="s">
        <v>51</v>
      </c>
    </row>
    <row r="288" spans="1:11" x14ac:dyDescent="0.4">
      <c r="A288" s="17" t="s">
        <v>1462</v>
      </c>
      <c r="B288" s="17" t="s">
        <v>410</v>
      </c>
      <c r="C288" s="19" t="str">
        <f>IF($B288="","",T(VLOOKUP($B288,Documentos!$A$2:$B$151,2,0)))</f>
        <v>Ministério de Minas e Energia (MME)</v>
      </c>
      <c r="D288" s="19" t="str">
        <f>IF($B288="","",T(VLOOKUP($B288,Documentos!$A$2:$C$151,3,0)))</f>
        <v>Instituição governamental</v>
      </c>
      <c r="G288" s="44" t="s">
        <v>1463</v>
      </c>
      <c r="H288" s="18" t="s">
        <v>46</v>
      </c>
      <c r="I288" s="44" t="s">
        <v>1464</v>
      </c>
      <c r="K288" s="19" t="s">
        <v>51</v>
      </c>
    </row>
    <row r="289" spans="1:11" x14ac:dyDescent="0.4">
      <c r="A289" s="17" t="s">
        <v>1465</v>
      </c>
      <c r="B289" s="17" t="s">
        <v>410</v>
      </c>
      <c r="C289" s="19" t="str">
        <f>IF($B289="","",T(VLOOKUP($B289,Documentos!$A$2:$B$151,2,0)))</f>
        <v>Ministério de Minas e Energia (MME)</v>
      </c>
      <c r="D289" s="19" t="str">
        <f>IF($B289="","",T(VLOOKUP($B289,Documentos!$A$2:$C$151,3,0)))</f>
        <v>Instituição governamental</v>
      </c>
      <c r="G289" s="44" t="s">
        <v>1466</v>
      </c>
      <c r="H289" s="18" t="s">
        <v>46</v>
      </c>
      <c r="I289" s="44" t="s">
        <v>1467</v>
      </c>
      <c r="K289" s="19" t="s">
        <v>51</v>
      </c>
    </row>
    <row r="290" spans="1:11" x14ac:dyDescent="0.4">
      <c r="A290" s="17" t="s">
        <v>1468</v>
      </c>
      <c r="B290" s="17" t="s">
        <v>410</v>
      </c>
      <c r="C290" s="19" t="str">
        <f>IF($B290="","",T(VLOOKUP($B290,Documentos!$A$2:$B$151,2,0)))</f>
        <v>Ministério de Minas e Energia (MME)</v>
      </c>
      <c r="D290" s="19" t="str">
        <f>IF($B290="","",T(VLOOKUP($B290,Documentos!$A$2:$C$151,3,0)))</f>
        <v>Instituição governamental</v>
      </c>
      <c r="G290" s="44" t="s">
        <v>1469</v>
      </c>
      <c r="H290" s="18" t="s">
        <v>46</v>
      </c>
      <c r="I290" s="44" t="s">
        <v>1470</v>
      </c>
      <c r="K290" s="19" t="s">
        <v>51</v>
      </c>
    </row>
    <row r="291" spans="1:11" x14ac:dyDescent="0.4">
      <c r="A291" s="17" t="s">
        <v>1471</v>
      </c>
      <c r="B291" s="17" t="s">
        <v>410</v>
      </c>
      <c r="C291" s="19" t="str">
        <f>IF($B291="","",T(VLOOKUP($B291,Documentos!$A$2:$B$151,2,0)))</f>
        <v>Ministério de Minas e Energia (MME)</v>
      </c>
      <c r="D291" s="19" t="str">
        <f>IF($B291="","",T(VLOOKUP($B291,Documentos!$A$2:$C$151,3,0)))</f>
        <v>Instituição governamental</v>
      </c>
      <c r="G291" s="44" t="s">
        <v>1472</v>
      </c>
      <c r="H291" s="18" t="s">
        <v>46</v>
      </c>
      <c r="I291" s="44" t="s">
        <v>1312</v>
      </c>
      <c r="K291" s="19" t="s">
        <v>51</v>
      </c>
    </row>
    <row r="292" spans="1:11" x14ac:dyDescent="0.4">
      <c r="A292" s="17" t="s">
        <v>1473</v>
      </c>
      <c r="B292" s="17" t="s">
        <v>410</v>
      </c>
      <c r="C292" s="19" t="str">
        <f>IF($B292="","",T(VLOOKUP($B292,Documentos!$A$2:$B$151,2,0)))</f>
        <v>Ministério de Minas e Energia (MME)</v>
      </c>
      <c r="D292" s="19" t="str">
        <f>IF($B292="","",T(VLOOKUP($B292,Documentos!$A$2:$C$151,3,0)))</f>
        <v>Instituição governamental</v>
      </c>
      <c r="G292" s="44" t="s">
        <v>1474</v>
      </c>
      <c r="H292" s="18" t="s">
        <v>53</v>
      </c>
      <c r="I292" s="44" t="s">
        <v>1475</v>
      </c>
      <c r="K292" s="19" t="s">
        <v>51</v>
      </c>
    </row>
    <row r="293" spans="1:11" x14ac:dyDescent="0.4">
      <c r="A293" s="17" t="s">
        <v>1476</v>
      </c>
      <c r="B293" s="17" t="s">
        <v>410</v>
      </c>
      <c r="C293" s="19" t="str">
        <f>IF($B293="","",T(VLOOKUP($B293,Documentos!$A$2:$B$151,2,0)))</f>
        <v>Ministério de Minas e Energia (MME)</v>
      </c>
      <c r="D293" s="19" t="str">
        <f>IF($B293="","",T(VLOOKUP($B293,Documentos!$A$2:$C$151,3,0)))</f>
        <v>Instituição governamental</v>
      </c>
      <c r="G293" s="44" t="s">
        <v>1477</v>
      </c>
      <c r="H293" s="18" t="s">
        <v>46</v>
      </c>
      <c r="I293" s="44" t="s">
        <v>654</v>
      </c>
      <c r="K293" s="19" t="s">
        <v>51</v>
      </c>
    </row>
    <row r="294" spans="1:11" x14ac:dyDescent="0.4">
      <c r="A294" s="17" t="s">
        <v>1478</v>
      </c>
      <c r="B294" s="17" t="s">
        <v>410</v>
      </c>
      <c r="C294" s="19" t="str">
        <f>IF($B294="","",T(VLOOKUP($B294,Documentos!$A$2:$B$151,2,0)))</f>
        <v>Ministério de Minas e Energia (MME)</v>
      </c>
      <c r="D294" s="19" t="str">
        <f>IF($B294="","",T(VLOOKUP($B294,Documentos!$A$2:$C$151,3,0)))</f>
        <v>Instituição governamental</v>
      </c>
      <c r="G294" s="44" t="s">
        <v>1479</v>
      </c>
      <c r="H294" s="18" t="s">
        <v>46</v>
      </c>
      <c r="I294" s="44" t="s">
        <v>873</v>
      </c>
      <c r="K294" s="19" t="s">
        <v>51</v>
      </c>
    </row>
    <row r="295" spans="1:11" x14ac:dyDescent="0.4">
      <c r="A295" s="17" t="s">
        <v>1480</v>
      </c>
      <c r="B295" s="17" t="s">
        <v>410</v>
      </c>
      <c r="C295" s="19" t="str">
        <f>IF($B295="","",T(VLOOKUP($B295,Documentos!$A$2:$B$151,2,0)))</f>
        <v>Ministério de Minas e Energia (MME)</v>
      </c>
      <c r="D295" s="19" t="str">
        <f>IF($B295="","",T(VLOOKUP($B295,Documentos!$A$2:$C$151,3,0)))</f>
        <v>Instituição governamental</v>
      </c>
      <c r="G295" s="44" t="s">
        <v>1481</v>
      </c>
      <c r="H295" s="18" t="s">
        <v>46</v>
      </c>
      <c r="I295" s="44" t="s">
        <v>1482</v>
      </c>
      <c r="K295" s="19" t="s">
        <v>51</v>
      </c>
    </row>
    <row r="296" spans="1:11" x14ac:dyDescent="0.4">
      <c r="A296" s="17" t="s">
        <v>1483</v>
      </c>
      <c r="B296" s="17" t="s">
        <v>410</v>
      </c>
      <c r="C296" s="19" t="str">
        <f>IF($B296="","",T(VLOOKUP($B296,Documentos!$A$2:$B$151,2,0)))</f>
        <v>Ministério de Minas e Energia (MME)</v>
      </c>
      <c r="D296" s="19" t="str">
        <f>IF($B296="","",T(VLOOKUP($B296,Documentos!$A$2:$C$151,3,0)))</f>
        <v>Instituição governamental</v>
      </c>
      <c r="G296" s="44" t="s">
        <v>1484</v>
      </c>
      <c r="H296" s="18" t="s">
        <v>57</v>
      </c>
      <c r="I296" s="44" t="s">
        <v>1485</v>
      </c>
      <c r="K296" s="19" t="s">
        <v>51</v>
      </c>
    </row>
    <row r="297" spans="1:11" x14ac:dyDescent="0.4">
      <c r="A297" s="17" t="s">
        <v>1486</v>
      </c>
      <c r="B297" s="17" t="s">
        <v>410</v>
      </c>
      <c r="C297" s="19" t="str">
        <f>IF($B297="","",T(VLOOKUP($B297,Documentos!$A$2:$B$151,2,0)))</f>
        <v>Ministério de Minas e Energia (MME)</v>
      </c>
      <c r="D297" s="19" t="str">
        <f>IF($B297="","",T(VLOOKUP($B297,Documentos!$A$2:$C$151,3,0)))</f>
        <v>Instituição governamental</v>
      </c>
      <c r="G297" s="44" t="s">
        <v>1487</v>
      </c>
      <c r="H297" s="18" t="s">
        <v>46</v>
      </c>
      <c r="I297" s="44" t="s">
        <v>829</v>
      </c>
      <c r="K297" s="19" t="s">
        <v>51</v>
      </c>
    </row>
    <row r="298" spans="1:11" x14ac:dyDescent="0.4">
      <c r="A298" s="17" t="s">
        <v>1488</v>
      </c>
      <c r="B298" s="17" t="s">
        <v>410</v>
      </c>
      <c r="C298" s="19" t="str">
        <f>IF($B298="","",T(VLOOKUP($B298,Documentos!$A$2:$B$151,2,0)))</f>
        <v>Ministério de Minas e Energia (MME)</v>
      </c>
      <c r="D298" s="19" t="str">
        <f>IF($B298="","",T(VLOOKUP($B298,Documentos!$A$2:$C$151,3,0)))</f>
        <v>Instituição governamental</v>
      </c>
      <c r="G298" s="44" t="s">
        <v>1489</v>
      </c>
      <c r="H298" s="18" t="s">
        <v>46</v>
      </c>
      <c r="I298" s="44" t="s">
        <v>738</v>
      </c>
      <c r="K298" s="19" t="s">
        <v>51</v>
      </c>
    </row>
    <row r="299" spans="1:11" x14ac:dyDescent="0.4">
      <c r="A299" s="17" t="s">
        <v>1490</v>
      </c>
      <c r="B299" s="17" t="s">
        <v>410</v>
      </c>
      <c r="C299" s="19" t="str">
        <f>IF($B299="","",T(VLOOKUP($B299,Documentos!$A$2:$B$151,2,0)))</f>
        <v>Ministério de Minas e Energia (MME)</v>
      </c>
      <c r="D299" s="19" t="str">
        <f>IF($B299="","",T(VLOOKUP($B299,Documentos!$A$2:$C$151,3,0)))</f>
        <v>Instituição governamental</v>
      </c>
      <c r="G299" s="44" t="s">
        <v>1491</v>
      </c>
      <c r="H299" s="18" t="s">
        <v>46</v>
      </c>
      <c r="I299" s="44" t="s">
        <v>1492</v>
      </c>
      <c r="K299" s="19" t="s">
        <v>51</v>
      </c>
    </row>
    <row r="300" spans="1:11" x14ac:dyDescent="0.4">
      <c r="A300" s="17" t="s">
        <v>1493</v>
      </c>
      <c r="B300" s="17" t="s">
        <v>410</v>
      </c>
      <c r="C300" s="19" t="str">
        <f>IF($B300="","",T(VLOOKUP($B300,Documentos!$A$2:$B$151,2,0)))</f>
        <v>Ministério de Minas e Energia (MME)</v>
      </c>
      <c r="D300" s="19" t="str">
        <f>IF($B300="","",T(VLOOKUP($B300,Documentos!$A$2:$C$151,3,0)))</f>
        <v>Instituição governamental</v>
      </c>
      <c r="G300" s="44" t="s">
        <v>1494</v>
      </c>
      <c r="H300" s="18" t="s">
        <v>46</v>
      </c>
      <c r="I300" s="44" t="s">
        <v>648</v>
      </c>
      <c r="K300" s="19" t="s">
        <v>51</v>
      </c>
    </row>
    <row r="301" spans="1:11" x14ac:dyDescent="0.4">
      <c r="A301" s="17" t="s">
        <v>1495</v>
      </c>
      <c r="B301" s="17" t="s">
        <v>410</v>
      </c>
      <c r="C301" s="19" t="str">
        <f>IF($B301="","",T(VLOOKUP($B301,Documentos!$A$2:$B$151,2,0)))</f>
        <v>Ministério de Minas e Energia (MME)</v>
      </c>
      <c r="D301" s="19" t="str">
        <f>IF($B301="","",T(VLOOKUP($B301,Documentos!$A$2:$C$151,3,0)))</f>
        <v>Instituição governamental</v>
      </c>
      <c r="G301" s="44" t="s">
        <v>1496</v>
      </c>
      <c r="H301" s="18" t="s">
        <v>46</v>
      </c>
      <c r="I301" s="44" t="s">
        <v>887</v>
      </c>
      <c r="K301" s="19" t="s">
        <v>51</v>
      </c>
    </row>
    <row r="302" spans="1:11" x14ac:dyDescent="0.4">
      <c r="A302" s="17" t="s">
        <v>1497</v>
      </c>
      <c r="B302" s="17" t="s">
        <v>410</v>
      </c>
      <c r="C302" s="19" t="str">
        <f>IF($B302="","",T(VLOOKUP($B302,Documentos!$A$2:$B$151,2,0)))</f>
        <v>Ministério de Minas e Energia (MME)</v>
      </c>
      <c r="D302" s="19" t="str">
        <f>IF($B302="","",T(VLOOKUP($B302,Documentos!$A$2:$C$151,3,0)))</f>
        <v>Instituição governamental</v>
      </c>
      <c r="G302" s="44" t="s">
        <v>1498</v>
      </c>
      <c r="H302" s="18" t="s">
        <v>46</v>
      </c>
      <c r="I302" s="44" t="s">
        <v>870</v>
      </c>
      <c r="K302" s="19" t="s">
        <v>51</v>
      </c>
    </row>
    <row r="303" spans="1:11" x14ac:dyDescent="0.4">
      <c r="A303" s="17" t="s">
        <v>1499</v>
      </c>
      <c r="B303" s="17" t="s">
        <v>410</v>
      </c>
      <c r="C303" s="19" t="str">
        <f>IF($B303="","",T(VLOOKUP($B303,Documentos!$A$2:$B$151,2,0)))</f>
        <v>Ministério de Minas e Energia (MME)</v>
      </c>
      <c r="D303" s="19" t="str">
        <f>IF($B303="","",T(VLOOKUP($B303,Documentos!$A$2:$C$151,3,0)))</f>
        <v>Instituição governamental</v>
      </c>
      <c r="G303" s="44" t="s">
        <v>1500</v>
      </c>
      <c r="H303" s="18" t="s">
        <v>46</v>
      </c>
      <c r="I303" s="44" t="s">
        <v>1501</v>
      </c>
      <c r="K303" s="19" t="s">
        <v>51</v>
      </c>
    </row>
    <row r="304" spans="1:11" x14ac:dyDescent="0.4">
      <c r="A304" s="17" t="s">
        <v>1502</v>
      </c>
      <c r="B304" s="17" t="s">
        <v>410</v>
      </c>
      <c r="C304" s="19" t="str">
        <f>IF($B304="","",T(VLOOKUP($B304,Documentos!$A$2:$B$151,2,0)))</f>
        <v>Ministério de Minas e Energia (MME)</v>
      </c>
      <c r="D304" s="19" t="str">
        <f>IF($B304="","",T(VLOOKUP($B304,Documentos!$A$2:$C$151,3,0)))</f>
        <v>Instituição governamental</v>
      </c>
      <c r="G304" s="44" t="s">
        <v>1503</v>
      </c>
      <c r="H304" s="18" t="s">
        <v>46</v>
      </c>
      <c r="I304" s="44" t="s">
        <v>1504</v>
      </c>
      <c r="K304" s="19" t="s">
        <v>51</v>
      </c>
    </row>
    <row r="305" spans="1:11" x14ac:dyDescent="0.4">
      <c r="A305" s="17" t="s">
        <v>1505</v>
      </c>
      <c r="B305" s="17" t="s">
        <v>410</v>
      </c>
      <c r="C305" s="19" t="str">
        <f>IF($B305="","",T(VLOOKUP($B305,Documentos!$A$2:$B$151,2,0)))</f>
        <v>Ministério de Minas e Energia (MME)</v>
      </c>
      <c r="D305" s="19" t="str">
        <f>IF($B305="","",T(VLOOKUP($B305,Documentos!$A$2:$C$151,3,0)))</f>
        <v>Instituição governamental</v>
      </c>
      <c r="G305" s="44" t="s">
        <v>1506</v>
      </c>
      <c r="H305" s="18" t="s">
        <v>46</v>
      </c>
      <c r="I305" s="44" t="s">
        <v>1507</v>
      </c>
      <c r="K305" s="19" t="s">
        <v>51</v>
      </c>
    </row>
    <row r="306" spans="1:11" x14ac:dyDescent="0.4">
      <c r="A306" s="17" t="s">
        <v>1508</v>
      </c>
      <c r="B306" s="17" t="s">
        <v>410</v>
      </c>
      <c r="C306" s="19" t="str">
        <f>IF($B306="","",T(VLOOKUP($B306,Documentos!$A$2:$B$151,2,0)))</f>
        <v>Ministério de Minas e Energia (MME)</v>
      </c>
      <c r="D306" s="19" t="str">
        <f>IF($B306="","",T(VLOOKUP($B306,Documentos!$A$2:$C$151,3,0)))</f>
        <v>Instituição governamental</v>
      </c>
      <c r="G306" s="44" t="s">
        <v>1509</v>
      </c>
      <c r="H306" s="18" t="s">
        <v>46</v>
      </c>
      <c r="I306" s="44" t="s">
        <v>1510</v>
      </c>
      <c r="K306" s="19" t="s">
        <v>51</v>
      </c>
    </row>
    <row r="307" spans="1:11" x14ac:dyDescent="0.4">
      <c r="A307" s="17" t="s">
        <v>1511</v>
      </c>
      <c r="B307" s="17" t="s">
        <v>410</v>
      </c>
      <c r="C307" s="19" t="str">
        <f>IF($B307="","",T(VLOOKUP($B307,Documentos!$A$2:$B$151,2,0)))</f>
        <v>Ministério de Minas e Energia (MME)</v>
      </c>
      <c r="D307" s="19" t="str">
        <f>IF($B307="","",T(VLOOKUP($B307,Documentos!$A$2:$C$151,3,0)))</f>
        <v>Instituição governamental</v>
      </c>
      <c r="G307" s="44" t="s">
        <v>1512</v>
      </c>
      <c r="H307" s="18" t="s">
        <v>46</v>
      </c>
      <c r="I307" s="44" t="s">
        <v>1513</v>
      </c>
      <c r="K307" s="19" t="s">
        <v>51</v>
      </c>
    </row>
    <row r="308" spans="1:11" x14ac:dyDescent="0.4">
      <c r="A308" s="17" t="s">
        <v>1514</v>
      </c>
      <c r="B308" s="17" t="s">
        <v>410</v>
      </c>
      <c r="C308" s="19" t="str">
        <f>IF($B308="","",T(VLOOKUP($B308,Documentos!$A$2:$B$151,2,0)))</f>
        <v>Ministério de Minas e Energia (MME)</v>
      </c>
      <c r="D308" s="19" t="str">
        <f>IF($B308="","",T(VLOOKUP($B308,Documentos!$A$2:$C$151,3,0)))</f>
        <v>Instituição governamental</v>
      </c>
      <c r="G308" s="44" t="s">
        <v>1515</v>
      </c>
      <c r="H308" s="18" t="s">
        <v>46</v>
      </c>
      <c r="I308" s="44" t="s">
        <v>963</v>
      </c>
      <c r="K308" s="19" t="s">
        <v>51</v>
      </c>
    </row>
    <row r="309" spans="1:11" x14ac:dyDescent="0.4">
      <c r="A309" s="17" t="s">
        <v>1516</v>
      </c>
      <c r="B309" s="17" t="s">
        <v>410</v>
      </c>
      <c r="C309" s="19" t="str">
        <f>IF($B309="","",T(VLOOKUP($B309,Documentos!$A$2:$B$151,2,0)))</f>
        <v>Ministério de Minas e Energia (MME)</v>
      </c>
      <c r="D309" s="19" t="str">
        <f>IF($B309="","",T(VLOOKUP($B309,Documentos!$A$2:$C$151,3,0)))</f>
        <v>Instituição governamental</v>
      </c>
      <c r="G309" s="44" t="s">
        <v>1517</v>
      </c>
      <c r="H309" s="18" t="s">
        <v>46</v>
      </c>
      <c r="I309" s="44" t="s">
        <v>1518</v>
      </c>
      <c r="K309" s="19" t="s">
        <v>51</v>
      </c>
    </row>
    <row r="310" spans="1:11" x14ac:dyDescent="0.4">
      <c r="A310" s="17" t="s">
        <v>1519</v>
      </c>
      <c r="B310" s="17" t="s">
        <v>410</v>
      </c>
      <c r="C310" s="19" t="str">
        <f>IF($B310="","",T(VLOOKUP($B310,Documentos!$A$2:$B$151,2,0)))</f>
        <v>Ministério de Minas e Energia (MME)</v>
      </c>
      <c r="D310" s="19" t="str">
        <f>IF($B310="","",T(VLOOKUP($B310,Documentos!$A$2:$C$151,3,0)))</f>
        <v>Instituição governamental</v>
      </c>
      <c r="G310" s="44" t="s">
        <v>1520</v>
      </c>
      <c r="H310" s="18" t="s">
        <v>46</v>
      </c>
      <c r="I310" s="44" t="s">
        <v>654</v>
      </c>
      <c r="K310" s="19" t="s">
        <v>51</v>
      </c>
    </row>
    <row r="311" spans="1:11" ht="43.75" x14ac:dyDescent="0.4">
      <c r="A311" s="17" t="s">
        <v>1521</v>
      </c>
      <c r="B311" s="17" t="s">
        <v>412</v>
      </c>
      <c r="C311" s="19" t="str">
        <f>IF($B311="","",T(VLOOKUP($B311,Documentos!$A$2:$B$151,2,0)))</f>
        <v>MINISTÉRIO DO DESENVOLVIMENTO, INDÚSTRIA, COMÉRCIO E SERVIÇOS</v>
      </c>
      <c r="D311" s="19" t="str">
        <f>IF($B311="","",T(VLOOKUP($B311,Documentos!$A$2:$C$151,3,0)))</f>
        <v>Instituição governamental</v>
      </c>
      <c r="G311" s="43" t="s">
        <v>1522</v>
      </c>
      <c r="H311" s="18" t="s">
        <v>63</v>
      </c>
      <c r="I311" s="43" t="s">
        <v>1523</v>
      </c>
      <c r="K311" s="19" t="s">
        <v>51</v>
      </c>
    </row>
    <row r="312" spans="1:11" ht="29.15" x14ac:dyDescent="0.4">
      <c r="A312" s="17" t="s">
        <v>1524</v>
      </c>
      <c r="B312" s="17" t="s">
        <v>412</v>
      </c>
      <c r="C312" s="19" t="str">
        <f>IF($B312="","",T(VLOOKUP($B312,Documentos!$A$2:$B$151,2,0)))</f>
        <v>MINISTÉRIO DO DESENVOLVIMENTO, INDÚSTRIA, COMÉRCIO E SERVIÇOS</v>
      </c>
      <c r="D312" s="19" t="str">
        <f>IF($B312="","",T(VLOOKUP($B312,Documentos!$A$2:$C$151,3,0)))</f>
        <v>Instituição governamental</v>
      </c>
      <c r="G312" s="43" t="s">
        <v>1525</v>
      </c>
      <c r="H312" s="18" t="s">
        <v>63</v>
      </c>
      <c r="I312" s="43" t="s">
        <v>829</v>
      </c>
      <c r="K312" s="19" t="s">
        <v>51</v>
      </c>
    </row>
    <row r="313" spans="1:11" ht="29.15" x14ac:dyDescent="0.4">
      <c r="A313" s="17" t="s">
        <v>1526</v>
      </c>
      <c r="B313" s="17" t="s">
        <v>412</v>
      </c>
      <c r="C313" s="19" t="str">
        <f>IF($B313="","",T(VLOOKUP($B313,Documentos!$A$2:$B$151,2,0)))</f>
        <v>MINISTÉRIO DO DESENVOLVIMENTO, INDÚSTRIA, COMÉRCIO E SERVIÇOS</v>
      </c>
      <c r="D313" s="19" t="str">
        <f>IF($B313="","",T(VLOOKUP($B313,Documentos!$A$2:$C$151,3,0)))</f>
        <v>Instituição governamental</v>
      </c>
      <c r="G313" s="43" t="s">
        <v>1527</v>
      </c>
      <c r="H313" s="18" t="s">
        <v>63</v>
      </c>
      <c r="I313" s="43" t="s">
        <v>1528</v>
      </c>
      <c r="K313" s="19" t="s">
        <v>51</v>
      </c>
    </row>
    <row r="314" spans="1:11" ht="29.15" x14ac:dyDescent="0.4">
      <c r="A314" s="17" t="s">
        <v>1529</v>
      </c>
      <c r="B314" s="17" t="s">
        <v>412</v>
      </c>
      <c r="C314" s="19" t="str">
        <f>IF($B314="","",T(VLOOKUP($B314,Documentos!$A$2:$B$151,2,0)))</f>
        <v>MINISTÉRIO DO DESENVOLVIMENTO, INDÚSTRIA, COMÉRCIO E SERVIÇOS</v>
      </c>
      <c r="D314" s="19" t="str">
        <f>IF($B314="","",T(VLOOKUP($B314,Documentos!$A$2:$C$151,3,0)))</f>
        <v>Instituição governamental</v>
      </c>
      <c r="G314" s="43" t="s">
        <v>1530</v>
      </c>
      <c r="H314" s="18" t="s">
        <v>63</v>
      </c>
      <c r="I314" s="43" t="s">
        <v>1199</v>
      </c>
      <c r="K314" s="19" t="s">
        <v>51</v>
      </c>
    </row>
    <row r="315" spans="1:11" ht="29.15" x14ac:dyDescent="0.4">
      <c r="A315" s="17" t="s">
        <v>1531</v>
      </c>
      <c r="B315" s="17" t="s">
        <v>412</v>
      </c>
      <c r="C315" s="19" t="str">
        <f>IF($B315="","",T(VLOOKUP($B315,Documentos!$A$2:$B$151,2,0)))</f>
        <v>MINISTÉRIO DO DESENVOLVIMENTO, INDÚSTRIA, COMÉRCIO E SERVIÇOS</v>
      </c>
      <c r="D315" s="19" t="str">
        <f>IF($B315="","",T(VLOOKUP($B315,Documentos!$A$2:$C$151,3,0)))</f>
        <v>Instituição governamental</v>
      </c>
      <c r="G315" s="43" t="s">
        <v>1532</v>
      </c>
      <c r="H315" s="18" t="s">
        <v>63</v>
      </c>
      <c r="I315" s="43" t="s">
        <v>1533</v>
      </c>
      <c r="K315" s="19" t="s">
        <v>51</v>
      </c>
    </row>
    <row r="316" spans="1:11" ht="29.15" x14ac:dyDescent="0.4">
      <c r="A316" s="17" t="s">
        <v>1534</v>
      </c>
      <c r="B316" s="17" t="s">
        <v>412</v>
      </c>
      <c r="C316" s="19" t="str">
        <f>IF($B316="","",T(VLOOKUP($B316,Documentos!$A$2:$B$151,2,0)))</f>
        <v>MINISTÉRIO DO DESENVOLVIMENTO, INDÚSTRIA, COMÉRCIO E SERVIÇOS</v>
      </c>
      <c r="D316" s="19" t="str">
        <f>IF($B316="","",T(VLOOKUP($B316,Documentos!$A$2:$C$151,3,0)))</f>
        <v>Instituição governamental</v>
      </c>
      <c r="G316" s="43" t="s">
        <v>1535</v>
      </c>
      <c r="H316" s="18" t="s">
        <v>63</v>
      </c>
      <c r="I316" s="43" t="s">
        <v>1536</v>
      </c>
      <c r="K316" s="19" t="s">
        <v>51</v>
      </c>
    </row>
    <row r="317" spans="1:11" ht="29.15" x14ac:dyDescent="0.4">
      <c r="A317" s="17" t="s">
        <v>1537</v>
      </c>
      <c r="B317" s="17" t="s">
        <v>412</v>
      </c>
      <c r="C317" s="19" t="str">
        <f>IF($B317="","",T(VLOOKUP($B317,Documentos!$A$2:$B$151,2,0)))</f>
        <v>MINISTÉRIO DO DESENVOLVIMENTO, INDÚSTRIA, COMÉRCIO E SERVIÇOS</v>
      </c>
      <c r="D317" s="19" t="str">
        <f>IF($B317="","",T(VLOOKUP($B317,Documentos!$A$2:$C$151,3,0)))</f>
        <v>Instituição governamental</v>
      </c>
      <c r="G317" s="43" t="s">
        <v>1538</v>
      </c>
      <c r="H317" s="18" t="s">
        <v>63</v>
      </c>
      <c r="I317" s="43" t="s">
        <v>1539</v>
      </c>
      <c r="K317" s="19" t="s">
        <v>51</v>
      </c>
    </row>
    <row r="318" spans="1:11" ht="29.15" x14ac:dyDescent="0.4">
      <c r="A318" s="17" t="s">
        <v>1540</v>
      </c>
      <c r="B318" s="17" t="s">
        <v>412</v>
      </c>
      <c r="C318" s="19" t="str">
        <f>IF($B318="","",T(VLOOKUP($B318,Documentos!$A$2:$B$151,2,0)))</f>
        <v>MINISTÉRIO DO DESENVOLVIMENTO, INDÚSTRIA, COMÉRCIO E SERVIÇOS</v>
      </c>
      <c r="D318" s="19" t="str">
        <f>IF($B318="","",T(VLOOKUP($B318,Documentos!$A$2:$C$151,3,0)))</f>
        <v>Instituição governamental</v>
      </c>
      <c r="G318" s="43" t="s">
        <v>1541</v>
      </c>
      <c r="H318" s="18" t="s">
        <v>63</v>
      </c>
      <c r="I318" s="43" t="s">
        <v>911</v>
      </c>
      <c r="K318" s="19" t="s">
        <v>51</v>
      </c>
    </row>
    <row r="319" spans="1:11" ht="29.15" x14ac:dyDescent="0.4">
      <c r="A319" s="17" t="s">
        <v>1542</v>
      </c>
      <c r="B319" s="17" t="s">
        <v>412</v>
      </c>
      <c r="C319" s="19" t="str">
        <f>IF($B319="","",T(VLOOKUP($B319,Documentos!$A$2:$B$151,2,0)))</f>
        <v>MINISTÉRIO DO DESENVOLVIMENTO, INDÚSTRIA, COMÉRCIO E SERVIÇOS</v>
      </c>
      <c r="D319" s="19" t="str">
        <f>IF($B319="","",T(VLOOKUP($B319,Documentos!$A$2:$C$151,3,0)))</f>
        <v>Instituição governamental</v>
      </c>
      <c r="G319" s="43" t="s">
        <v>1543</v>
      </c>
      <c r="H319" s="18" t="s">
        <v>63</v>
      </c>
      <c r="I319" s="43" t="s">
        <v>604</v>
      </c>
      <c r="K319" s="19" t="s">
        <v>51</v>
      </c>
    </row>
    <row r="320" spans="1:11" ht="29.15" x14ac:dyDescent="0.4">
      <c r="A320" s="17" t="s">
        <v>1544</v>
      </c>
      <c r="B320" s="17" t="s">
        <v>412</v>
      </c>
      <c r="C320" s="19" t="str">
        <f>IF($B320="","",T(VLOOKUP($B320,Documentos!$A$2:$B$151,2,0)))</f>
        <v>MINISTÉRIO DO DESENVOLVIMENTO, INDÚSTRIA, COMÉRCIO E SERVIÇOS</v>
      </c>
      <c r="D320" s="19" t="str">
        <f>IF($B320="","",T(VLOOKUP($B320,Documentos!$A$2:$C$151,3,0)))</f>
        <v>Instituição governamental</v>
      </c>
      <c r="G320" s="43" t="s">
        <v>1545</v>
      </c>
      <c r="H320" s="18" t="s">
        <v>60</v>
      </c>
      <c r="I320" s="43" t="s">
        <v>1546</v>
      </c>
      <c r="K320" s="19" t="s">
        <v>51</v>
      </c>
    </row>
    <row r="321" spans="1:12" ht="29.15" x14ac:dyDescent="0.4">
      <c r="A321" s="17" t="s">
        <v>1547</v>
      </c>
      <c r="B321" s="17" t="s">
        <v>412</v>
      </c>
      <c r="C321" s="19" t="str">
        <f>IF($B321="","",T(VLOOKUP($B321,Documentos!$A$2:$B$151,2,0)))</f>
        <v>MINISTÉRIO DO DESENVOLVIMENTO, INDÚSTRIA, COMÉRCIO E SERVIÇOS</v>
      </c>
      <c r="D321" s="19" t="str">
        <f>IF($B321="","",T(VLOOKUP($B321,Documentos!$A$2:$C$151,3,0)))</f>
        <v>Instituição governamental</v>
      </c>
      <c r="G321" s="43" t="s">
        <v>1548</v>
      </c>
      <c r="H321" s="18" t="s">
        <v>46</v>
      </c>
      <c r="I321" s="43" t="s">
        <v>1549</v>
      </c>
      <c r="K321" s="19" t="s">
        <v>51</v>
      </c>
    </row>
    <row r="322" spans="1:12" x14ac:dyDescent="0.4">
      <c r="A322" s="17" t="s">
        <v>1550</v>
      </c>
      <c r="B322" s="17" t="s">
        <v>412</v>
      </c>
      <c r="C322" s="19" t="str">
        <f>IF($B322="","",T(VLOOKUP($B322,Documentos!$A$2:$B$151,2,0)))</f>
        <v>MINISTÉRIO DO DESENVOLVIMENTO, INDÚSTRIA, COMÉRCIO E SERVIÇOS</v>
      </c>
      <c r="D322" s="19" t="str">
        <f>IF($B322="","",T(VLOOKUP($B322,Documentos!$A$2:$C$151,3,0)))</f>
        <v>Instituição governamental</v>
      </c>
      <c r="G322" s="43" t="s">
        <v>1551</v>
      </c>
      <c r="H322" s="18" t="s">
        <v>46</v>
      </c>
      <c r="I322" s="43" t="s">
        <v>1552</v>
      </c>
      <c r="K322" s="19" t="s">
        <v>51</v>
      </c>
    </row>
    <row r="323" spans="1:12" ht="29.15" x14ac:dyDescent="0.4">
      <c r="A323" s="17" t="s">
        <v>1553</v>
      </c>
      <c r="B323" s="17" t="s">
        <v>412</v>
      </c>
      <c r="C323" s="19" t="str">
        <f>IF($B323="","",T(VLOOKUP($B323,Documentos!$A$2:$B$151,2,0)))</f>
        <v>MINISTÉRIO DO DESENVOLVIMENTO, INDÚSTRIA, COMÉRCIO E SERVIÇOS</v>
      </c>
      <c r="D323" s="19" t="str">
        <f>IF($B323="","",T(VLOOKUP($B323,Documentos!$A$2:$C$151,3,0)))</f>
        <v>Instituição governamental</v>
      </c>
      <c r="G323" s="43" t="s">
        <v>1554</v>
      </c>
      <c r="H323" s="18" t="s">
        <v>46</v>
      </c>
      <c r="I323" s="43" t="s">
        <v>1555</v>
      </c>
      <c r="K323" s="19" t="s">
        <v>51</v>
      </c>
    </row>
    <row r="324" spans="1:12" ht="43.75" x14ac:dyDescent="0.4">
      <c r="A324" s="17" t="s">
        <v>1556</v>
      </c>
      <c r="B324" s="17" t="s">
        <v>412</v>
      </c>
      <c r="C324" s="19" t="str">
        <f>IF($B324="","",T(VLOOKUP($B324,Documentos!$A$2:$B$151,2,0)))</f>
        <v>MINISTÉRIO DO DESENVOLVIMENTO, INDÚSTRIA, COMÉRCIO E SERVIÇOS</v>
      </c>
      <c r="D324" s="19" t="str">
        <f>IF($B324="","",T(VLOOKUP($B324,Documentos!$A$2:$C$151,3,0)))</f>
        <v>Instituição governamental</v>
      </c>
      <c r="G324" s="44" t="s">
        <v>1557</v>
      </c>
      <c r="H324" s="18" t="s">
        <v>63</v>
      </c>
      <c r="I324" s="43" t="s">
        <v>1558</v>
      </c>
      <c r="K324" s="19" t="s">
        <v>51</v>
      </c>
    </row>
    <row r="325" spans="1:12" ht="43.75" x14ac:dyDescent="0.4">
      <c r="A325" s="17" t="s">
        <v>1559</v>
      </c>
      <c r="B325" s="17" t="s">
        <v>412</v>
      </c>
      <c r="C325" s="19" t="str">
        <f>IF($B325="","",T(VLOOKUP($B325,Documentos!$A$2:$B$151,2,0)))</f>
        <v>MINISTÉRIO DO DESENVOLVIMENTO, INDÚSTRIA, COMÉRCIO E SERVIÇOS</v>
      </c>
      <c r="D325" s="19" t="str">
        <f>IF($B325="","",T(VLOOKUP($B325,Documentos!$A$2:$C$151,3,0)))</f>
        <v>Instituição governamental</v>
      </c>
      <c r="G325" s="44" t="s">
        <v>870</v>
      </c>
      <c r="H325" s="18" t="s">
        <v>63</v>
      </c>
      <c r="I325" s="43" t="s">
        <v>1560</v>
      </c>
      <c r="K325" s="19" t="s">
        <v>51</v>
      </c>
    </row>
    <row r="326" spans="1:12" ht="43.75" x14ac:dyDescent="0.4">
      <c r="A326" s="17" t="s">
        <v>1561</v>
      </c>
      <c r="B326" s="17" t="s">
        <v>412</v>
      </c>
      <c r="C326" s="19" t="str">
        <f>IF($B326="","",T(VLOOKUP($B326,Documentos!$A$2:$B$151,2,0)))</f>
        <v>MINISTÉRIO DO DESENVOLVIMENTO, INDÚSTRIA, COMÉRCIO E SERVIÇOS</v>
      </c>
      <c r="D326" s="19" t="str">
        <f>IF($B326="","",T(VLOOKUP($B326,Documentos!$A$2:$C$151,3,0)))</f>
        <v>Instituição governamental</v>
      </c>
      <c r="G326" s="44" t="s">
        <v>717</v>
      </c>
      <c r="H326" s="18" t="s">
        <v>63</v>
      </c>
      <c r="I326" s="43" t="s">
        <v>1562</v>
      </c>
      <c r="K326" s="19" t="s">
        <v>51</v>
      </c>
    </row>
    <row r="327" spans="1:12" ht="29.15" x14ac:dyDescent="0.4">
      <c r="A327" s="17" t="s">
        <v>1563</v>
      </c>
      <c r="B327" s="17" t="s">
        <v>412</v>
      </c>
      <c r="C327" s="19" t="str">
        <f>IF($B327="","",T(VLOOKUP($B327,Documentos!$A$2:$B$151,2,0)))</f>
        <v>MINISTÉRIO DO DESENVOLVIMENTO, INDÚSTRIA, COMÉRCIO E SERVIÇOS</v>
      </c>
      <c r="D327" s="19" t="str">
        <f>IF($B327="","",T(VLOOKUP($B327,Documentos!$A$2:$C$151,3,0)))</f>
        <v>Instituição governamental</v>
      </c>
      <c r="G327" s="44" t="s">
        <v>1564</v>
      </c>
      <c r="H327" s="18" t="s">
        <v>63</v>
      </c>
      <c r="I327" s="43" t="s">
        <v>1565</v>
      </c>
      <c r="K327" s="19" t="s">
        <v>51</v>
      </c>
    </row>
    <row r="328" spans="1:12" ht="29.15" x14ac:dyDescent="0.4">
      <c r="A328" s="17" t="s">
        <v>1566</v>
      </c>
      <c r="B328" s="17" t="s">
        <v>412</v>
      </c>
      <c r="C328" s="19" t="str">
        <f>IF($B328="","",T(VLOOKUP($B328,Documentos!$A$2:$B$151,2,0)))</f>
        <v>MINISTÉRIO DO DESENVOLVIMENTO, INDÚSTRIA, COMÉRCIO E SERVIÇOS</v>
      </c>
      <c r="D328" s="19" t="str">
        <f>IF($B328="","",T(VLOOKUP($B328,Documentos!$A$2:$C$151,3,0)))</f>
        <v>Instituição governamental</v>
      </c>
      <c r="G328" s="44" t="s">
        <v>1567</v>
      </c>
      <c r="H328" s="18" t="s">
        <v>46</v>
      </c>
      <c r="I328" s="43" t="s">
        <v>1568</v>
      </c>
      <c r="K328" s="19" t="s">
        <v>51</v>
      </c>
    </row>
    <row r="329" spans="1:12" ht="29.15" x14ac:dyDescent="0.4">
      <c r="A329" s="17" t="s">
        <v>1569</v>
      </c>
      <c r="B329" s="17" t="s">
        <v>414</v>
      </c>
      <c r="C329" s="19" t="str">
        <f>IF($B329="","",T(VLOOKUP($B329,Documentos!$A$2:$B$151,2,0)))</f>
        <v xml:space="preserve">ABIVIDRO </v>
      </c>
      <c r="D329" s="19" t="str">
        <f>IF($B329="","",T(VLOOKUP($B329,Documentos!$A$2:$C$151,3,0)))</f>
        <v>Órgão de classe ou associação</v>
      </c>
      <c r="G329" s="43" t="s">
        <v>1570</v>
      </c>
      <c r="H329" s="18" t="s">
        <v>46</v>
      </c>
      <c r="I329" s="44" t="s">
        <v>1557</v>
      </c>
      <c r="K329" s="19" t="s">
        <v>51</v>
      </c>
      <c r="L329" s="44" t="s">
        <v>1571</v>
      </c>
    </row>
    <row r="330" spans="1:12" ht="29.15" x14ac:dyDescent="0.4">
      <c r="A330" s="17" t="s">
        <v>1572</v>
      </c>
      <c r="B330" s="17" t="s">
        <v>414</v>
      </c>
      <c r="C330" s="19" t="str">
        <f>IF($B330="","",T(VLOOKUP($B330,Documentos!$A$2:$B$151,2,0)))</f>
        <v xml:space="preserve">ABIVIDRO </v>
      </c>
      <c r="D330" s="19" t="str">
        <f>IF($B330="","",T(VLOOKUP($B330,Documentos!$A$2:$C$151,3,0)))</f>
        <v>Órgão de classe ou associação</v>
      </c>
      <c r="G330" s="43" t="s">
        <v>1573</v>
      </c>
      <c r="H330" s="18" t="s">
        <v>46</v>
      </c>
      <c r="I330" s="44" t="s">
        <v>1574</v>
      </c>
      <c r="K330" s="19" t="s">
        <v>51</v>
      </c>
      <c r="L330" s="44" t="s">
        <v>1575</v>
      </c>
    </row>
    <row r="331" spans="1:12" x14ac:dyDescent="0.4">
      <c r="A331" s="17" t="s">
        <v>1576</v>
      </c>
      <c r="B331" s="17" t="s">
        <v>414</v>
      </c>
      <c r="C331" s="19" t="str">
        <f>IF($B331="","",T(VLOOKUP($B331,Documentos!$A$2:$B$151,2,0)))</f>
        <v xml:space="preserve">ABIVIDRO </v>
      </c>
      <c r="D331" s="19" t="str">
        <f>IF($B331="","",T(VLOOKUP($B331,Documentos!$A$2:$C$151,3,0)))</f>
        <v>Órgão de classe ou associação</v>
      </c>
      <c r="G331" s="43" t="s">
        <v>1577</v>
      </c>
      <c r="H331" s="18" t="s">
        <v>46</v>
      </c>
      <c r="I331" s="44" t="s">
        <v>1528</v>
      </c>
      <c r="K331" s="19" t="s">
        <v>51</v>
      </c>
      <c r="L331" s="44" t="s">
        <v>1578</v>
      </c>
    </row>
    <row r="332" spans="1:12" ht="29.15" x14ac:dyDescent="0.4">
      <c r="A332" s="17" t="s">
        <v>1579</v>
      </c>
      <c r="B332" s="17" t="s">
        <v>414</v>
      </c>
      <c r="C332" s="19" t="str">
        <f>IF($B332="","",T(VLOOKUP($B332,Documentos!$A$2:$B$151,2,0)))</f>
        <v xml:space="preserve">ABIVIDRO </v>
      </c>
      <c r="D332" s="19" t="str">
        <f>IF($B332="","",T(VLOOKUP($B332,Documentos!$A$2:$C$151,3,0)))</f>
        <v>Órgão de classe ou associação</v>
      </c>
      <c r="G332" s="43" t="s">
        <v>1580</v>
      </c>
      <c r="H332" s="18" t="s">
        <v>46</v>
      </c>
      <c r="I332" s="44" t="s">
        <v>1581</v>
      </c>
      <c r="K332" s="19" t="s">
        <v>51</v>
      </c>
      <c r="L332" s="44" t="s">
        <v>1582</v>
      </c>
    </row>
    <row r="333" spans="1:12" ht="29.15" x14ac:dyDescent="0.4">
      <c r="A333" s="17" t="s">
        <v>1583</v>
      </c>
      <c r="B333" s="17" t="s">
        <v>414</v>
      </c>
      <c r="C333" s="19" t="str">
        <f>IF($B333="","",T(VLOOKUP($B333,Documentos!$A$2:$B$151,2,0)))</f>
        <v xml:space="preserve">ABIVIDRO </v>
      </c>
      <c r="D333" s="19" t="str">
        <f>IF($B333="","",T(VLOOKUP($B333,Documentos!$A$2:$C$151,3,0)))</f>
        <v>Órgão de classe ou associação</v>
      </c>
      <c r="G333" s="43" t="s">
        <v>1584</v>
      </c>
      <c r="H333" s="18" t="s">
        <v>46</v>
      </c>
      <c r="I333" s="44" t="s">
        <v>1585</v>
      </c>
      <c r="K333" s="19" t="s">
        <v>51</v>
      </c>
      <c r="L333" s="44" t="s">
        <v>1586</v>
      </c>
    </row>
    <row r="334" spans="1:12" ht="29.15" x14ac:dyDescent="0.4">
      <c r="A334" s="17" t="s">
        <v>1587</v>
      </c>
      <c r="B334" s="17" t="s">
        <v>414</v>
      </c>
      <c r="C334" s="19" t="str">
        <f>IF($B334="","",T(VLOOKUP($B334,Documentos!$A$2:$B$151,2,0)))</f>
        <v xml:space="preserve">ABIVIDRO </v>
      </c>
      <c r="D334" s="19" t="str">
        <f>IF($B334="","",T(VLOOKUP($B334,Documentos!$A$2:$C$151,3,0)))</f>
        <v>Órgão de classe ou associação</v>
      </c>
      <c r="G334" s="43" t="s">
        <v>1588</v>
      </c>
      <c r="H334" s="18" t="s">
        <v>46</v>
      </c>
      <c r="I334" s="44" t="s">
        <v>786</v>
      </c>
      <c r="K334" s="19" t="s">
        <v>51</v>
      </c>
      <c r="L334" s="44" t="s">
        <v>1589</v>
      </c>
    </row>
    <row r="335" spans="1:12" x14ac:dyDescent="0.4">
      <c r="A335" s="17" t="s">
        <v>1590</v>
      </c>
      <c r="B335" s="17" t="s">
        <v>414</v>
      </c>
      <c r="C335" s="19" t="str">
        <f>IF($B335="","",T(VLOOKUP($B335,Documentos!$A$2:$B$151,2,0)))</f>
        <v xml:space="preserve">ABIVIDRO </v>
      </c>
      <c r="D335" s="19" t="str">
        <f>IF($B335="","",T(VLOOKUP($B335,Documentos!$A$2:$C$151,3,0)))</f>
        <v>Órgão de classe ou associação</v>
      </c>
      <c r="G335" s="43" t="s">
        <v>1591</v>
      </c>
      <c r="H335" s="18" t="s">
        <v>46</v>
      </c>
      <c r="I335" s="44" t="s">
        <v>1592</v>
      </c>
      <c r="K335" s="19" t="s">
        <v>51</v>
      </c>
      <c r="L335" s="44" t="s">
        <v>1593</v>
      </c>
    </row>
    <row r="336" spans="1:12" x14ac:dyDescent="0.4">
      <c r="A336" s="17" t="s">
        <v>1594</v>
      </c>
      <c r="B336" s="17" t="s">
        <v>414</v>
      </c>
      <c r="C336" s="19" t="str">
        <f>IF($B336="","",T(VLOOKUP($B336,Documentos!$A$2:$B$151,2,0)))</f>
        <v xml:space="preserve">ABIVIDRO </v>
      </c>
      <c r="D336" s="19" t="str">
        <f>IF($B336="","",T(VLOOKUP($B336,Documentos!$A$2:$C$151,3,0)))</f>
        <v>Órgão de classe ou associação</v>
      </c>
      <c r="G336" s="43" t="s">
        <v>1595</v>
      </c>
      <c r="H336" s="18" t="s">
        <v>46</v>
      </c>
      <c r="I336" s="44" t="s">
        <v>609</v>
      </c>
      <c r="K336" s="19" t="s">
        <v>51</v>
      </c>
      <c r="L336" s="44" t="s">
        <v>1086</v>
      </c>
    </row>
    <row r="337" spans="1:12" ht="29.15" x14ac:dyDescent="0.4">
      <c r="A337" s="17" t="s">
        <v>1596</v>
      </c>
      <c r="B337" s="17" t="s">
        <v>414</v>
      </c>
      <c r="C337" s="19" t="str">
        <f>IF($B337="","",T(VLOOKUP($B337,Documentos!$A$2:$B$151,2,0)))</f>
        <v xml:space="preserve">ABIVIDRO </v>
      </c>
      <c r="D337" s="19" t="str">
        <f>IF($B337="","",T(VLOOKUP($B337,Documentos!$A$2:$C$151,3,0)))</f>
        <v>Órgão de classe ou associação</v>
      </c>
      <c r="G337" s="43" t="s">
        <v>1597</v>
      </c>
      <c r="H337" s="18" t="s">
        <v>46</v>
      </c>
      <c r="I337" s="44" t="s">
        <v>1598</v>
      </c>
      <c r="K337" s="19" t="s">
        <v>51</v>
      </c>
      <c r="L337" s="44" t="s">
        <v>1086</v>
      </c>
    </row>
    <row r="338" spans="1:12" ht="29.15" x14ac:dyDescent="0.4">
      <c r="A338" s="17" t="s">
        <v>1599</v>
      </c>
      <c r="B338" s="17" t="s">
        <v>414</v>
      </c>
      <c r="C338" s="19" t="str">
        <f>IF($B338="","",T(VLOOKUP($B338,Documentos!$A$2:$B$151,2,0)))</f>
        <v xml:space="preserve">ABIVIDRO </v>
      </c>
      <c r="D338" s="19" t="str">
        <f>IF($B338="","",T(VLOOKUP($B338,Documentos!$A$2:$C$151,3,0)))</f>
        <v>Órgão de classe ou associação</v>
      </c>
      <c r="G338" s="43" t="s">
        <v>1600</v>
      </c>
      <c r="H338" s="18" t="s">
        <v>46</v>
      </c>
      <c r="I338" s="44" t="s">
        <v>1601</v>
      </c>
      <c r="K338" s="19" t="s">
        <v>51</v>
      </c>
      <c r="L338" s="44" t="s">
        <v>1602</v>
      </c>
    </row>
    <row r="339" spans="1:12" ht="29.15" x14ac:dyDescent="0.4">
      <c r="A339" s="17" t="s">
        <v>1603</v>
      </c>
      <c r="B339" s="17" t="s">
        <v>414</v>
      </c>
      <c r="C339" s="19" t="str">
        <f>IF($B339="","",T(VLOOKUP($B339,Documentos!$A$2:$B$151,2,0)))</f>
        <v xml:space="preserve">ABIVIDRO </v>
      </c>
      <c r="D339" s="19" t="str">
        <f>IF($B339="","",T(VLOOKUP($B339,Documentos!$A$2:$C$151,3,0)))</f>
        <v>Órgão de classe ou associação</v>
      </c>
      <c r="G339" s="43" t="s">
        <v>1604</v>
      </c>
      <c r="H339" s="18" t="s">
        <v>46</v>
      </c>
      <c r="I339" s="44" t="s">
        <v>1605</v>
      </c>
      <c r="K339" s="19" t="s">
        <v>51</v>
      </c>
      <c r="L339" s="44" t="s">
        <v>1606</v>
      </c>
    </row>
    <row r="340" spans="1:12" ht="29.15" x14ac:dyDescent="0.4">
      <c r="A340" s="17" t="s">
        <v>1607</v>
      </c>
      <c r="B340" s="17" t="s">
        <v>414</v>
      </c>
      <c r="C340" s="19" t="str">
        <f>IF($B340="","",T(VLOOKUP($B340,Documentos!$A$2:$B$151,2,0)))</f>
        <v xml:space="preserve">ABIVIDRO </v>
      </c>
      <c r="D340" s="19" t="str">
        <f>IF($B340="","",T(VLOOKUP($B340,Documentos!$A$2:$C$151,3,0)))</f>
        <v>Órgão de classe ou associação</v>
      </c>
      <c r="G340" s="43" t="s">
        <v>1608</v>
      </c>
      <c r="H340" s="18" t="s">
        <v>46</v>
      </c>
      <c r="I340" s="44" t="s">
        <v>648</v>
      </c>
      <c r="K340" s="19" t="s">
        <v>51</v>
      </c>
      <c r="L340" s="44" t="s">
        <v>1609</v>
      </c>
    </row>
    <row r="341" spans="1:12" ht="29.15" x14ac:dyDescent="0.4">
      <c r="A341" s="17" t="s">
        <v>1610</v>
      </c>
      <c r="B341" s="17" t="s">
        <v>416</v>
      </c>
      <c r="C341" s="19" t="str">
        <f>IF($B341="","",T(VLOOKUP($B341,Documentos!$A$2:$B$151,2,0)))</f>
        <v>Transportadora Brasileira Gasoduto Bolívia-Brasil S.A. (TBG)</v>
      </c>
      <c r="D341" s="19" t="str">
        <f>IF($B341="","",T(VLOOKUP($B341,Documentos!$A$2:$C$151,3,0)))</f>
        <v>Transportadora (NTS/TAG)</v>
      </c>
      <c r="G341" s="43" t="s">
        <v>1611</v>
      </c>
      <c r="H341" s="18" t="s">
        <v>63</v>
      </c>
      <c r="I341" s="44" t="s">
        <v>1612</v>
      </c>
      <c r="K341" s="19" t="s">
        <v>51</v>
      </c>
      <c r="L341" s="44" t="s">
        <v>1613</v>
      </c>
    </row>
    <row r="342" spans="1:12" ht="29.15" x14ac:dyDescent="0.4">
      <c r="A342" s="17" t="s">
        <v>1614</v>
      </c>
      <c r="B342" s="17" t="s">
        <v>416</v>
      </c>
      <c r="C342" s="19" t="str">
        <f>IF($B342="","",T(VLOOKUP($B342,Documentos!$A$2:$B$151,2,0)))</f>
        <v>Transportadora Brasileira Gasoduto Bolívia-Brasil S.A. (TBG)</v>
      </c>
      <c r="D342" s="19" t="str">
        <f>IF($B342="","",T(VLOOKUP($B342,Documentos!$A$2:$C$151,3,0)))</f>
        <v>Transportadora (NTS/TAG)</v>
      </c>
      <c r="G342" s="43" t="s">
        <v>1615</v>
      </c>
      <c r="H342" s="18" t="s">
        <v>13</v>
      </c>
      <c r="I342" s="44" t="s">
        <v>870</v>
      </c>
      <c r="K342" s="19" t="s">
        <v>51</v>
      </c>
      <c r="L342" s="44" t="s">
        <v>1616</v>
      </c>
    </row>
    <row r="343" spans="1:12" ht="29.15" x14ac:dyDescent="0.4">
      <c r="A343" s="17" t="s">
        <v>1617</v>
      </c>
      <c r="B343" s="17" t="s">
        <v>416</v>
      </c>
      <c r="C343" s="19" t="str">
        <f>IF($B343="","",T(VLOOKUP($B343,Documentos!$A$2:$B$151,2,0)))</f>
        <v>Transportadora Brasileira Gasoduto Bolívia-Brasil S.A. (TBG)</v>
      </c>
      <c r="D343" s="19" t="str">
        <f>IF($B343="","",T(VLOOKUP($B343,Documentos!$A$2:$C$151,3,0)))</f>
        <v>Transportadora (NTS/TAG)</v>
      </c>
      <c r="G343" s="43" t="s">
        <v>1618</v>
      </c>
      <c r="H343" s="18" t="s">
        <v>13</v>
      </c>
      <c r="I343" s="44" t="s">
        <v>1619</v>
      </c>
      <c r="K343" s="19" t="s">
        <v>51</v>
      </c>
      <c r="L343" s="44" t="s">
        <v>1616</v>
      </c>
    </row>
    <row r="344" spans="1:12" ht="29.15" x14ac:dyDescent="0.4">
      <c r="A344" s="17" t="s">
        <v>1620</v>
      </c>
      <c r="B344" s="17" t="s">
        <v>416</v>
      </c>
      <c r="C344" s="19" t="str">
        <f>IF($B344="","",T(VLOOKUP($B344,Documentos!$A$2:$B$151,2,0)))</f>
        <v>Transportadora Brasileira Gasoduto Bolívia-Brasil S.A. (TBG)</v>
      </c>
      <c r="D344" s="19" t="str">
        <f>IF($B344="","",T(VLOOKUP($B344,Documentos!$A$2:$C$151,3,0)))</f>
        <v>Transportadora (NTS/TAG)</v>
      </c>
      <c r="G344" s="43" t="s">
        <v>1621</v>
      </c>
      <c r="H344" s="18" t="s">
        <v>60</v>
      </c>
      <c r="I344" s="44" t="s">
        <v>1622</v>
      </c>
      <c r="K344" s="19" t="s">
        <v>51</v>
      </c>
      <c r="L344" s="44" t="s">
        <v>1616</v>
      </c>
    </row>
    <row r="345" spans="1:12" ht="29.15" x14ac:dyDescent="0.4">
      <c r="A345" s="17" t="s">
        <v>1623</v>
      </c>
      <c r="B345" s="17" t="s">
        <v>416</v>
      </c>
      <c r="C345" s="19" t="str">
        <f>IF($B345="","",T(VLOOKUP($B345,Documentos!$A$2:$B$151,2,0)))</f>
        <v>Transportadora Brasileira Gasoduto Bolívia-Brasil S.A. (TBG)</v>
      </c>
      <c r="D345" s="19" t="str">
        <f>IF($B345="","",T(VLOOKUP($B345,Documentos!$A$2:$C$151,3,0)))</f>
        <v>Transportadora (NTS/TAG)</v>
      </c>
      <c r="G345" s="43" t="s">
        <v>1624</v>
      </c>
      <c r="H345" s="18" t="s">
        <v>13</v>
      </c>
      <c r="I345" s="44" t="s">
        <v>1625</v>
      </c>
      <c r="K345" s="19" t="s">
        <v>51</v>
      </c>
      <c r="L345" s="44" t="s">
        <v>1616</v>
      </c>
    </row>
    <row r="346" spans="1:12" ht="29.15" x14ac:dyDescent="0.4">
      <c r="A346" s="17" t="s">
        <v>1626</v>
      </c>
      <c r="B346" s="17" t="s">
        <v>416</v>
      </c>
      <c r="C346" s="19" t="str">
        <f>IF($B346="","",T(VLOOKUP($B346,Documentos!$A$2:$B$151,2,0)))</f>
        <v>Transportadora Brasileira Gasoduto Bolívia-Brasil S.A. (TBG)</v>
      </c>
      <c r="D346" s="19" t="str">
        <f>IF($B346="","",T(VLOOKUP($B346,Documentos!$A$2:$C$151,3,0)))</f>
        <v>Transportadora (NTS/TAG)</v>
      </c>
      <c r="G346" s="43" t="s">
        <v>1627</v>
      </c>
      <c r="H346" s="18" t="s">
        <v>13</v>
      </c>
      <c r="I346" s="44" t="s">
        <v>1278</v>
      </c>
      <c r="K346" s="19" t="s">
        <v>51</v>
      </c>
      <c r="L346" s="44" t="s">
        <v>1616</v>
      </c>
    </row>
    <row r="347" spans="1:12" ht="29.15" x14ac:dyDescent="0.4">
      <c r="A347" s="17" t="s">
        <v>1628</v>
      </c>
      <c r="B347" s="17" t="s">
        <v>416</v>
      </c>
      <c r="C347" s="19" t="str">
        <f>IF($B347="","",T(VLOOKUP($B347,Documentos!$A$2:$B$151,2,0)))</f>
        <v>Transportadora Brasileira Gasoduto Bolívia-Brasil S.A. (TBG)</v>
      </c>
      <c r="D347" s="19" t="str">
        <f>IF($B347="","",T(VLOOKUP($B347,Documentos!$A$2:$C$151,3,0)))</f>
        <v>Transportadora (NTS/TAG)</v>
      </c>
      <c r="G347" s="43" t="s">
        <v>1629</v>
      </c>
      <c r="H347" s="18" t="s">
        <v>53</v>
      </c>
      <c r="I347" s="44" t="s">
        <v>604</v>
      </c>
      <c r="K347" s="19" t="s">
        <v>51</v>
      </c>
      <c r="L347" s="44" t="s">
        <v>1616</v>
      </c>
    </row>
    <row r="348" spans="1:12" ht="29.15" x14ac:dyDescent="0.4">
      <c r="A348" s="17" t="s">
        <v>1630</v>
      </c>
      <c r="B348" s="17" t="s">
        <v>416</v>
      </c>
      <c r="C348" s="19" t="str">
        <f>IF($B348="","",T(VLOOKUP($B348,Documentos!$A$2:$B$151,2,0)))</f>
        <v>Transportadora Brasileira Gasoduto Bolívia-Brasil S.A. (TBG)</v>
      </c>
      <c r="D348" s="19" t="str">
        <f>IF($B348="","",T(VLOOKUP($B348,Documentos!$A$2:$C$151,3,0)))</f>
        <v>Transportadora (NTS/TAG)</v>
      </c>
      <c r="G348" s="43" t="s">
        <v>1631</v>
      </c>
      <c r="H348" s="18" t="s">
        <v>13</v>
      </c>
      <c r="I348" s="44" t="s">
        <v>1632</v>
      </c>
      <c r="K348" s="19" t="s">
        <v>51</v>
      </c>
      <c r="L348" s="44" t="s">
        <v>1616</v>
      </c>
    </row>
    <row r="349" spans="1:12" ht="29.15" x14ac:dyDescent="0.4">
      <c r="A349" s="17" t="s">
        <v>1633</v>
      </c>
      <c r="B349" s="17" t="s">
        <v>416</v>
      </c>
      <c r="C349" s="19" t="str">
        <f>IF($B349="","",T(VLOOKUP($B349,Documentos!$A$2:$B$151,2,0)))</f>
        <v>Transportadora Brasileira Gasoduto Bolívia-Brasil S.A. (TBG)</v>
      </c>
      <c r="D349" s="19" t="str">
        <f>IF($B349="","",T(VLOOKUP($B349,Documentos!$A$2:$C$151,3,0)))</f>
        <v>Transportadora (NTS/TAG)</v>
      </c>
      <c r="G349" s="43" t="s">
        <v>1634</v>
      </c>
      <c r="H349" s="18" t="s">
        <v>13</v>
      </c>
      <c r="I349" s="44" t="s">
        <v>743</v>
      </c>
      <c r="K349" s="19" t="s">
        <v>51</v>
      </c>
      <c r="L349" s="44" t="s">
        <v>1616</v>
      </c>
    </row>
    <row r="350" spans="1:12" ht="29.15" x14ac:dyDescent="0.4">
      <c r="A350" s="17" t="s">
        <v>1635</v>
      </c>
      <c r="B350" s="17" t="s">
        <v>416</v>
      </c>
      <c r="C350" s="19" t="str">
        <f>IF($B350="","",T(VLOOKUP($B350,Documentos!$A$2:$B$151,2,0)))</f>
        <v>Transportadora Brasileira Gasoduto Bolívia-Brasil S.A. (TBG)</v>
      </c>
      <c r="D350" s="19" t="str">
        <f>IF($B350="","",T(VLOOKUP($B350,Documentos!$A$2:$C$151,3,0)))</f>
        <v>Transportadora (NTS/TAG)</v>
      </c>
      <c r="G350" s="43" t="s">
        <v>1636</v>
      </c>
      <c r="H350" s="18" t="s">
        <v>13</v>
      </c>
      <c r="I350" s="44" t="s">
        <v>1637</v>
      </c>
      <c r="K350" s="19" t="s">
        <v>51</v>
      </c>
      <c r="L350" s="44" t="s">
        <v>1616</v>
      </c>
    </row>
    <row r="351" spans="1:12" ht="29.15" x14ac:dyDescent="0.4">
      <c r="A351" s="17" t="s">
        <v>1638</v>
      </c>
      <c r="B351" s="17" t="s">
        <v>416</v>
      </c>
      <c r="C351" s="19" t="str">
        <f>IF($B351="","",T(VLOOKUP($B351,Documentos!$A$2:$B$151,2,0)))</f>
        <v>Transportadora Brasileira Gasoduto Bolívia-Brasil S.A. (TBG)</v>
      </c>
      <c r="D351" s="19" t="str">
        <f>IF($B351="","",T(VLOOKUP($B351,Documentos!$A$2:$C$151,3,0)))</f>
        <v>Transportadora (NTS/TAG)</v>
      </c>
      <c r="G351" s="43" t="s">
        <v>1639</v>
      </c>
      <c r="H351" s="18" t="s">
        <v>63</v>
      </c>
      <c r="I351" s="44" t="s">
        <v>1640</v>
      </c>
      <c r="K351" s="19" t="s">
        <v>51</v>
      </c>
      <c r="L351" s="44" t="s">
        <v>1641</v>
      </c>
    </row>
    <row r="352" spans="1:12" ht="24.9" x14ac:dyDescent="0.4">
      <c r="A352" s="17" t="s">
        <v>1642</v>
      </c>
      <c r="B352" s="17" t="s">
        <v>416</v>
      </c>
      <c r="C352" s="19" t="str">
        <f>IF($B352="","",T(VLOOKUP($B352,Documentos!$A$2:$B$151,2,0)))</f>
        <v>Transportadora Brasileira Gasoduto Bolívia-Brasil S.A. (TBG)</v>
      </c>
      <c r="D352" s="19" t="str">
        <f>IF($B352="","",T(VLOOKUP($B352,Documentos!$A$2:$C$151,3,0)))</f>
        <v>Transportadora (NTS/TAG)</v>
      </c>
      <c r="G352" s="43" t="s">
        <v>1643</v>
      </c>
      <c r="H352" s="18" t="s">
        <v>63</v>
      </c>
      <c r="I352" s="44" t="s">
        <v>1644</v>
      </c>
      <c r="K352" s="19" t="s">
        <v>51</v>
      </c>
      <c r="L352" s="44" t="s">
        <v>1645</v>
      </c>
    </row>
    <row r="353" spans="1:12" ht="29.15" x14ac:dyDescent="0.4">
      <c r="A353" s="17" t="s">
        <v>1646</v>
      </c>
      <c r="B353" s="17" t="s">
        <v>418</v>
      </c>
      <c r="C353" s="19" t="str">
        <f>IF($B353="","",T(VLOOKUP($B353,Documentos!$A$2:$B$151,2,0)))</f>
        <v>Frontier Economics</v>
      </c>
      <c r="D353" s="19" t="str">
        <f>IF($B353="","",T(VLOOKUP($B353,Documentos!$A$2:$C$151,3,0)))</f>
        <v>Consultoria e consultores</v>
      </c>
      <c r="G353" s="43" t="s">
        <v>1647</v>
      </c>
      <c r="H353" s="18" t="s">
        <v>13</v>
      </c>
      <c r="I353" s="44" t="s">
        <v>1648</v>
      </c>
      <c r="K353" s="19" t="s">
        <v>20</v>
      </c>
      <c r="L353" s="44" t="s">
        <v>1616</v>
      </c>
    </row>
    <row r="354" spans="1:12" ht="29.15" x14ac:dyDescent="0.4">
      <c r="A354" s="17" t="s">
        <v>1649</v>
      </c>
      <c r="B354" s="17" t="s">
        <v>418</v>
      </c>
      <c r="C354" s="19" t="str">
        <f>IF($B354="","",T(VLOOKUP($B354,Documentos!$A$2:$B$151,2,0)))</f>
        <v>Frontier Economics</v>
      </c>
      <c r="D354" s="19" t="str">
        <f>IF($B354="","",T(VLOOKUP($B354,Documentos!$A$2:$C$151,3,0)))</f>
        <v>Consultoria e consultores</v>
      </c>
      <c r="G354" s="43" t="s">
        <v>1650</v>
      </c>
      <c r="H354" s="18" t="s">
        <v>13</v>
      </c>
      <c r="I354" s="44" t="s">
        <v>1651</v>
      </c>
      <c r="K354" s="19" t="s">
        <v>51</v>
      </c>
      <c r="L354" s="44" t="s">
        <v>1616</v>
      </c>
    </row>
    <row r="355" spans="1:12" ht="29.15" x14ac:dyDescent="0.4">
      <c r="A355" s="17" t="s">
        <v>1652</v>
      </c>
      <c r="B355" s="17" t="s">
        <v>418</v>
      </c>
      <c r="C355" s="19" t="str">
        <f>IF($B355="","",T(VLOOKUP($B355,Documentos!$A$2:$B$151,2,0)))</f>
        <v>Frontier Economics</v>
      </c>
      <c r="D355" s="19" t="str">
        <f>IF($B355="","",T(VLOOKUP($B355,Documentos!$A$2:$C$151,3,0)))</f>
        <v>Consultoria e consultores</v>
      </c>
      <c r="G355" s="43" t="s">
        <v>1653</v>
      </c>
      <c r="H355" s="18" t="s">
        <v>13</v>
      </c>
      <c r="I355" s="44" t="s">
        <v>1549</v>
      </c>
      <c r="K355" s="19" t="s">
        <v>51</v>
      </c>
      <c r="L355" s="44" t="s">
        <v>1616</v>
      </c>
    </row>
    <row r="356" spans="1:12" ht="29.15" x14ac:dyDescent="0.4">
      <c r="A356" s="17" t="s">
        <v>1654</v>
      </c>
      <c r="B356" s="17" t="s">
        <v>418</v>
      </c>
      <c r="C356" s="19" t="str">
        <f>IF($B356="","",T(VLOOKUP($B356,Documentos!$A$2:$B$151,2,0)))</f>
        <v>Frontier Economics</v>
      </c>
      <c r="D356" s="19" t="str">
        <f>IF($B356="","",T(VLOOKUP($B356,Documentos!$A$2:$C$151,3,0)))</f>
        <v>Consultoria e consultores</v>
      </c>
      <c r="G356" s="43" t="s">
        <v>1655</v>
      </c>
      <c r="H356" s="18" t="s">
        <v>13</v>
      </c>
      <c r="I356" s="44" t="s">
        <v>610</v>
      </c>
      <c r="K356" s="19" t="s">
        <v>51</v>
      </c>
      <c r="L356" s="44" t="s">
        <v>1616</v>
      </c>
    </row>
    <row r="357" spans="1:12" x14ac:dyDescent="0.4">
      <c r="A357" s="17" t="s">
        <v>1656</v>
      </c>
      <c r="B357" s="17" t="s">
        <v>418</v>
      </c>
      <c r="C357" s="19" t="str">
        <f>IF($B357="","",T(VLOOKUP($B357,Documentos!$A$2:$B$151,2,0)))</f>
        <v>Frontier Economics</v>
      </c>
      <c r="D357" s="19" t="str">
        <f>IF($B357="","",T(VLOOKUP($B357,Documentos!$A$2:$C$151,3,0)))</f>
        <v>Consultoria e consultores</v>
      </c>
      <c r="G357" s="43" t="s">
        <v>1657</v>
      </c>
      <c r="H357" s="18" t="s">
        <v>53</v>
      </c>
      <c r="I357" s="44" t="s">
        <v>1658</v>
      </c>
      <c r="K357" s="19" t="s">
        <v>51</v>
      </c>
      <c r="L357" s="44" t="s">
        <v>1616</v>
      </c>
    </row>
    <row r="358" spans="1:12" x14ac:dyDescent="0.4">
      <c r="A358" s="17" t="s">
        <v>1659</v>
      </c>
      <c r="B358" s="17" t="s">
        <v>418</v>
      </c>
      <c r="C358" s="19" t="str">
        <f>IF($B358="","",T(VLOOKUP($B358,Documentos!$A$2:$B$151,2,0)))</f>
        <v>Frontier Economics</v>
      </c>
      <c r="D358" s="19" t="str">
        <f>IF($B358="","",T(VLOOKUP($B358,Documentos!$A$2:$C$151,3,0)))</f>
        <v>Consultoria e consultores</v>
      </c>
      <c r="G358" s="43" t="s">
        <v>1660</v>
      </c>
      <c r="H358" s="18" t="s">
        <v>60</v>
      </c>
      <c r="I358" s="44" t="s">
        <v>1661</v>
      </c>
      <c r="K358" s="19" t="s">
        <v>51</v>
      </c>
      <c r="L358" s="44" t="s">
        <v>1616</v>
      </c>
    </row>
    <row r="359" spans="1:12" x14ac:dyDescent="0.4">
      <c r="A359" s="17" t="s">
        <v>1662</v>
      </c>
      <c r="B359" s="17" t="s">
        <v>418</v>
      </c>
      <c r="C359" s="19" t="str">
        <f>IF($B359="","",T(VLOOKUP($B359,Documentos!$A$2:$B$151,2,0)))</f>
        <v>Frontier Economics</v>
      </c>
      <c r="D359" s="19" t="str">
        <f>IF($B359="","",T(VLOOKUP($B359,Documentos!$A$2:$C$151,3,0)))</f>
        <v>Consultoria e consultores</v>
      </c>
      <c r="G359" s="43" t="s">
        <v>1663</v>
      </c>
      <c r="H359" s="18" t="s">
        <v>60</v>
      </c>
      <c r="I359" s="44" t="s">
        <v>1664</v>
      </c>
      <c r="K359" s="19" t="s">
        <v>51</v>
      </c>
      <c r="L359" s="44" t="s">
        <v>1616</v>
      </c>
    </row>
    <row r="360" spans="1:12" x14ac:dyDescent="0.4">
      <c r="A360" s="17" t="s">
        <v>1665</v>
      </c>
      <c r="B360" s="17" t="s">
        <v>418</v>
      </c>
      <c r="C360" s="19" t="str">
        <f>IF($B360="","",T(VLOOKUP($B360,Documentos!$A$2:$B$151,2,0)))</f>
        <v>Frontier Economics</v>
      </c>
      <c r="D360" s="19" t="str">
        <f>IF($B360="","",T(VLOOKUP($B360,Documentos!$A$2:$C$151,3,0)))</f>
        <v>Consultoria e consultores</v>
      </c>
      <c r="G360" s="43" t="s">
        <v>1666</v>
      </c>
      <c r="H360" s="18" t="s">
        <v>53</v>
      </c>
      <c r="I360" s="44" t="s">
        <v>1667</v>
      </c>
      <c r="K360" s="19" t="s">
        <v>51</v>
      </c>
      <c r="L360" s="44" t="s">
        <v>1616</v>
      </c>
    </row>
    <row r="361" spans="1:12" x14ac:dyDescent="0.4">
      <c r="A361" s="17" t="s">
        <v>1668</v>
      </c>
      <c r="B361" s="17" t="s">
        <v>418</v>
      </c>
      <c r="C361" s="19" t="str">
        <f>IF($B361="","",T(VLOOKUP($B361,Documentos!$A$2:$B$151,2,0)))</f>
        <v>Frontier Economics</v>
      </c>
      <c r="D361" s="19" t="str">
        <f>IF($B361="","",T(VLOOKUP($B361,Documentos!$A$2:$C$151,3,0)))</f>
        <v>Consultoria e consultores</v>
      </c>
      <c r="G361" s="43" t="s">
        <v>1669</v>
      </c>
      <c r="H361" s="18" t="s">
        <v>57</v>
      </c>
      <c r="I361" s="44" t="s">
        <v>1138</v>
      </c>
      <c r="K361" s="19" t="s">
        <v>36</v>
      </c>
      <c r="L361" s="44" t="s">
        <v>1616</v>
      </c>
    </row>
    <row r="362" spans="1:12" x14ac:dyDescent="0.4">
      <c r="A362" s="17" t="s">
        <v>1670</v>
      </c>
      <c r="B362" s="17" t="s">
        <v>418</v>
      </c>
      <c r="C362" s="19" t="str">
        <f>IF($B362="","",T(VLOOKUP($B362,Documentos!$A$2:$B$151,2,0)))</f>
        <v>Frontier Economics</v>
      </c>
      <c r="D362" s="19" t="str">
        <f>IF($B362="","",T(VLOOKUP($B362,Documentos!$A$2:$C$151,3,0)))</f>
        <v>Consultoria e consultores</v>
      </c>
      <c r="G362" s="43" t="s">
        <v>1671</v>
      </c>
      <c r="H362" s="18" t="s">
        <v>53</v>
      </c>
      <c r="I362" s="44" t="s">
        <v>1132</v>
      </c>
      <c r="K362" s="19" t="s">
        <v>20</v>
      </c>
      <c r="L362" s="44" t="s">
        <v>1616</v>
      </c>
    </row>
    <row r="363" spans="1:12" x14ac:dyDescent="0.4">
      <c r="A363" s="17" t="s">
        <v>1672</v>
      </c>
      <c r="B363" s="17" t="s">
        <v>418</v>
      </c>
      <c r="C363" s="19" t="str">
        <f>IF($B363="","",T(VLOOKUP($B363,Documentos!$A$2:$B$151,2,0)))</f>
        <v>Frontier Economics</v>
      </c>
      <c r="D363" s="19" t="str">
        <f>IF($B363="","",T(VLOOKUP($B363,Documentos!$A$2:$C$151,3,0)))</f>
        <v>Consultoria e consultores</v>
      </c>
      <c r="G363" s="43" t="s">
        <v>1673</v>
      </c>
      <c r="H363" s="18" t="s">
        <v>60</v>
      </c>
      <c r="I363" s="44" t="s">
        <v>1622</v>
      </c>
      <c r="K363" s="19" t="s">
        <v>20</v>
      </c>
      <c r="L363" s="44" t="s">
        <v>1616</v>
      </c>
    </row>
    <row r="364" spans="1:12" x14ac:dyDescent="0.4">
      <c r="A364" s="17" t="s">
        <v>1674</v>
      </c>
      <c r="B364" s="17" t="s">
        <v>418</v>
      </c>
      <c r="C364" s="19" t="str">
        <f>IF($B364="","",T(VLOOKUP($B364,Documentos!$A$2:$B$151,2,0)))</f>
        <v>Frontier Economics</v>
      </c>
      <c r="D364" s="19" t="str">
        <f>IF($B364="","",T(VLOOKUP($B364,Documentos!$A$2:$C$151,3,0)))</f>
        <v>Consultoria e consultores</v>
      </c>
      <c r="G364" s="43" t="s">
        <v>1675</v>
      </c>
      <c r="H364" s="18" t="s">
        <v>60</v>
      </c>
      <c r="I364" s="44" t="s">
        <v>1676</v>
      </c>
      <c r="K364" s="19" t="s">
        <v>20</v>
      </c>
      <c r="L364" s="44" t="s">
        <v>1616</v>
      </c>
    </row>
    <row r="365" spans="1:12" ht="29.15" x14ac:dyDescent="0.4">
      <c r="A365" s="17" t="s">
        <v>1677</v>
      </c>
      <c r="B365" s="17" t="s">
        <v>418</v>
      </c>
      <c r="C365" s="19" t="str">
        <f>IF($B365="","",T(VLOOKUP($B365,Documentos!$A$2:$B$151,2,0)))</f>
        <v>Frontier Economics</v>
      </c>
      <c r="D365" s="19" t="str">
        <f>IF($B365="","",T(VLOOKUP($B365,Documentos!$A$2:$C$151,3,0)))</f>
        <v>Consultoria e consultores</v>
      </c>
      <c r="G365" s="43" t="s">
        <v>1678</v>
      </c>
      <c r="H365" s="18" t="s">
        <v>13</v>
      </c>
      <c r="I365" s="44" t="s">
        <v>911</v>
      </c>
      <c r="K365" s="19" t="s">
        <v>20</v>
      </c>
      <c r="L365" s="44" t="s">
        <v>1616</v>
      </c>
    </row>
    <row r="366" spans="1:12" x14ac:dyDescent="0.4">
      <c r="A366" s="17" t="s">
        <v>1679</v>
      </c>
      <c r="B366" s="17" t="s">
        <v>418</v>
      </c>
      <c r="C366" s="19" t="str">
        <f>IF($B366="","",T(VLOOKUP($B366,Documentos!$A$2:$B$151,2,0)))</f>
        <v>Frontier Economics</v>
      </c>
      <c r="D366" s="19" t="str">
        <f>IF($B366="","",T(VLOOKUP($B366,Documentos!$A$2:$C$151,3,0)))</f>
        <v>Consultoria e consultores</v>
      </c>
      <c r="G366" s="43" t="s">
        <v>1680</v>
      </c>
      <c r="H366" s="18" t="s">
        <v>60</v>
      </c>
      <c r="I366" s="44" t="s">
        <v>1681</v>
      </c>
      <c r="K366" s="19" t="s">
        <v>20</v>
      </c>
      <c r="L366" s="44" t="s">
        <v>1616</v>
      </c>
    </row>
    <row r="367" spans="1:12" ht="29.15" x14ac:dyDescent="0.4">
      <c r="A367" s="17" t="s">
        <v>1682</v>
      </c>
      <c r="B367" s="17" t="s">
        <v>418</v>
      </c>
      <c r="C367" s="19" t="str">
        <f>IF($B367="","",T(VLOOKUP($B367,Documentos!$A$2:$B$151,2,0)))</f>
        <v>Frontier Economics</v>
      </c>
      <c r="D367" s="19" t="str">
        <f>IF($B367="","",T(VLOOKUP($B367,Documentos!$A$2:$C$151,3,0)))</f>
        <v>Consultoria e consultores</v>
      </c>
      <c r="G367" s="43" t="s">
        <v>1683</v>
      </c>
      <c r="H367" s="18" t="s">
        <v>53</v>
      </c>
      <c r="I367" s="44" t="s">
        <v>1684</v>
      </c>
      <c r="K367" s="19" t="s">
        <v>20</v>
      </c>
      <c r="L367" s="44" t="s">
        <v>1616</v>
      </c>
    </row>
    <row r="368" spans="1:12" ht="29.15" x14ac:dyDescent="0.4">
      <c r="A368" s="17" t="s">
        <v>1685</v>
      </c>
      <c r="B368" s="17" t="s">
        <v>418</v>
      </c>
      <c r="C368" s="19" t="str">
        <f>IF($B368="","",T(VLOOKUP($B368,Documentos!$A$2:$B$151,2,0)))</f>
        <v>Frontier Economics</v>
      </c>
      <c r="D368" s="19" t="str">
        <f>IF($B368="","",T(VLOOKUP($B368,Documentos!$A$2:$C$151,3,0)))</f>
        <v>Consultoria e consultores</v>
      </c>
      <c r="G368" s="43" t="s">
        <v>1686</v>
      </c>
      <c r="H368" s="18" t="s">
        <v>13</v>
      </c>
      <c r="I368" s="44" t="s">
        <v>1687</v>
      </c>
      <c r="K368" s="19" t="s">
        <v>20</v>
      </c>
      <c r="L368" s="44" t="s">
        <v>1616</v>
      </c>
    </row>
    <row r="369" spans="1:12" ht="29.15" x14ac:dyDescent="0.4">
      <c r="A369" s="17" t="s">
        <v>1688</v>
      </c>
      <c r="B369" s="17" t="s">
        <v>418</v>
      </c>
      <c r="C369" s="19" t="str">
        <f>IF($B369="","",T(VLOOKUP($B369,Documentos!$A$2:$B$151,2,0)))</f>
        <v>Frontier Economics</v>
      </c>
      <c r="D369" s="19" t="str">
        <f>IF($B369="","",T(VLOOKUP($B369,Documentos!$A$2:$C$151,3,0)))</f>
        <v>Consultoria e consultores</v>
      </c>
      <c r="G369" s="43" t="s">
        <v>1689</v>
      </c>
      <c r="H369" s="18" t="s">
        <v>30</v>
      </c>
      <c r="I369" s="44" t="s">
        <v>1690</v>
      </c>
      <c r="K369" s="19" t="s">
        <v>36</v>
      </c>
      <c r="L369" s="44" t="s">
        <v>1616</v>
      </c>
    </row>
    <row r="370" spans="1:12" x14ac:dyDescent="0.4">
      <c r="A370" s="17" t="s">
        <v>1691</v>
      </c>
      <c r="B370" s="17" t="s">
        <v>418</v>
      </c>
      <c r="C370" s="19" t="str">
        <f>IF($B370="","",T(VLOOKUP($B370,Documentos!$A$2:$B$151,2,0)))</f>
        <v>Frontier Economics</v>
      </c>
      <c r="D370" s="19" t="str">
        <f>IF($B370="","",T(VLOOKUP($B370,Documentos!$A$2:$C$151,3,0)))</f>
        <v>Consultoria e consultores</v>
      </c>
      <c r="G370" s="43" t="s">
        <v>1692</v>
      </c>
      <c r="H370" s="18" t="s">
        <v>57</v>
      </c>
      <c r="I370" s="44" t="s">
        <v>1693</v>
      </c>
      <c r="K370" s="19" t="s">
        <v>36</v>
      </c>
      <c r="L370" s="44" t="s">
        <v>1616</v>
      </c>
    </row>
    <row r="371" spans="1:12" ht="24.9" x14ac:dyDescent="0.4">
      <c r="A371" s="17" t="s">
        <v>1694</v>
      </c>
      <c r="B371" s="17" t="s">
        <v>418</v>
      </c>
      <c r="C371" s="19" t="str">
        <f>IF($B371="","",T(VLOOKUP($B371,Documentos!$A$2:$B$151,2,0)))</f>
        <v>Frontier Economics</v>
      </c>
      <c r="D371" s="19" t="str">
        <f>IF($B371="","",T(VLOOKUP($B371,Documentos!$A$2:$C$151,3,0)))</f>
        <v>Consultoria e consultores</v>
      </c>
      <c r="G371" s="43" t="s">
        <v>1695</v>
      </c>
      <c r="H371" s="18" t="s">
        <v>30</v>
      </c>
      <c r="I371" s="44" t="s">
        <v>1696</v>
      </c>
      <c r="K371" s="19" t="s">
        <v>36</v>
      </c>
      <c r="L371" s="44" t="s">
        <v>1616</v>
      </c>
    </row>
    <row r="372" spans="1:12" ht="24.9" x14ac:dyDescent="0.4">
      <c r="A372" s="17" t="s">
        <v>1697</v>
      </c>
      <c r="B372" s="17" t="s">
        <v>418</v>
      </c>
      <c r="C372" s="19" t="str">
        <f>IF($B372="","",T(VLOOKUP($B372,Documentos!$A$2:$B$151,2,0)))</f>
        <v>Frontier Economics</v>
      </c>
      <c r="D372" s="19" t="str">
        <f>IF($B372="","",T(VLOOKUP($B372,Documentos!$A$2:$C$151,3,0)))</f>
        <v>Consultoria e consultores</v>
      </c>
      <c r="G372" s="43" t="s">
        <v>1698</v>
      </c>
      <c r="H372" s="18" t="s">
        <v>30</v>
      </c>
      <c r="I372" s="44" t="s">
        <v>1138</v>
      </c>
      <c r="K372" s="19" t="s">
        <v>36</v>
      </c>
      <c r="L372" s="44" t="s">
        <v>1616</v>
      </c>
    </row>
    <row r="373" spans="1:12" ht="24.9" x14ac:dyDescent="0.4">
      <c r="A373" s="17" t="s">
        <v>1699</v>
      </c>
      <c r="B373" s="17" t="s">
        <v>418</v>
      </c>
      <c r="C373" s="19" t="str">
        <f>IF($B373="","",T(VLOOKUP($B373,Documentos!$A$2:$B$151,2,0)))</f>
        <v>Frontier Economics</v>
      </c>
      <c r="D373" s="19" t="str">
        <f>IF($B373="","",T(VLOOKUP($B373,Documentos!$A$2:$C$151,3,0)))</f>
        <v>Consultoria e consultores</v>
      </c>
      <c r="G373" s="43" t="s">
        <v>1700</v>
      </c>
      <c r="H373" s="18" t="s">
        <v>30</v>
      </c>
      <c r="I373" s="44" t="s">
        <v>1701</v>
      </c>
      <c r="K373" s="19" t="s">
        <v>36</v>
      </c>
      <c r="L373" s="44" t="s">
        <v>1616</v>
      </c>
    </row>
    <row r="374" spans="1:12" x14ac:dyDescent="0.4">
      <c r="A374" s="17" t="s">
        <v>1702</v>
      </c>
      <c r="B374" s="17" t="s">
        <v>418</v>
      </c>
      <c r="C374" s="19" t="str">
        <f>IF($B374="","",T(VLOOKUP($B374,Documentos!$A$2:$B$151,2,0)))</f>
        <v>Frontier Economics</v>
      </c>
      <c r="D374" s="19" t="str">
        <f>IF($B374="","",T(VLOOKUP($B374,Documentos!$A$2:$C$151,3,0)))</f>
        <v>Consultoria e consultores</v>
      </c>
      <c r="G374" s="43" t="s">
        <v>1703</v>
      </c>
      <c r="H374" s="18" t="s">
        <v>60</v>
      </c>
      <c r="I374" s="44" t="s">
        <v>1704</v>
      </c>
      <c r="K374" s="19" t="s">
        <v>20</v>
      </c>
      <c r="L374" s="44" t="s">
        <v>1616</v>
      </c>
    </row>
    <row r="375" spans="1:12" ht="24.9" x14ac:dyDescent="0.4">
      <c r="A375" s="17" t="s">
        <v>1705</v>
      </c>
      <c r="B375" s="17" t="s">
        <v>418</v>
      </c>
      <c r="C375" s="19" t="str">
        <f>IF($B375="","",T(VLOOKUP($B375,Documentos!$A$2:$B$151,2,0)))</f>
        <v>Frontier Economics</v>
      </c>
      <c r="D375" s="19" t="str">
        <f>IF($B375="","",T(VLOOKUP($B375,Documentos!$A$2:$C$151,3,0)))</f>
        <v>Consultoria e consultores</v>
      </c>
      <c r="G375" s="43" t="s">
        <v>1706</v>
      </c>
      <c r="H375" s="18" t="s">
        <v>13</v>
      </c>
      <c r="I375" s="44" t="s">
        <v>1707</v>
      </c>
      <c r="K375" s="19" t="s">
        <v>20</v>
      </c>
      <c r="L375" s="44" t="s">
        <v>1616</v>
      </c>
    </row>
    <row r="376" spans="1:12" ht="29.15" x14ac:dyDescent="0.4">
      <c r="A376" s="17" t="s">
        <v>1708</v>
      </c>
      <c r="B376" s="17" t="s">
        <v>418</v>
      </c>
      <c r="C376" s="19" t="str">
        <f>IF($B376="","",T(VLOOKUP($B376,Documentos!$A$2:$B$151,2,0)))</f>
        <v>Frontier Economics</v>
      </c>
      <c r="D376" s="19" t="str">
        <f>IF($B376="","",T(VLOOKUP($B376,Documentos!$A$2:$C$151,3,0)))</f>
        <v>Consultoria e consultores</v>
      </c>
      <c r="G376" s="43" t="s">
        <v>1709</v>
      </c>
      <c r="H376" s="18" t="s">
        <v>53</v>
      </c>
      <c r="I376" s="44" t="s">
        <v>1710</v>
      </c>
      <c r="K376" s="19" t="s">
        <v>20</v>
      </c>
      <c r="L376" s="44" t="s">
        <v>1616</v>
      </c>
    </row>
    <row r="377" spans="1:12" ht="29.15" x14ac:dyDescent="0.4">
      <c r="A377" s="17" t="s">
        <v>1711</v>
      </c>
      <c r="B377" s="17" t="s">
        <v>418</v>
      </c>
      <c r="C377" s="19" t="str">
        <f>IF($B377="","",T(VLOOKUP($B377,Documentos!$A$2:$B$151,2,0)))</f>
        <v>Frontier Economics</v>
      </c>
      <c r="D377" s="19" t="str">
        <f>IF($B377="","",T(VLOOKUP($B377,Documentos!$A$2:$C$151,3,0)))</f>
        <v>Consultoria e consultores</v>
      </c>
      <c r="G377" s="43" t="s">
        <v>1712</v>
      </c>
      <c r="H377" s="18" t="s">
        <v>60</v>
      </c>
      <c r="I377" s="44" t="s">
        <v>963</v>
      </c>
      <c r="K377" s="19" t="s">
        <v>20</v>
      </c>
      <c r="L377" s="44" t="s">
        <v>1645</v>
      </c>
    </row>
    <row r="378" spans="1:12" ht="29.15" x14ac:dyDescent="0.4">
      <c r="A378" s="17" t="s">
        <v>1713</v>
      </c>
      <c r="B378" s="17" t="s">
        <v>422</v>
      </c>
      <c r="C378" s="19" t="str">
        <f>IF($B378="","",T(VLOOKUP($B378,Documentos!$A$2:$B$151,2,0)))</f>
        <v>Marcelo Colomer - UFRJ</v>
      </c>
      <c r="D378" s="19" t="str">
        <f>IF($B378="","",T(VLOOKUP($B378,Documentos!$A$2:$C$151,3,0)))</f>
        <v>Universidade ou academia</v>
      </c>
      <c r="G378" s="43" t="s">
        <v>1714</v>
      </c>
      <c r="H378" s="18" t="s">
        <v>63</v>
      </c>
      <c r="I378" s="44" t="s">
        <v>1715</v>
      </c>
      <c r="K378" s="19" t="s">
        <v>51</v>
      </c>
      <c r="L378" s="43" t="s">
        <v>1716</v>
      </c>
    </row>
    <row r="379" spans="1:12" ht="29.15" x14ac:dyDescent="0.4">
      <c r="A379" s="17" t="s">
        <v>1717</v>
      </c>
      <c r="B379" s="17" t="s">
        <v>422</v>
      </c>
      <c r="C379" s="19" t="str">
        <f>IF($B379="","",T(VLOOKUP($B379,Documentos!$A$2:$B$151,2,0)))</f>
        <v>Marcelo Colomer - UFRJ</v>
      </c>
      <c r="D379" s="19" t="str">
        <f>IF($B379="","",T(VLOOKUP($B379,Documentos!$A$2:$C$151,3,0)))</f>
        <v>Universidade ou academia</v>
      </c>
      <c r="G379" s="43" t="s">
        <v>1718</v>
      </c>
      <c r="H379" s="18" t="s">
        <v>63</v>
      </c>
      <c r="I379" s="44" t="s">
        <v>998</v>
      </c>
      <c r="K379" s="19" t="s">
        <v>51</v>
      </c>
      <c r="L379" s="43" t="s">
        <v>1719</v>
      </c>
    </row>
    <row r="380" spans="1:12" ht="24.9" x14ac:dyDescent="0.4">
      <c r="A380" s="17" t="s">
        <v>1720</v>
      </c>
      <c r="B380" s="17" t="s">
        <v>422</v>
      </c>
      <c r="C380" s="19" t="str">
        <f>IF($B380="","",T(VLOOKUP($B380,Documentos!$A$2:$B$151,2,0)))</f>
        <v>Marcelo Colomer - UFRJ</v>
      </c>
      <c r="D380" s="19" t="str">
        <f>IF($B380="","",T(VLOOKUP($B380,Documentos!$A$2:$C$151,3,0)))</f>
        <v>Universidade ou academia</v>
      </c>
      <c r="G380" s="43" t="s">
        <v>1721</v>
      </c>
      <c r="H380" s="18" t="s">
        <v>63</v>
      </c>
      <c r="I380" s="44" t="s">
        <v>1722</v>
      </c>
      <c r="K380" s="19" t="s">
        <v>51</v>
      </c>
      <c r="L380" s="43" t="s">
        <v>1723</v>
      </c>
    </row>
    <row r="381" spans="1:12" ht="29.15" x14ac:dyDescent="0.4">
      <c r="A381" s="17" t="s">
        <v>1724</v>
      </c>
      <c r="B381" s="17" t="s">
        <v>422</v>
      </c>
      <c r="C381" s="19" t="str">
        <f>IF($B381="","",T(VLOOKUP($B381,Documentos!$A$2:$B$151,2,0)))</f>
        <v>Marcelo Colomer - UFRJ</v>
      </c>
      <c r="D381" s="19" t="str">
        <f>IF($B381="","",T(VLOOKUP($B381,Documentos!$A$2:$C$151,3,0)))</f>
        <v>Universidade ou academia</v>
      </c>
      <c r="G381" s="43" t="s">
        <v>1725</v>
      </c>
      <c r="H381" s="18" t="s">
        <v>63</v>
      </c>
      <c r="I381" s="44" t="s">
        <v>1726</v>
      </c>
      <c r="K381" s="19" t="s">
        <v>51</v>
      </c>
      <c r="L381" s="43" t="s">
        <v>1727</v>
      </c>
    </row>
    <row r="382" spans="1:12" ht="29.15" x14ac:dyDescent="0.4">
      <c r="A382" s="17" t="s">
        <v>1728</v>
      </c>
      <c r="B382" s="17" t="s">
        <v>422</v>
      </c>
      <c r="C382" s="19" t="str">
        <f>IF($B382="","",T(VLOOKUP($B382,Documentos!$A$2:$B$151,2,0)))</f>
        <v>Marcelo Colomer - UFRJ</v>
      </c>
      <c r="D382" s="19" t="str">
        <f>IF($B382="","",T(VLOOKUP($B382,Documentos!$A$2:$C$151,3,0)))</f>
        <v>Universidade ou academia</v>
      </c>
      <c r="G382" s="43" t="s">
        <v>1729</v>
      </c>
      <c r="H382" s="18" t="s">
        <v>53</v>
      </c>
      <c r="I382" s="44" t="s">
        <v>1730</v>
      </c>
      <c r="K382" s="19" t="s">
        <v>51</v>
      </c>
      <c r="L382" s="43" t="s">
        <v>1731</v>
      </c>
    </row>
    <row r="383" spans="1:12" ht="24.9" x14ac:dyDescent="0.4">
      <c r="A383" s="17" t="s">
        <v>1732</v>
      </c>
      <c r="B383" s="17" t="s">
        <v>422</v>
      </c>
      <c r="C383" s="19" t="str">
        <f>IF($B383="","",T(VLOOKUP($B383,Documentos!$A$2:$B$151,2,0)))</f>
        <v>Marcelo Colomer - UFRJ</v>
      </c>
      <c r="D383" s="19" t="str">
        <f>IF($B383="","",T(VLOOKUP($B383,Documentos!$A$2:$C$151,3,0)))</f>
        <v>Universidade ou academia</v>
      </c>
      <c r="G383" s="43" t="s">
        <v>1733</v>
      </c>
      <c r="H383" s="18" t="s">
        <v>63</v>
      </c>
      <c r="I383" s="44" t="s">
        <v>1734</v>
      </c>
      <c r="K383" s="19" t="s">
        <v>51</v>
      </c>
      <c r="L383" s="43" t="s">
        <v>1735</v>
      </c>
    </row>
    <row r="384" spans="1:12" ht="29.15" x14ac:dyDescent="0.4">
      <c r="A384" s="17" t="s">
        <v>1736</v>
      </c>
      <c r="B384" s="17" t="s">
        <v>422</v>
      </c>
      <c r="C384" s="19" t="str">
        <f>IF($B384="","",T(VLOOKUP($B384,Documentos!$A$2:$B$151,2,0)))</f>
        <v>Marcelo Colomer - UFRJ</v>
      </c>
      <c r="D384" s="19" t="str">
        <f>IF($B384="","",T(VLOOKUP($B384,Documentos!$A$2:$C$151,3,0)))</f>
        <v>Universidade ou academia</v>
      </c>
      <c r="G384" s="43" t="s">
        <v>1737</v>
      </c>
      <c r="H384" s="18" t="s">
        <v>63</v>
      </c>
      <c r="I384" s="44" t="s">
        <v>1738</v>
      </c>
      <c r="K384" s="19" t="s">
        <v>51</v>
      </c>
      <c r="L384" s="43" t="s">
        <v>1739</v>
      </c>
    </row>
    <row r="385" spans="1:12" ht="29.15" x14ac:dyDescent="0.4">
      <c r="A385" s="17" t="s">
        <v>1740</v>
      </c>
      <c r="B385" s="17" t="s">
        <v>422</v>
      </c>
      <c r="C385" s="19" t="str">
        <f>IF($B385="","",T(VLOOKUP($B385,Documentos!$A$2:$B$151,2,0)))</f>
        <v>Marcelo Colomer - UFRJ</v>
      </c>
      <c r="D385" s="19" t="str">
        <f>IF($B385="","",T(VLOOKUP($B385,Documentos!$A$2:$C$151,3,0)))</f>
        <v>Universidade ou academia</v>
      </c>
      <c r="G385" s="43" t="s">
        <v>1741</v>
      </c>
      <c r="H385" s="18" t="s">
        <v>63</v>
      </c>
      <c r="I385" s="44" t="s">
        <v>1742</v>
      </c>
      <c r="K385" s="19" t="s">
        <v>51</v>
      </c>
      <c r="L385" s="43" t="s">
        <v>1743</v>
      </c>
    </row>
    <row r="386" spans="1:12" ht="24.9" x14ac:dyDescent="0.4">
      <c r="A386" s="17" t="s">
        <v>1744</v>
      </c>
      <c r="B386" s="17" t="s">
        <v>422</v>
      </c>
      <c r="C386" s="19" t="str">
        <f>IF($B386="","",T(VLOOKUP($B386,Documentos!$A$2:$B$151,2,0)))</f>
        <v>Marcelo Colomer - UFRJ</v>
      </c>
      <c r="D386" s="19" t="str">
        <f>IF($B386="","",T(VLOOKUP($B386,Documentos!$A$2:$C$151,3,0)))</f>
        <v>Universidade ou academia</v>
      </c>
      <c r="G386" s="43" t="s">
        <v>1745</v>
      </c>
      <c r="H386" s="18" t="s">
        <v>63</v>
      </c>
      <c r="I386" s="44" t="s">
        <v>1746</v>
      </c>
      <c r="K386" s="19" t="s">
        <v>51</v>
      </c>
      <c r="L386" s="43" t="s">
        <v>1747</v>
      </c>
    </row>
    <row r="387" spans="1:12" ht="24.9" x14ac:dyDescent="0.4">
      <c r="A387" s="17" t="s">
        <v>1748</v>
      </c>
      <c r="B387" s="17" t="s">
        <v>422</v>
      </c>
      <c r="C387" s="19" t="str">
        <f>IF($B387="","",T(VLOOKUP($B387,Documentos!$A$2:$B$151,2,0)))</f>
        <v>Marcelo Colomer - UFRJ</v>
      </c>
      <c r="D387" s="19" t="str">
        <f>IF($B387="","",T(VLOOKUP($B387,Documentos!$A$2:$C$151,3,0)))</f>
        <v>Universidade ou academia</v>
      </c>
      <c r="G387" s="43" t="s">
        <v>1749</v>
      </c>
      <c r="H387" s="18" t="s">
        <v>63</v>
      </c>
      <c r="I387" s="44" t="s">
        <v>1750</v>
      </c>
      <c r="K387" s="19" t="s">
        <v>51</v>
      </c>
      <c r="L387" s="43" t="s">
        <v>1751</v>
      </c>
    </row>
    <row r="388" spans="1:12" ht="29.15" x14ac:dyDescent="0.4">
      <c r="A388" s="17" t="s">
        <v>1752</v>
      </c>
      <c r="B388" s="17" t="s">
        <v>422</v>
      </c>
      <c r="C388" s="19" t="str">
        <f>IF($B388="","",T(VLOOKUP($B388,Documentos!$A$2:$B$151,2,0)))</f>
        <v>Marcelo Colomer - UFRJ</v>
      </c>
      <c r="D388" s="19" t="str">
        <f>IF($B388="","",T(VLOOKUP($B388,Documentos!$A$2:$C$151,3,0)))</f>
        <v>Universidade ou academia</v>
      </c>
      <c r="G388" s="43" t="s">
        <v>1753</v>
      </c>
      <c r="H388" s="18" t="s">
        <v>63</v>
      </c>
      <c r="I388" s="44" t="s">
        <v>1754</v>
      </c>
      <c r="K388" s="19" t="s">
        <v>51</v>
      </c>
      <c r="L388" s="43" t="s">
        <v>1755</v>
      </c>
    </row>
    <row r="389" spans="1:12" x14ac:dyDescent="0.4">
      <c r="A389" s="17" t="s">
        <v>1756</v>
      </c>
      <c r="B389" s="17" t="s">
        <v>422</v>
      </c>
      <c r="C389" s="19" t="str">
        <f>IF($B389="","",T(VLOOKUP($B389,Documentos!$A$2:$B$151,2,0)))</f>
        <v>Marcelo Colomer - UFRJ</v>
      </c>
      <c r="D389" s="19" t="str">
        <f>IF($B389="","",T(VLOOKUP($B389,Documentos!$A$2:$C$151,3,0)))</f>
        <v>Universidade ou academia</v>
      </c>
      <c r="G389" s="43" t="s">
        <v>1757</v>
      </c>
      <c r="H389" s="18" t="s">
        <v>53</v>
      </c>
      <c r="I389" s="44" t="s">
        <v>870</v>
      </c>
      <c r="K389" s="19" t="s">
        <v>51</v>
      </c>
      <c r="L389" s="43" t="s">
        <v>1758</v>
      </c>
    </row>
    <row r="390" spans="1:12" ht="24.9" x14ac:dyDescent="0.4">
      <c r="A390" s="17" t="s">
        <v>1759</v>
      </c>
      <c r="B390" s="17" t="s">
        <v>422</v>
      </c>
      <c r="C390" s="19" t="str">
        <f>IF($B390="","",T(VLOOKUP($B390,Documentos!$A$2:$B$151,2,0)))</f>
        <v>Marcelo Colomer - UFRJ</v>
      </c>
      <c r="D390" s="19" t="str">
        <f>IF($B390="","",T(VLOOKUP($B390,Documentos!$A$2:$C$151,3,0)))</f>
        <v>Universidade ou academia</v>
      </c>
      <c r="G390" s="43" t="s">
        <v>1760</v>
      </c>
      <c r="H390" s="18" t="s">
        <v>13</v>
      </c>
      <c r="I390" s="44" t="s">
        <v>1260</v>
      </c>
      <c r="K390" s="19" t="s">
        <v>51</v>
      </c>
      <c r="L390" s="43" t="s">
        <v>1761</v>
      </c>
    </row>
    <row r="391" spans="1:12" ht="24.9" x14ac:dyDescent="0.4">
      <c r="A391" s="17" t="s">
        <v>1762</v>
      </c>
      <c r="B391" s="17" t="s">
        <v>422</v>
      </c>
      <c r="C391" s="19" t="str">
        <f>IF($B391="","",T(VLOOKUP($B391,Documentos!$A$2:$B$151,2,0)))</f>
        <v>Marcelo Colomer - UFRJ</v>
      </c>
      <c r="D391" s="19" t="str">
        <f>IF($B391="","",T(VLOOKUP($B391,Documentos!$A$2:$C$151,3,0)))</f>
        <v>Universidade ou academia</v>
      </c>
      <c r="G391" s="43" t="s">
        <v>1763</v>
      </c>
      <c r="H391" s="18" t="s">
        <v>13</v>
      </c>
      <c r="I391" s="44" t="s">
        <v>604</v>
      </c>
      <c r="K391" s="19" t="s">
        <v>51</v>
      </c>
      <c r="L391" s="43" t="s">
        <v>1764</v>
      </c>
    </row>
    <row r="392" spans="1:12" ht="24.9" x14ac:dyDescent="0.4">
      <c r="A392" s="17" t="s">
        <v>1765</v>
      </c>
      <c r="B392" s="17" t="s">
        <v>422</v>
      </c>
      <c r="C392" s="19" t="str">
        <f>IF($B392="","",T(VLOOKUP($B392,Documentos!$A$2:$B$151,2,0)))</f>
        <v>Marcelo Colomer - UFRJ</v>
      </c>
      <c r="D392" s="19" t="str">
        <f>IF($B392="","",T(VLOOKUP($B392,Documentos!$A$2:$C$151,3,0)))</f>
        <v>Universidade ou academia</v>
      </c>
      <c r="G392" s="43" t="s">
        <v>1766</v>
      </c>
      <c r="H392" s="18" t="s">
        <v>13</v>
      </c>
      <c r="I392" s="44" t="s">
        <v>1549</v>
      </c>
      <c r="K392" s="19" t="s">
        <v>51</v>
      </c>
      <c r="L392" s="43" t="s">
        <v>1767</v>
      </c>
    </row>
    <row r="393" spans="1:12" x14ac:dyDescent="0.4">
      <c r="A393" s="17" t="s">
        <v>1768</v>
      </c>
      <c r="B393" s="17" t="s">
        <v>422</v>
      </c>
      <c r="C393" s="19" t="str">
        <f>IF($B393="","",T(VLOOKUP($B393,Documentos!$A$2:$B$151,2,0)))</f>
        <v>Marcelo Colomer - UFRJ</v>
      </c>
      <c r="D393" s="19" t="str">
        <f>IF($B393="","",T(VLOOKUP($B393,Documentos!$A$2:$C$151,3,0)))</f>
        <v>Universidade ou academia</v>
      </c>
      <c r="G393" s="43" t="s">
        <v>1769</v>
      </c>
      <c r="H393" s="18" t="s">
        <v>60</v>
      </c>
      <c r="I393" s="44" t="s">
        <v>1622</v>
      </c>
      <c r="K393" s="19" t="s">
        <v>51</v>
      </c>
      <c r="L393" s="43" t="s">
        <v>1770</v>
      </c>
    </row>
    <row r="394" spans="1:12" x14ac:dyDescent="0.4">
      <c r="A394" s="17" t="s">
        <v>1771</v>
      </c>
      <c r="B394" s="17" t="s">
        <v>422</v>
      </c>
      <c r="C394" s="19" t="str">
        <f>IF($B394="","",T(VLOOKUP($B394,Documentos!$A$2:$B$151,2,0)))</f>
        <v>Marcelo Colomer - UFRJ</v>
      </c>
      <c r="D394" s="19" t="str">
        <f>IF($B394="","",T(VLOOKUP($B394,Documentos!$A$2:$C$151,3,0)))</f>
        <v>Universidade ou academia</v>
      </c>
      <c r="G394" s="43" t="s">
        <v>1772</v>
      </c>
      <c r="H394" s="18" t="s">
        <v>53</v>
      </c>
      <c r="I394" s="44" t="s">
        <v>1773</v>
      </c>
      <c r="K394" s="19" t="s">
        <v>51</v>
      </c>
      <c r="L394" s="43" t="s">
        <v>1774</v>
      </c>
    </row>
    <row r="395" spans="1:12" x14ac:dyDescent="0.4">
      <c r="A395" s="17" t="s">
        <v>1775</v>
      </c>
      <c r="B395" s="17" t="s">
        <v>422</v>
      </c>
      <c r="C395" s="19" t="str">
        <f>IF($B395="","",T(VLOOKUP($B395,Documentos!$A$2:$B$151,2,0)))</f>
        <v>Marcelo Colomer - UFRJ</v>
      </c>
      <c r="D395" s="19" t="str">
        <f>IF($B395="","",T(VLOOKUP($B395,Documentos!$A$2:$C$151,3,0)))</f>
        <v>Universidade ou academia</v>
      </c>
      <c r="G395" s="43" t="s">
        <v>1776</v>
      </c>
      <c r="H395" s="18" t="s">
        <v>53</v>
      </c>
      <c r="I395" s="44" t="s">
        <v>1777</v>
      </c>
      <c r="K395" s="19" t="s">
        <v>51</v>
      </c>
      <c r="L395" s="43" t="s">
        <v>1778</v>
      </c>
    </row>
    <row r="396" spans="1:12" x14ac:dyDescent="0.4">
      <c r="A396" s="17" t="s">
        <v>1779</v>
      </c>
      <c r="B396" s="17" t="s">
        <v>422</v>
      </c>
      <c r="C396" s="19" t="str">
        <f>IF($B396="","",T(VLOOKUP($B396,Documentos!$A$2:$B$151,2,0)))</f>
        <v>Marcelo Colomer - UFRJ</v>
      </c>
      <c r="D396" s="19" t="str">
        <f>IF($B396="","",T(VLOOKUP($B396,Documentos!$A$2:$C$151,3,0)))</f>
        <v>Universidade ou academia</v>
      </c>
      <c r="G396" s="43" t="s">
        <v>1780</v>
      </c>
      <c r="H396" s="18" t="s">
        <v>53</v>
      </c>
      <c r="I396" s="44" t="s">
        <v>1781</v>
      </c>
      <c r="K396" s="19" t="s">
        <v>51</v>
      </c>
      <c r="L396" s="43" t="s">
        <v>1782</v>
      </c>
    </row>
    <row r="397" spans="1:12" ht="29.15" x14ac:dyDescent="0.4">
      <c r="A397" s="17" t="s">
        <v>1783</v>
      </c>
      <c r="B397" s="17" t="s">
        <v>422</v>
      </c>
      <c r="C397" s="19" t="str">
        <f>IF($B397="","",T(VLOOKUP($B397,Documentos!$A$2:$B$151,2,0)))</f>
        <v>Marcelo Colomer - UFRJ</v>
      </c>
      <c r="D397" s="19" t="str">
        <f>IF($B397="","",T(VLOOKUP($B397,Documentos!$A$2:$C$151,3,0)))</f>
        <v>Universidade ou academia</v>
      </c>
      <c r="G397" s="43" t="s">
        <v>1784</v>
      </c>
      <c r="H397" s="18" t="s">
        <v>53</v>
      </c>
      <c r="I397" s="44" t="s">
        <v>890</v>
      </c>
      <c r="K397" s="19" t="s">
        <v>51</v>
      </c>
      <c r="L397" s="43" t="s">
        <v>1785</v>
      </c>
    </row>
    <row r="398" spans="1:12" ht="29.15" x14ac:dyDescent="0.4">
      <c r="A398" s="17" t="s">
        <v>1786</v>
      </c>
      <c r="B398" s="17" t="s">
        <v>422</v>
      </c>
      <c r="C398" s="19" t="str">
        <f>IF($B398="","",T(VLOOKUP($B398,Documentos!$A$2:$B$151,2,0)))</f>
        <v>Marcelo Colomer - UFRJ</v>
      </c>
      <c r="D398" s="19" t="str">
        <f>IF($B398="","",T(VLOOKUP($B398,Documentos!$A$2:$C$151,3,0)))</f>
        <v>Universidade ou academia</v>
      </c>
      <c r="G398" s="43" t="s">
        <v>1787</v>
      </c>
      <c r="H398" s="18" t="s">
        <v>53</v>
      </c>
      <c r="I398" s="44" t="s">
        <v>870</v>
      </c>
      <c r="K398" s="19" t="s">
        <v>51</v>
      </c>
      <c r="L398" s="43" t="s">
        <v>1788</v>
      </c>
    </row>
    <row r="399" spans="1:12" ht="29.15" x14ac:dyDescent="0.4">
      <c r="A399" s="17" t="s">
        <v>1789</v>
      </c>
      <c r="B399" s="17" t="s">
        <v>424</v>
      </c>
      <c r="C399" s="19" t="str">
        <f>IF($B399="","",T(VLOOKUP($B399,Documentos!$A$2:$B$151,2,0)))</f>
        <v>Sindicato do Comércio Varejista de Combustíveis, Energias Alternativas para Veículos Automotivos, Lubrificantes e Lojas de Conveniência do Município do Rio de Janeiro - Sindcomb</v>
      </c>
      <c r="D399" s="19" t="str">
        <f>IF($B399="","",T(VLOOKUP($B399,Documentos!$A$2:$C$151,3,0)))</f>
        <v>Órgão de classe ou associação</v>
      </c>
      <c r="G399" s="43" t="s">
        <v>1790</v>
      </c>
      <c r="H399" s="18" t="s">
        <v>53</v>
      </c>
      <c r="I399" s="44" t="s">
        <v>1791</v>
      </c>
      <c r="J399" s="44" t="s">
        <v>371</v>
      </c>
      <c r="K399" s="19" t="s">
        <v>51</v>
      </c>
      <c r="L399" s="44" t="s">
        <v>1792</v>
      </c>
    </row>
    <row r="400" spans="1:12" x14ac:dyDescent="0.4">
      <c r="A400" s="17" t="s">
        <v>1793</v>
      </c>
      <c r="B400" s="17" t="s">
        <v>424</v>
      </c>
      <c r="C400" s="19" t="str">
        <f>IF($B400="","",T(VLOOKUP($B400,Documentos!$A$2:$B$151,2,0)))</f>
        <v>Sindicato do Comércio Varejista de Combustíveis, Energias Alternativas para Veículos Automotivos, Lubrificantes e Lojas de Conveniência do Município do Rio de Janeiro - Sindcomb</v>
      </c>
      <c r="D400" s="19" t="str">
        <f>IF($B400="","",T(VLOOKUP($B400,Documentos!$A$2:$C$151,3,0)))</f>
        <v>Órgão de classe ou associação</v>
      </c>
      <c r="G400" s="43" t="s">
        <v>1794</v>
      </c>
      <c r="H400" s="18" t="s">
        <v>46</v>
      </c>
      <c r="I400" s="44" t="s">
        <v>1557</v>
      </c>
      <c r="J400" s="44" t="s">
        <v>371</v>
      </c>
      <c r="K400" s="19" t="s">
        <v>51</v>
      </c>
      <c r="L400" s="44" t="s">
        <v>908</v>
      </c>
    </row>
    <row r="401" spans="1:12" ht="29.15" x14ac:dyDescent="0.4">
      <c r="A401" s="17" t="s">
        <v>1795</v>
      </c>
      <c r="B401" s="17" t="s">
        <v>424</v>
      </c>
      <c r="C401" s="19" t="str">
        <f>IF($B401="","",T(VLOOKUP($B401,Documentos!$A$2:$B$151,2,0)))</f>
        <v>Sindicato do Comércio Varejista de Combustíveis, Energias Alternativas para Veículos Automotivos, Lubrificantes e Lojas de Conveniência do Município do Rio de Janeiro - Sindcomb</v>
      </c>
      <c r="D401" s="19" t="str">
        <f>IF($B401="","",T(VLOOKUP($B401,Documentos!$A$2:$C$151,3,0)))</f>
        <v>Órgão de classe ou associação</v>
      </c>
      <c r="G401" s="43" t="s">
        <v>1796</v>
      </c>
      <c r="H401" s="18" t="s">
        <v>46</v>
      </c>
      <c r="I401" s="44" t="s">
        <v>1797</v>
      </c>
      <c r="J401" s="44" t="s">
        <v>977</v>
      </c>
      <c r="K401" s="19" t="s">
        <v>51</v>
      </c>
      <c r="L401" s="44" t="s">
        <v>1798</v>
      </c>
    </row>
    <row r="402" spans="1:12" x14ac:dyDescent="0.4">
      <c r="A402" s="17" t="s">
        <v>1799</v>
      </c>
      <c r="B402" s="17" t="s">
        <v>424</v>
      </c>
      <c r="C402" s="19" t="str">
        <f>IF($B402="","",T(VLOOKUP($B402,Documentos!$A$2:$B$151,2,0)))</f>
        <v>Sindicato do Comércio Varejista de Combustíveis, Energias Alternativas para Veículos Automotivos, Lubrificantes e Lojas de Conveniência do Município do Rio de Janeiro - Sindcomb</v>
      </c>
      <c r="D402" s="19" t="str">
        <f>IF($B402="","",T(VLOOKUP($B402,Documentos!$A$2:$C$151,3,0)))</f>
        <v>Órgão de classe ou associação</v>
      </c>
      <c r="G402" s="43" t="s">
        <v>1800</v>
      </c>
      <c r="H402" s="18" t="s">
        <v>46</v>
      </c>
      <c r="I402" s="44" t="s">
        <v>1801</v>
      </c>
      <c r="J402" s="44" t="s">
        <v>1802</v>
      </c>
      <c r="K402" s="19" t="s">
        <v>51</v>
      </c>
      <c r="L402" s="44" t="s">
        <v>1803</v>
      </c>
    </row>
    <row r="403" spans="1:12" x14ac:dyDescent="0.4">
      <c r="A403" s="17" t="s">
        <v>1804</v>
      </c>
      <c r="B403" s="17" t="s">
        <v>424</v>
      </c>
      <c r="C403" s="19" t="str">
        <f>IF($B403="","",T(VLOOKUP($B403,Documentos!$A$2:$B$151,2,0)))</f>
        <v>Sindicato do Comércio Varejista de Combustíveis, Energias Alternativas para Veículos Automotivos, Lubrificantes e Lojas de Conveniência do Município do Rio de Janeiro - Sindcomb</v>
      </c>
      <c r="D403" s="19" t="str">
        <f>IF($B403="","",T(VLOOKUP($B403,Documentos!$A$2:$C$151,3,0)))</f>
        <v>Órgão de classe ou associação</v>
      </c>
      <c r="G403" s="43" t="s">
        <v>1805</v>
      </c>
      <c r="H403" s="18" t="s">
        <v>46</v>
      </c>
      <c r="I403" s="44" t="s">
        <v>1806</v>
      </c>
      <c r="J403" s="44" t="s">
        <v>1802</v>
      </c>
      <c r="K403" s="19" t="s">
        <v>51</v>
      </c>
      <c r="L403" s="44" t="s">
        <v>1807</v>
      </c>
    </row>
    <row r="404" spans="1:12" x14ac:dyDescent="0.4">
      <c r="A404" s="17" t="s">
        <v>1808</v>
      </c>
      <c r="B404" s="17" t="s">
        <v>424</v>
      </c>
      <c r="C404" s="19" t="str">
        <f>IF($B404="","",T(VLOOKUP($B404,Documentos!$A$2:$B$151,2,0)))</f>
        <v>Sindicato do Comércio Varejista de Combustíveis, Energias Alternativas para Veículos Automotivos, Lubrificantes e Lojas de Conveniência do Município do Rio de Janeiro - Sindcomb</v>
      </c>
      <c r="D404" s="19" t="str">
        <f>IF($B404="","",T(VLOOKUP($B404,Documentos!$A$2:$C$151,3,0)))</f>
        <v>Órgão de classe ou associação</v>
      </c>
      <c r="G404" s="43" t="s">
        <v>1809</v>
      </c>
      <c r="H404" s="18" t="s">
        <v>46</v>
      </c>
      <c r="I404" s="44" t="s">
        <v>1810</v>
      </c>
      <c r="J404" s="44" t="s">
        <v>1811</v>
      </c>
      <c r="K404" s="19" t="s">
        <v>11</v>
      </c>
      <c r="L404" s="44" t="s">
        <v>1812</v>
      </c>
    </row>
    <row r="405" spans="1:12" ht="29.15" x14ac:dyDescent="0.4">
      <c r="A405" s="17" t="s">
        <v>1813</v>
      </c>
      <c r="B405" s="17" t="s">
        <v>424</v>
      </c>
      <c r="C405" s="19" t="str">
        <f>IF($B405="","",T(VLOOKUP($B405,Documentos!$A$2:$B$151,2,0)))</f>
        <v>Sindicato do Comércio Varejista de Combustíveis, Energias Alternativas para Veículos Automotivos, Lubrificantes e Lojas de Conveniência do Município do Rio de Janeiro - Sindcomb</v>
      </c>
      <c r="D405" s="19" t="str">
        <f>IF($B405="","",T(VLOOKUP($B405,Documentos!$A$2:$C$151,3,0)))</f>
        <v>Órgão de classe ou associação</v>
      </c>
      <c r="G405" s="43" t="s">
        <v>1814</v>
      </c>
      <c r="H405" s="18" t="s">
        <v>46</v>
      </c>
      <c r="I405" s="44" t="s">
        <v>712</v>
      </c>
      <c r="J405" s="44" t="s">
        <v>870</v>
      </c>
      <c r="K405" s="19" t="s">
        <v>51</v>
      </c>
      <c r="L405" s="44" t="s">
        <v>1578</v>
      </c>
    </row>
    <row r="406" spans="1:12" x14ac:dyDescent="0.4">
      <c r="A406" s="17" t="s">
        <v>1815</v>
      </c>
      <c r="B406" s="17" t="s">
        <v>424</v>
      </c>
      <c r="C406" s="19" t="str">
        <f>IF($B406="","",T(VLOOKUP($B406,Documentos!$A$2:$B$151,2,0)))</f>
        <v>Sindicato do Comércio Varejista de Combustíveis, Energias Alternativas para Veículos Automotivos, Lubrificantes e Lojas de Conveniência do Município do Rio de Janeiro - Sindcomb</v>
      </c>
      <c r="D406" s="19" t="str">
        <f>IF($B406="","",T(VLOOKUP($B406,Documentos!$A$2:$C$151,3,0)))</f>
        <v>Órgão de classe ou associação</v>
      </c>
      <c r="G406" s="43" t="s">
        <v>1816</v>
      </c>
      <c r="H406" s="18" t="s">
        <v>46</v>
      </c>
      <c r="I406" s="44" t="s">
        <v>813</v>
      </c>
      <c r="J406" s="44" t="s">
        <v>177</v>
      </c>
      <c r="K406" s="19" t="s">
        <v>11</v>
      </c>
      <c r="L406" s="44" t="s">
        <v>1812</v>
      </c>
    </row>
    <row r="407" spans="1:12" x14ac:dyDescent="0.4">
      <c r="A407" s="17" t="s">
        <v>1817</v>
      </c>
      <c r="B407" s="17" t="s">
        <v>424</v>
      </c>
      <c r="C407" s="19" t="str">
        <f>IF($B407="","",T(VLOOKUP($B407,Documentos!$A$2:$B$151,2,0)))</f>
        <v>Sindicato do Comércio Varejista de Combustíveis, Energias Alternativas para Veículos Automotivos, Lubrificantes e Lojas de Conveniência do Município do Rio de Janeiro - Sindcomb</v>
      </c>
      <c r="D407" s="19" t="str">
        <f>IF($B407="","",T(VLOOKUP($B407,Documentos!$A$2:$C$151,3,0)))</f>
        <v>Órgão de classe ou associação</v>
      </c>
      <c r="G407" s="43" t="s">
        <v>1818</v>
      </c>
      <c r="H407" s="18" t="s">
        <v>46</v>
      </c>
      <c r="I407" s="44" t="s">
        <v>609</v>
      </c>
      <c r="J407" s="44" t="s">
        <v>1819</v>
      </c>
      <c r="K407" s="19" t="s">
        <v>51</v>
      </c>
      <c r="L407" s="44" t="s">
        <v>1578</v>
      </c>
    </row>
    <row r="408" spans="1:12" ht="29.15" x14ac:dyDescent="0.4">
      <c r="A408" s="17" t="s">
        <v>1820</v>
      </c>
      <c r="B408" s="17" t="s">
        <v>424</v>
      </c>
      <c r="C408" s="19" t="str">
        <f>IF($B408="","",T(VLOOKUP($B408,Documentos!$A$2:$B$151,2,0)))</f>
        <v>Sindicato do Comércio Varejista de Combustíveis, Energias Alternativas para Veículos Automotivos, Lubrificantes e Lojas de Conveniência do Município do Rio de Janeiro - Sindcomb</v>
      </c>
      <c r="D408" s="19" t="str">
        <f>IF($B408="","",T(VLOOKUP($B408,Documentos!$A$2:$C$151,3,0)))</f>
        <v>Órgão de classe ou associação</v>
      </c>
      <c r="G408" s="43" t="s">
        <v>1821</v>
      </c>
      <c r="H408" s="18" t="s">
        <v>46</v>
      </c>
      <c r="I408" s="44" t="s">
        <v>1138</v>
      </c>
      <c r="J408" s="44" t="s">
        <v>704</v>
      </c>
      <c r="K408" s="19" t="s">
        <v>51</v>
      </c>
      <c r="L408" s="44" t="s">
        <v>1822</v>
      </c>
    </row>
    <row r="409" spans="1:12" x14ac:dyDescent="0.4">
      <c r="A409" s="17" t="s">
        <v>1823</v>
      </c>
      <c r="B409" s="17" t="s">
        <v>424</v>
      </c>
      <c r="C409" s="19" t="str">
        <f>IF($B409="","",T(VLOOKUP($B409,Documentos!$A$2:$B$151,2,0)))</f>
        <v>Sindicato do Comércio Varejista de Combustíveis, Energias Alternativas para Veículos Automotivos, Lubrificantes e Lojas de Conveniência do Município do Rio de Janeiro - Sindcomb</v>
      </c>
      <c r="D409" s="19" t="str">
        <f>IF($B409="","",T(VLOOKUP($B409,Documentos!$A$2:$C$151,3,0)))</f>
        <v>Órgão de classe ou associação</v>
      </c>
      <c r="G409" s="43" t="s">
        <v>1824</v>
      </c>
      <c r="H409" s="18" t="s">
        <v>46</v>
      </c>
      <c r="I409" s="44" t="s">
        <v>1825</v>
      </c>
      <c r="J409" s="44" t="s">
        <v>704</v>
      </c>
      <c r="K409" s="19" t="s">
        <v>51</v>
      </c>
      <c r="L409" s="44" t="s">
        <v>1826</v>
      </c>
    </row>
    <row r="410" spans="1:12" ht="29.15" x14ac:dyDescent="0.4">
      <c r="A410" s="17" t="s">
        <v>1827</v>
      </c>
      <c r="B410" s="17" t="s">
        <v>424</v>
      </c>
      <c r="C410" s="19" t="str">
        <f>IF($B410="","",T(VLOOKUP($B410,Documentos!$A$2:$B$151,2,0)))</f>
        <v>Sindicato do Comércio Varejista de Combustíveis, Energias Alternativas para Veículos Automotivos, Lubrificantes e Lojas de Conveniência do Município do Rio de Janeiro - Sindcomb</v>
      </c>
      <c r="D410" s="19" t="str">
        <f>IF($B410="","",T(VLOOKUP($B410,Documentos!$A$2:$C$151,3,0)))</f>
        <v>Órgão de classe ou associação</v>
      </c>
      <c r="G410" s="43" t="s">
        <v>1828</v>
      </c>
      <c r="H410" s="18" t="s">
        <v>46</v>
      </c>
      <c r="I410" s="44" t="s">
        <v>744</v>
      </c>
      <c r="J410" s="44" t="s">
        <v>704</v>
      </c>
      <c r="K410" s="19" t="s">
        <v>51</v>
      </c>
      <c r="L410" s="44" t="s">
        <v>1826</v>
      </c>
    </row>
    <row r="411" spans="1:12" x14ac:dyDescent="0.4">
      <c r="A411" s="17" t="s">
        <v>1829</v>
      </c>
      <c r="B411" s="17" t="s">
        <v>424</v>
      </c>
      <c r="C411" s="19" t="str">
        <f>IF($B411="","",T(VLOOKUP($B411,Documentos!$A$2:$B$151,2,0)))</f>
        <v>Sindicato do Comércio Varejista de Combustíveis, Energias Alternativas para Veículos Automotivos, Lubrificantes e Lojas de Conveniência do Município do Rio de Janeiro - Sindcomb</v>
      </c>
      <c r="D411" s="19" t="str">
        <f>IF($B411="","",T(VLOOKUP($B411,Documentos!$A$2:$C$151,3,0)))</f>
        <v>Órgão de classe ou associação</v>
      </c>
      <c r="G411" s="43" t="s">
        <v>1830</v>
      </c>
      <c r="H411" s="18" t="s">
        <v>46</v>
      </c>
      <c r="I411" s="44" t="s">
        <v>739</v>
      </c>
      <c r="J411" s="44" t="s">
        <v>704</v>
      </c>
      <c r="K411" s="19" t="s">
        <v>51</v>
      </c>
      <c r="L411" s="44" t="s">
        <v>1578</v>
      </c>
    </row>
    <row r="412" spans="1:12" x14ac:dyDescent="0.4">
      <c r="A412" s="17" t="s">
        <v>1831</v>
      </c>
      <c r="B412" s="17" t="s">
        <v>424</v>
      </c>
      <c r="C412" s="19" t="str">
        <f>IF($B412="","",T(VLOOKUP($B412,Documentos!$A$2:$B$151,2,0)))</f>
        <v>Sindicato do Comércio Varejista de Combustíveis, Energias Alternativas para Veículos Automotivos, Lubrificantes e Lojas de Conveniência do Município do Rio de Janeiro - Sindcomb</v>
      </c>
      <c r="D412" s="19" t="str">
        <f>IF($B412="","",T(VLOOKUP($B412,Documentos!$A$2:$C$151,3,0)))</f>
        <v>Órgão de classe ou associação</v>
      </c>
      <c r="G412" s="43" t="s">
        <v>1832</v>
      </c>
      <c r="H412" s="18" t="s">
        <v>46</v>
      </c>
      <c r="I412" s="44" t="s">
        <v>686</v>
      </c>
      <c r="J412" s="44" t="s">
        <v>1833</v>
      </c>
      <c r="K412" s="19" t="s">
        <v>11</v>
      </c>
      <c r="L412" s="44" t="s">
        <v>1834</v>
      </c>
    </row>
    <row r="413" spans="1:12" x14ac:dyDescent="0.4">
      <c r="A413" s="17" t="s">
        <v>1835</v>
      </c>
      <c r="B413" s="17" t="s">
        <v>424</v>
      </c>
      <c r="C413" s="19" t="str">
        <f>IF($B413="","",T(VLOOKUP($B413,Documentos!$A$2:$B$151,2,0)))</f>
        <v>Sindicato do Comércio Varejista de Combustíveis, Energias Alternativas para Veículos Automotivos, Lubrificantes e Lojas de Conveniência do Município do Rio de Janeiro - Sindcomb</v>
      </c>
      <c r="D413" s="19" t="str">
        <f>IF($B413="","",T(VLOOKUP($B413,Documentos!$A$2:$C$151,3,0)))</f>
        <v>Órgão de classe ou associação</v>
      </c>
      <c r="G413" s="43" t="s">
        <v>1836</v>
      </c>
      <c r="H413" s="18" t="s">
        <v>46</v>
      </c>
      <c r="I413" s="44" t="s">
        <v>689</v>
      </c>
      <c r="J413" s="44" t="s">
        <v>1833</v>
      </c>
      <c r="K413" s="19" t="s">
        <v>11</v>
      </c>
      <c r="L413" s="44" t="s">
        <v>1578</v>
      </c>
    </row>
    <row r="414" spans="1:12" x14ac:dyDescent="0.4">
      <c r="A414" s="17" t="s">
        <v>1837</v>
      </c>
      <c r="B414" s="17" t="s">
        <v>424</v>
      </c>
      <c r="C414" s="19" t="str">
        <f>IF($B414="","",T(VLOOKUP($B414,Documentos!$A$2:$B$151,2,0)))</f>
        <v>Sindicato do Comércio Varejista de Combustíveis, Energias Alternativas para Veículos Automotivos, Lubrificantes e Lojas de Conveniência do Município do Rio de Janeiro - Sindcomb</v>
      </c>
      <c r="D414" s="19" t="str">
        <f>IF($B414="","",T(VLOOKUP($B414,Documentos!$A$2:$C$151,3,0)))</f>
        <v>Órgão de classe ou associação</v>
      </c>
      <c r="G414" s="43" t="s">
        <v>1838</v>
      </c>
      <c r="H414" s="18" t="s">
        <v>46</v>
      </c>
      <c r="I414" s="44" t="s">
        <v>1839</v>
      </c>
      <c r="J414" s="44" t="s">
        <v>1819</v>
      </c>
      <c r="K414" s="19" t="s">
        <v>11</v>
      </c>
      <c r="L414" s="44" t="s">
        <v>1840</v>
      </c>
    </row>
    <row r="415" spans="1:12" x14ac:dyDescent="0.4">
      <c r="A415" s="17" t="s">
        <v>1841</v>
      </c>
      <c r="B415" s="17" t="s">
        <v>424</v>
      </c>
      <c r="C415" s="19" t="str">
        <f>IF($B415="","",T(VLOOKUP($B415,Documentos!$A$2:$B$151,2,0)))</f>
        <v>Sindicato do Comércio Varejista de Combustíveis, Energias Alternativas para Veículos Automotivos, Lubrificantes e Lojas de Conveniência do Município do Rio de Janeiro - Sindcomb</v>
      </c>
      <c r="D415" s="19" t="str">
        <f>IF($B415="","",T(VLOOKUP($B415,Documentos!$A$2:$C$151,3,0)))</f>
        <v>Órgão de classe ou associação</v>
      </c>
      <c r="G415" s="43" t="s">
        <v>1842</v>
      </c>
      <c r="H415" s="18" t="s">
        <v>46</v>
      </c>
      <c r="I415" s="44" t="s">
        <v>870</v>
      </c>
      <c r="J415" s="44" t="s">
        <v>1843</v>
      </c>
      <c r="K415" s="19" t="s">
        <v>11</v>
      </c>
      <c r="L415" s="44" t="s">
        <v>1844</v>
      </c>
    </row>
    <row r="416" spans="1:12" x14ac:dyDescent="0.4">
      <c r="A416" s="17" t="s">
        <v>1845</v>
      </c>
      <c r="B416" s="17" t="s">
        <v>424</v>
      </c>
      <c r="C416" s="19" t="str">
        <f>IF($B416="","",T(VLOOKUP($B416,Documentos!$A$2:$B$151,2,0)))</f>
        <v>Sindicato do Comércio Varejista de Combustíveis, Energias Alternativas para Veículos Automotivos, Lubrificantes e Lojas de Conveniência do Município do Rio de Janeiro - Sindcomb</v>
      </c>
      <c r="D416" s="19" t="str">
        <f>IF($B416="","",T(VLOOKUP($B416,Documentos!$A$2:$C$151,3,0)))</f>
        <v>Órgão de classe ou associação</v>
      </c>
      <c r="G416" s="43" t="s">
        <v>1846</v>
      </c>
      <c r="H416" s="18" t="s">
        <v>46</v>
      </c>
      <c r="I416" s="44" t="s">
        <v>1847</v>
      </c>
      <c r="J416" s="44" t="s">
        <v>1843</v>
      </c>
      <c r="K416" s="19" t="s">
        <v>11</v>
      </c>
      <c r="L416" s="44" t="s">
        <v>1812</v>
      </c>
    </row>
    <row r="417" spans="1:12" x14ac:dyDescent="0.4">
      <c r="A417" s="17" t="s">
        <v>1848</v>
      </c>
      <c r="B417" s="17" t="s">
        <v>424</v>
      </c>
      <c r="C417" s="19" t="str">
        <f>IF($B417="","",T(VLOOKUP($B417,Documentos!$A$2:$B$151,2,0)))</f>
        <v>Sindicato do Comércio Varejista de Combustíveis, Energias Alternativas para Veículos Automotivos, Lubrificantes e Lojas de Conveniência do Município do Rio de Janeiro - Sindcomb</v>
      </c>
      <c r="D417" s="19" t="str">
        <f>IF($B417="","",T(VLOOKUP($B417,Documentos!$A$2:$C$151,3,0)))</f>
        <v>Órgão de classe ou associação</v>
      </c>
      <c r="G417" s="43" t="s">
        <v>1849</v>
      </c>
      <c r="H417" s="18" t="s">
        <v>46</v>
      </c>
      <c r="I417" s="44" t="s">
        <v>1850</v>
      </c>
      <c r="J417" s="44" t="s">
        <v>1843</v>
      </c>
      <c r="K417" s="19" t="s">
        <v>11</v>
      </c>
      <c r="L417" s="44" t="s">
        <v>1851</v>
      </c>
    </row>
    <row r="418" spans="1:12" x14ac:dyDescent="0.4">
      <c r="A418" s="17" t="s">
        <v>1852</v>
      </c>
      <c r="B418" s="17" t="s">
        <v>424</v>
      </c>
      <c r="C418" s="19" t="str">
        <f>IF($B418="","",T(VLOOKUP($B418,Documentos!$A$2:$B$151,2,0)))</f>
        <v>Sindicato do Comércio Varejista de Combustíveis, Energias Alternativas para Veículos Automotivos, Lubrificantes e Lojas de Conveniência do Município do Rio de Janeiro - Sindcomb</v>
      </c>
      <c r="D418" s="19" t="str">
        <f>IF($B418="","",T(VLOOKUP($B418,Documentos!$A$2:$C$151,3,0)))</f>
        <v>Órgão de classe ou associação</v>
      </c>
      <c r="G418" s="43" t="s">
        <v>1853</v>
      </c>
      <c r="H418" s="18" t="s">
        <v>46</v>
      </c>
      <c r="I418" s="44" t="s">
        <v>1854</v>
      </c>
      <c r="J418" s="44" t="s">
        <v>1843</v>
      </c>
      <c r="K418" s="19" t="s">
        <v>11</v>
      </c>
      <c r="L418" s="44" t="s">
        <v>1855</v>
      </c>
    </row>
    <row r="419" spans="1:12" x14ac:dyDescent="0.4">
      <c r="A419" s="17" t="s">
        <v>1856</v>
      </c>
      <c r="B419" s="17" t="s">
        <v>424</v>
      </c>
      <c r="C419" s="19" t="str">
        <f>IF($B419="","",T(VLOOKUP($B419,Documentos!$A$2:$B$151,2,0)))</f>
        <v>Sindicato do Comércio Varejista de Combustíveis, Energias Alternativas para Veículos Automotivos, Lubrificantes e Lojas de Conveniência do Município do Rio de Janeiro - Sindcomb</v>
      </c>
      <c r="D419" s="19" t="str">
        <f>IF($B419="","",T(VLOOKUP($B419,Documentos!$A$2:$C$151,3,0)))</f>
        <v>Órgão de classe ou associação</v>
      </c>
      <c r="G419" s="43" t="s">
        <v>1857</v>
      </c>
      <c r="H419" s="18" t="s">
        <v>46</v>
      </c>
      <c r="I419" s="44" t="s">
        <v>587</v>
      </c>
      <c r="J419" s="44" t="s">
        <v>648</v>
      </c>
      <c r="K419" s="19" t="s">
        <v>11</v>
      </c>
      <c r="L419" s="44" t="s">
        <v>1858</v>
      </c>
    </row>
    <row r="420" spans="1:12" ht="29.15" x14ac:dyDescent="0.4">
      <c r="A420" s="17" t="s">
        <v>1859</v>
      </c>
      <c r="B420" s="17" t="s">
        <v>426</v>
      </c>
      <c r="C420" s="19" t="str">
        <f>IF($B420="","",T(VLOOKUP($B420,Documentos!$A$2:$B$151,2,0)))</f>
        <v>NTS</v>
      </c>
      <c r="D420" s="19" t="str">
        <f>IF($B420="","",T(VLOOKUP($B420,Documentos!$A$2:$C$151,3,0)))</f>
        <v>Transportadora (NTS/TAG)</v>
      </c>
      <c r="G420" s="43" t="s">
        <v>1860</v>
      </c>
      <c r="H420" s="18" t="s">
        <v>60</v>
      </c>
      <c r="I420" s="44" t="s">
        <v>870</v>
      </c>
      <c r="K420" s="19" t="s">
        <v>11</v>
      </c>
      <c r="L420" s="44" t="s">
        <v>1616</v>
      </c>
    </row>
    <row r="421" spans="1:12" ht="29.15" x14ac:dyDescent="0.4">
      <c r="A421" s="17" t="s">
        <v>1861</v>
      </c>
      <c r="B421" s="17" t="s">
        <v>426</v>
      </c>
      <c r="C421" s="19" t="str">
        <f>IF($B421="","",T(VLOOKUP($B421,Documentos!$A$2:$B$151,2,0)))</f>
        <v>NTS</v>
      </c>
      <c r="D421" s="19" t="str">
        <f>IF($B421="","",T(VLOOKUP($B421,Documentos!$A$2:$C$151,3,0)))</f>
        <v>Transportadora (NTS/TAG)</v>
      </c>
      <c r="G421" s="43" t="s">
        <v>1862</v>
      </c>
      <c r="H421" s="18" t="s">
        <v>13</v>
      </c>
      <c r="I421" s="44" t="s">
        <v>604</v>
      </c>
      <c r="K421" s="19" t="s">
        <v>11</v>
      </c>
      <c r="L421" s="44" t="s">
        <v>1645</v>
      </c>
    </row>
    <row r="422" spans="1:12" x14ac:dyDescent="0.4">
      <c r="A422" s="17" t="s">
        <v>1863</v>
      </c>
      <c r="B422" s="17" t="s">
        <v>426</v>
      </c>
      <c r="C422" s="19" t="str">
        <f>IF($B422="","",T(VLOOKUP($B422,Documentos!$A$2:$B$151,2,0)))</f>
        <v>NTS</v>
      </c>
      <c r="D422" s="19" t="str">
        <f>IF($B422="","",T(VLOOKUP($B422,Documentos!$A$2:$C$151,3,0)))</f>
        <v>Transportadora (NTS/TAG)</v>
      </c>
      <c r="G422" s="43" t="s">
        <v>1864</v>
      </c>
      <c r="H422" s="18" t="s">
        <v>53</v>
      </c>
      <c r="I422" s="44" t="s">
        <v>1865</v>
      </c>
      <c r="K422" s="19" t="s">
        <v>11</v>
      </c>
      <c r="L422" s="44" t="s">
        <v>1578</v>
      </c>
    </row>
    <row r="423" spans="1:12" ht="29.15" x14ac:dyDescent="0.4">
      <c r="A423" s="17" t="s">
        <v>1866</v>
      </c>
      <c r="B423" s="17" t="s">
        <v>426</v>
      </c>
      <c r="C423" s="19" t="str">
        <f>IF($B423="","",T(VLOOKUP($B423,Documentos!$A$2:$B$151,2,0)))</f>
        <v>NTS</v>
      </c>
      <c r="D423" s="19" t="str">
        <f>IF($B423="","",T(VLOOKUP($B423,Documentos!$A$2:$C$151,3,0)))</f>
        <v>Transportadora (NTS/TAG)</v>
      </c>
      <c r="G423" s="43" t="s">
        <v>1867</v>
      </c>
      <c r="H423" s="18" t="s">
        <v>53</v>
      </c>
      <c r="I423" s="44" t="s">
        <v>1260</v>
      </c>
      <c r="K423" s="19" t="s">
        <v>11</v>
      </c>
      <c r="L423" s="44" t="s">
        <v>1616</v>
      </c>
    </row>
    <row r="424" spans="1:12" x14ac:dyDescent="0.4">
      <c r="A424" s="17" t="s">
        <v>1868</v>
      </c>
      <c r="B424" s="17" t="s">
        <v>426</v>
      </c>
      <c r="C424" s="19" t="str">
        <f>IF($B424="","",T(VLOOKUP($B424,Documentos!$A$2:$B$151,2,0)))</f>
        <v>NTS</v>
      </c>
      <c r="D424" s="19" t="str">
        <f>IF($B424="","",T(VLOOKUP($B424,Documentos!$A$2:$C$151,3,0)))</f>
        <v>Transportadora (NTS/TAG)</v>
      </c>
      <c r="G424" s="43" t="s">
        <v>1869</v>
      </c>
      <c r="H424" s="18" t="s">
        <v>57</v>
      </c>
      <c r="I424" s="44" t="s">
        <v>1870</v>
      </c>
      <c r="K424" s="19" t="s">
        <v>11</v>
      </c>
      <c r="L424" s="44" t="s">
        <v>1616</v>
      </c>
    </row>
    <row r="425" spans="1:12" ht="29.15" x14ac:dyDescent="0.4">
      <c r="A425" s="17" t="s">
        <v>1871</v>
      </c>
      <c r="B425" s="17" t="s">
        <v>426</v>
      </c>
      <c r="C425" s="19" t="str">
        <f>IF($B425="","",T(VLOOKUP($B425,Documentos!$A$2:$B$151,2,0)))</f>
        <v>NTS</v>
      </c>
      <c r="D425" s="19" t="str">
        <f>IF($B425="","",T(VLOOKUP($B425,Documentos!$A$2:$C$151,3,0)))</f>
        <v>Transportadora (NTS/TAG)</v>
      </c>
      <c r="G425" s="43" t="s">
        <v>1872</v>
      </c>
      <c r="H425" s="18" t="s">
        <v>30</v>
      </c>
      <c r="I425" s="44" t="s">
        <v>1619</v>
      </c>
      <c r="K425" s="19" t="s">
        <v>11</v>
      </c>
      <c r="L425" s="44" t="s">
        <v>1616</v>
      </c>
    </row>
    <row r="426" spans="1:12" x14ac:dyDescent="0.4">
      <c r="A426" s="17" t="s">
        <v>1873</v>
      </c>
      <c r="B426" s="17" t="s">
        <v>426</v>
      </c>
      <c r="C426" s="19" t="str">
        <f>IF($B426="","",T(VLOOKUP($B426,Documentos!$A$2:$B$151,2,0)))</f>
        <v>NTS</v>
      </c>
      <c r="D426" s="19" t="str">
        <f>IF($B426="","",T(VLOOKUP($B426,Documentos!$A$2:$C$151,3,0)))</f>
        <v>Transportadora (NTS/TAG)</v>
      </c>
      <c r="G426" s="43" t="s">
        <v>1874</v>
      </c>
      <c r="H426" s="18" t="s">
        <v>53</v>
      </c>
      <c r="I426" s="44" t="s">
        <v>1875</v>
      </c>
      <c r="K426" s="19" t="s">
        <v>11</v>
      </c>
      <c r="L426" s="44" t="s">
        <v>1876</v>
      </c>
    </row>
    <row r="427" spans="1:12" x14ac:dyDescent="0.4">
      <c r="A427" s="17" t="s">
        <v>1877</v>
      </c>
      <c r="B427" s="17" t="s">
        <v>426</v>
      </c>
      <c r="C427" s="19" t="str">
        <f>IF($B427="","",T(VLOOKUP($B427,Documentos!$A$2:$B$151,2,0)))</f>
        <v>NTS</v>
      </c>
      <c r="D427" s="19" t="str">
        <f>IF($B427="","",T(VLOOKUP($B427,Documentos!$A$2:$C$151,3,0)))</f>
        <v>Transportadora (NTS/TAG)</v>
      </c>
      <c r="G427" s="43" t="s">
        <v>1878</v>
      </c>
      <c r="H427" s="18" t="s">
        <v>53</v>
      </c>
      <c r="I427" s="44" t="s">
        <v>1879</v>
      </c>
      <c r="K427" s="19" t="s">
        <v>11</v>
      </c>
      <c r="L427" s="44" t="s">
        <v>1876</v>
      </c>
    </row>
    <row r="428" spans="1:12" x14ac:dyDescent="0.4">
      <c r="A428" s="17" t="s">
        <v>1880</v>
      </c>
      <c r="B428" s="17" t="s">
        <v>426</v>
      </c>
      <c r="C428" s="19" t="str">
        <f>IF($B428="","",T(VLOOKUP($B428,Documentos!$A$2:$B$151,2,0)))</f>
        <v>NTS</v>
      </c>
      <c r="D428" s="19" t="str">
        <f>IF($B428="","",T(VLOOKUP($B428,Documentos!$A$2:$C$151,3,0)))</f>
        <v>Transportadora (NTS/TAG)</v>
      </c>
      <c r="G428" s="43" t="s">
        <v>1881</v>
      </c>
      <c r="H428" s="18" t="s">
        <v>53</v>
      </c>
      <c r="I428" s="44" t="s">
        <v>1882</v>
      </c>
      <c r="K428" s="19" t="s">
        <v>11</v>
      </c>
      <c r="L428" s="44" t="s">
        <v>1616</v>
      </c>
    </row>
    <row r="429" spans="1:12" x14ac:dyDescent="0.4">
      <c r="A429" s="17" t="s">
        <v>1883</v>
      </c>
      <c r="B429" s="17" t="s">
        <v>426</v>
      </c>
      <c r="C429" s="19" t="str">
        <f>IF($B429="","",T(VLOOKUP($B429,Documentos!$A$2:$B$151,2,0)))</f>
        <v>NTS</v>
      </c>
      <c r="D429" s="19" t="str">
        <f>IF($B429="","",T(VLOOKUP($B429,Documentos!$A$2:$C$151,3,0)))</f>
        <v>Transportadora (NTS/TAG)</v>
      </c>
      <c r="G429" s="43" t="s">
        <v>1884</v>
      </c>
      <c r="H429" s="18" t="s">
        <v>53</v>
      </c>
      <c r="I429" s="44" t="s">
        <v>1885</v>
      </c>
      <c r="K429" s="19" t="s">
        <v>11</v>
      </c>
      <c r="L429" s="44" t="s">
        <v>1616</v>
      </c>
    </row>
    <row r="430" spans="1:12" ht="29.15" x14ac:dyDescent="0.4">
      <c r="A430" s="17" t="s">
        <v>1886</v>
      </c>
      <c r="B430" s="17" t="s">
        <v>426</v>
      </c>
      <c r="C430" s="19" t="str">
        <f>IF($B430="","",T(VLOOKUP($B430,Documentos!$A$2:$B$151,2,0)))</f>
        <v>NTS</v>
      </c>
      <c r="D430" s="19" t="str">
        <f>IF($B430="","",T(VLOOKUP($B430,Documentos!$A$2:$C$151,3,0)))</f>
        <v>Transportadora (NTS/TAG)</v>
      </c>
      <c r="G430" s="43" t="s">
        <v>1887</v>
      </c>
      <c r="H430" s="18" t="s">
        <v>53</v>
      </c>
      <c r="I430" s="44" t="s">
        <v>1888</v>
      </c>
      <c r="K430" s="19" t="s">
        <v>11</v>
      </c>
      <c r="L430" s="44" t="s">
        <v>1616</v>
      </c>
    </row>
    <row r="431" spans="1:12" x14ac:dyDescent="0.4">
      <c r="A431" s="17" t="s">
        <v>1889</v>
      </c>
      <c r="B431" s="17" t="s">
        <v>426</v>
      </c>
      <c r="C431" s="19" t="str">
        <f>IF($B431="","",T(VLOOKUP($B431,Documentos!$A$2:$B$151,2,0)))</f>
        <v>NTS</v>
      </c>
      <c r="D431" s="19" t="str">
        <f>IF($B431="","",T(VLOOKUP($B431,Documentos!$A$2:$C$151,3,0)))</f>
        <v>Transportadora (NTS/TAG)</v>
      </c>
      <c r="G431" s="43" t="s">
        <v>1890</v>
      </c>
      <c r="H431" s="18" t="s">
        <v>53</v>
      </c>
      <c r="I431" s="44" t="s">
        <v>1891</v>
      </c>
      <c r="K431" s="19" t="s">
        <v>11</v>
      </c>
      <c r="L431" s="44" t="s">
        <v>1892</v>
      </c>
    </row>
    <row r="432" spans="1:12" x14ac:dyDescent="0.4">
      <c r="A432" s="17" t="s">
        <v>1893</v>
      </c>
      <c r="B432" s="17" t="s">
        <v>426</v>
      </c>
      <c r="C432" s="19" t="str">
        <f>IF($B432="","",T(VLOOKUP($B432,Documentos!$A$2:$B$151,2,0)))</f>
        <v>NTS</v>
      </c>
      <c r="D432" s="19" t="str">
        <f>IF($B432="","",T(VLOOKUP($B432,Documentos!$A$2:$C$151,3,0)))</f>
        <v>Transportadora (NTS/TAG)</v>
      </c>
      <c r="G432" s="43" t="s">
        <v>1894</v>
      </c>
      <c r="H432" s="18" t="s">
        <v>53</v>
      </c>
      <c r="I432" s="44" t="s">
        <v>1895</v>
      </c>
      <c r="K432" s="19" t="s">
        <v>11</v>
      </c>
      <c r="L432" s="44" t="s">
        <v>1616</v>
      </c>
    </row>
    <row r="433" spans="1:12" ht="29.15" x14ac:dyDescent="0.4">
      <c r="A433" s="17" t="s">
        <v>1896</v>
      </c>
      <c r="B433" s="17" t="s">
        <v>426</v>
      </c>
      <c r="C433" s="19" t="str">
        <f>IF($B433="","",T(VLOOKUP($B433,Documentos!$A$2:$B$151,2,0)))</f>
        <v>NTS</v>
      </c>
      <c r="D433" s="19" t="str">
        <f>IF($B433="","",T(VLOOKUP($B433,Documentos!$A$2:$C$151,3,0)))</f>
        <v>Transportadora (NTS/TAG)</v>
      </c>
      <c r="G433" s="43" t="s">
        <v>1897</v>
      </c>
      <c r="H433" s="18" t="s">
        <v>53</v>
      </c>
      <c r="I433" s="44" t="s">
        <v>1898</v>
      </c>
      <c r="K433" s="19" t="s">
        <v>11</v>
      </c>
      <c r="L433" s="44" t="s">
        <v>1616</v>
      </c>
    </row>
    <row r="434" spans="1:12" x14ac:dyDescent="0.4">
      <c r="A434" s="17" t="s">
        <v>1899</v>
      </c>
      <c r="B434" s="17" t="s">
        <v>426</v>
      </c>
      <c r="C434" s="19" t="str">
        <f>IF($B434="","",T(VLOOKUP($B434,Documentos!$A$2:$B$151,2,0)))</f>
        <v>NTS</v>
      </c>
      <c r="D434" s="19" t="str">
        <f>IF($B434="","",T(VLOOKUP($B434,Documentos!$A$2:$C$151,3,0)))</f>
        <v>Transportadora (NTS/TAG)</v>
      </c>
      <c r="G434" s="43" t="s">
        <v>1900</v>
      </c>
      <c r="H434" s="18" t="s">
        <v>53</v>
      </c>
      <c r="I434" s="44" t="s">
        <v>1901</v>
      </c>
      <c r="K434" s="19" t="s">
        <v>11</v>
      </c>
      <c r="L434" s="44" t="s">
        <v>1616</v>
      </c>
    </row>
    <row r="435" spans="1:12" ht="29.15" x14ac:dyDescent="0.4">
      <c r="A435" s="17" t="s">
        <v>1902</v>
      </c>
      <c r="B435" s="17" t="s">
        <v>426</v>
      </c>
      <c r="C435" s="19" t="str">
        <f>IF($B435="","",T(VLOOKUP($B435,Documentos!$A$2:$B$151,2,0)))</f>
        <v>NTS</v>
      </c>
      <c r="D435" s="19" t="str">
        <f>IF($B435="","",T(VLOOKUP($B435,Documentos!$A$2:$C$151,3,0)))</f>
        <v>Transportadora (NTS/TAG)</v>
      </c>
      <c r="G435" s="43" t="s">
        <v>1903</v>
      </c>
      <c r="H435" s="18" t="s">
        <v>53</v>
      </c>
      <c r="I435" s="44" t="s">
        <v>1138</v>
      </c>
      <c r="K435" s="19" t="s">
        <v>11</v>
      </c>
      <c r="L435" s="44" t="s">
        <v>1616</v>
      </c>
    </row>
    <row r="436" spans="1:12" ht="29.15" x14ac:dyDescent="0.4">
      <c r="A436" s="17" t="s">
        <v>1904</v>
      </c>
      <c r="B436" s="17" t="s">
        <v>426</v>
      </c>
      <c r="C436" s="19" t="str">
        <f>IF($B436="","",T(VLOOKUP($B436,Documentos!$A$2:$B$151,2,0)))</f>
        <v>NTS</v>
      </c>
      <c r="D436" s="19" t="str">
        <f>IF($B436="","",T(VLOOKUP($B436,Documentos!$A$2:$C$151,3,0)))</f>
        <v>Transportadora (NTS/TAG)</v>
      </c>
      <c r="G436" s="43" t="s">
        <v>1905</v>
      </c>
      <c r="H436" s="18" t="s">
        <v>53</v>
      </c>
      <c r="I436" s="44" t="s">
        <v>1132</v>
      </c>
      <c r="K436" s="19" t="s">
        <v>11</v>
      </c>
      <c r="L436" s="44" t="s">
        <v>1616</v>
      </c>
    </row>
    <row r="437" spans="1:12" x14ac:dyDescent="0.4">
      <c r="A437" s="17" t="s">
        <v>1906</v>
      </c>
      <c r="B437" s="17" t="s">
        <v>426</v>
      </c>
      <c r="C437" s="19" t="str">
        <f>IF($B437="","",T(VLOOKUP($B437,Documentos!$A$2:$B$151,2,0)))</f>
        <v>NTS</v>
      </c>
      <c r="D437" s="19" t="str">
        <f>IF($B437="","",T(VLOOKUP($B437,Documentos!$A$2:$C$151,3,0)))</f>
        <v>Transportadora (NTS/TAG)</v>
      </c>
      <c r="G437" s="43" t="s">
        <v>1907</v>
      </c>
      <c r="H437" s="18" t="s">
        <v>53</v>
      </c>
      <c r="I437" s="44" t="s">
        <v>949</v>
      </c>
      <c r="K437" s="19" t="s">
        <v>11</v>
      </c>
      <c r="L437" s="44" t="s">
        <v>1616</v>
      </c>
    </row>
    <row r="438" spans="1:12" ht="24.9" x14ac:dyDescent="0.4">
      <c r="A438" s="17" t="s">
        <v>1908</v>
      </c>
      <c r="B438" s="17" t="s">
        <v>426</v>
      </c>
      <c r="C438" s="19" t="str">
        <f>IF($B438="","",T(VLOOKUP($B438,Documentos!$A$2:$B$151,2,0)))</f>
        <v>NTS</v>
      </c>
      <c r="D438" s="19" t="str">
        <f>IF($B438="","",T(VLOOKUP($B438,Documentos!$A$2:$C$151,3,0)))</f>
        <v>Transportadora (NTS/TAG)</v>
      </c>
      <c r="G438" s="43" t="s">
        <v>1909</v>
      </c>
      <c r="H438" s="18" t="s">
        <v>13</v>
      </c>
      <c r="I438" s="44" t="s">
        <v>1812</v>
      </c>
      <c r="K438" s="19" t="s">
        <v>11</v>
      </c>
      <c r="L438" s="44" t="s">
        <v>1616</v>
      </c>
    </row>
    <row r="439" spans="1:12" ht="29.15" x14ac:dyDescent="0.4">
      <c r="A439" s="17" t="s">
        <v>1910</v>
      </c>
      <c r="B439" s="17" t="s">
        <v>426</v>
      </c>
      <c r="C439" s="19" t="str">
        <f>IF($B439="","",T(VLOOKUP($B439,Documentos!$A$2:$B$151,2,0)))</f>
        <v>NTS</v>
      </c>
      <c r="D439" s="19" t="str">
        <f>IF($B439="","",T(VLOOKUP($B439,Documentos!$A$2:$C$151,3,0)))</f>
        <v>Transportadora (NTS/TAG)</v>
      </c>
      <c r="G439" s="43" t="s">
        <v>1911</v>
      </c>
      <c r="H439" s="18" t="s">
        <v>13</v>
      </c>
      <c r="I439" s="44" t="s">
        <v>1912</v>
      </c>
      <c r="K439" s="19" t="s">
        <v>11</v>
      </c>
      <c r="L439" s="44" t="s">
        <v>1876</v>
      </c>
    </row>
    <row r="440" spans="1:12" ht="24.9" x14ac:dyDescent="0.4">
      <c r="A440" s="17" t="s">
        <v>1913</v>
      </c>
      <c r="B440" s="17" t="s">
        <v>426</v>
      </c>
      <c r="C440" s="19" t="str">
        <f>IF($B440="","",T(VLOOKUP($B440,Documentos!$A$2:$B$151,2,0)))</f>
        <v>NTS</v>
      </c>
      <c r="D440" s="19" t="str">
        <f>IF($B440="","",T(VLOOKUP($B440,Documentos!$A$2:$C$151,3,0)))</f>
        <v>Transportadora (NTS/TAG)</v>
      </c>
      <c r="G440" s="43" t="s">
        <v>1914</v>
      </c>
      <c r="H440" s="18" t="s">
        <v>13</v>
      </c>
      <c r="I440" s="44" t="s">
        <v>1915</v>
      </c>
      <c r="K440" s="19" t="s">
        <v>11</v>
      </c>
      <c r="L440" s="44" t="s">
        <v>1916</v>
      </c>
    </row>
    <row r="441" spans="1:12" ht="29.15" x14ac:dyDescent="0.4">
      <c r="A441" s="17" t="s">
        <v>1917</v>
      </c>
      <c r="B441" s="17" t="s">
        <v>428</v>
      </c>
      <c r="C441" s="19" t="str">
        <f>IF($B441="","",T(VLOOKUP($B441,Documentos!$A$2:$B$151,2,0)))</f>
        <v>NTS</v>
      </c>
      <c r="D441" s="19" t="str">
        <f>IF($B441="","",T(VLOOKUP($B441,Documentos!$A$2:$C$151,3,0)))</f>
        <v>Transportadora (NTS/TAG)</v>
      </c>
      <c r="G441" s="44" t="s">
        <v>1918</v>
      </c>
      <c r="H441" s="18" t="s">
        <v>63</v>
      </c>
      <c r="I441" s="43" t="s">
        <v>1919</v>
      </c>
      <c r="J441" s="44" t="s">
        <v>1920</v>
      </c>
      <c r="K441" s="19" t="s">
        <v>11</v>
      </c>
    </row>
    <row r="442" spans="1:12" ht="24.9" x14ac:dyDescent="0.4">
      <c r="A442" s="17" t="s">
        <v>1921</v>
      </c>
      <c r="B442" s="17" t="s">
        <v>428</v>
      </c>
      <c r="C442" s="19" t="str">
        <f>IF($B442="","",T(VLOOKUP($B442,Documentos!$A$2:$B$151,2,0)))</f>
        <v>NTS</v>
      </c>
      <c r="D442" s="19" t="str">
        <f>IF($B442="","",T(VLOOKUP($B442,Documentos!$A$2:$C$151,3,0)))</f>
        <v>Transportadora (NTS/TAG)</v>
      </c>
      <c r="G442" s="44" t="s">
        <v>1922</v>
      </c>
      <c r="H442" s="18" t="s">
        <v>63</v>
      </c>
      <c r="I442" s="43" t="s">
        <v>1923</v>
      </c>
      <c r="J442" s="44" t="s">
        <v>654</v>
      </c>
      <c r="K442" s="19" t="s">
        <v>11</v>
      </c>
    </row>
    <row r="443" spans="1:12" ht="24.9" x14ac:dyDescent="0.4">
      <c r="A443" s="17" t="s">
        <v>1924</v>
      </c>
      <c r="B443" s="17" t="s">
        <v>428</v>
      </c>
      <c r="C443" s="19" t="str">
        <f>IF($B443="","",T(VLOOKUP($B443,Documentos!$A$2:$B$151,2,0)))</f>
        <v>NTS</v>
      </c>
      <c r="D443" s="19" t="str">
        <f>IF($B443="","",T(VLOOKUP($B443,Documentos!$A$2:$C$151,3,0)))</f>
        <v>Transportadora (NTS/TAG)</v>
      </c>
      <c r="G443" s="44" t="s">
        <v>1925</v>
      </c>
      <c r="H443" s="18" t="s">
        <v>63</v>
      </c>
      <c r="I443" s="43" t="s">
        <v>1926</v>
      </c>
      <c r="J443" s="44" t="s">
        <v>1927</v>
      </c>
      <c r="K443" s="19" t="s">
        <v>11</v>
      </c>
    </row>
    <row r="444" spans="1:12" ht="24.9" x14ac:dyDescent="0.4">
      <c r="A444" s="17" t="s">
        <v>1928</v>
      </c>
      <c r="B444" s="17" t="s">
        <v>428</v>
      </c>
      <c r="C444" s="19" t="str">
        <f>IF($B444="","",T(VLOOKUP($B444,Documentos!$A$2:$B$151,2,0)))</f>
        <v>NTS</v>
      </c>
      <c r="D444" s="19" t="str">
        <f>IF($B444="","",T(VLOOKUP($B444,Documentos!$A$2:$C$151,3,0)))</f>
        <v>Transportadora (NTS/TAG)</v>
      </c>
      <c r="G444" s="44" t="s">
        <v>1929</v>
      </c>
      <c r="H444" s="18" t="s">
        <v>63</v>
      </c>
      <c r="I444" s="43" t="s">
        <v>1930</v>
      </c>
      <c r="J444" s="44" t="s">
        <v>1931</v>
      </c>
      <c r="K444" s="19" t="s">
        <v>11</v>
      </c>
    </row>
    <row r="445" spans="1:12" ht="24.9" x14ac:dyDescent="0.4">
      <c r="A445" s="17" t="s">
        <v>1932</v>
      </c>
      <c r="B445" s="17" t="s">
        <v>428</v>
      </c>
      <c r="C445" s="19" t="str">
        <f>IF($B445="","",T(VLOOKUP($B445,Documentos!$A$2:$B$151,2,0)))</f>
        <v>NTS</v>
      </c>
      <c r="D445" s="19" t="str">
        <f>IF($B445="","",T(VLOOKUP($B445,Documentos!$A$2:$C$151,3,0)))</f>
        <v>Transportadora (NTS/TAG)</v>
      </c>
      <c r="G445" s="44" t="s">
        <v>1933</v>
      </c>
      <c r="H445" s="18" t="s">
        <v>63</v>
      </c>
      <c r="I445" s="43" t="s">
        <v>1934</v>
      </c>
      <c r="J445" s="44" t="s">
        <v>1528</v>
      </c>
      <c r="K445" s="19" t="s">
        <v>11</v>
      </c>
    </row>
    <row r="446" spans="1:12" ht="24.9" x14ac:dyDescent="0.4">
      <c r="A446" s="17" t="s">
        <v>1935</v>
      </c>
      <c r="B446" s="17" t="s">
        <v>428</v>
      </c>
      <c r="C446" s="19" t="str">
        <f>IF($B446="","",T(VLOOKUP($B446,Documentos!$A$2:$B$151,2,0)))</f>
        <v>NTS</v>
      </c>
      <c r="D446" s="19" t="str">
        <f>IF($B446="","",T(VLOOKUP($B446,Documentos!$A$2:$C$151,3,0)))</f>
        <v>Transportadora (NTS/TAG)</v>
      </c>
      <c r="G446" s="44" t="s">
        <v>1936</v>
      </c>
      <c r="H446" s="18" t="s">
        <v>63</v>
      </c>
      <c r="I446" s="43" t="s">
        <v>1937</v>
      </c>
      <c r="J446" s="44" t="s">
        <v>1938</v>
      </c>
      <c r="K446" s="19" t="s">
        <v>11</v>
      </c>
    </row>
    <row r="447" spans="1:12" ht="29.15" x14ac:dyDescent="0.4">
      <c r="A447" s="17" t="s">
        <v>1939</v>
      </c>
      <c r="B447" s="17" t="s">
        <v>428</v>
      </c>
      <c r="C447" s="19" t="str">
        <f>IF($B447="","",T(VLOOKUP($B447,Documentos!$A$2:$B$151,2,0)))</f>
        <v>NTS</v>
      </c>
      <c r="D447" s="19" t="str">
        <f>IF($B447="","",T(VLOOKUP($B447,Documentos!$A$2:$C$151,3,0)))</f>
        <v>Transportadora (NTS/TAG)</v>
      </c>
      <c r="G447" s="44" t="s">
        <v>1940</v>
      </c>
      <c r="H447" s="18" t="s">
        <v>63</v>
      </c>
      <c r="I447" s="43" t="s">
        <v>1941</v>
      </c>
      <c r="J447" s="44" t="s">
        <v>1942</v>
      </c>
      <c r="K447" s="19" t="s">
        <v>11</v>
      </c>
    </row>
    <row r="448" spans="1:12" ht="24.9" x14ac:dyDescent="0.4">
      <c r="A448" s="17" t="s">
        <v>1943</v>
      </c>
      <c r="B448" s="17" t="s">
        <v>428</v>
      </c>
      <c r="C448" s="19" t="str">
        <f>IF($B448="","",T(VLOOKUP($B448,Documentos!$A$2:$B$151,2,0)))</f>
        <v>NTS</v>
      </c>
      <c r="D448" s="19" t="str">
        <f>IF($B448="","",T(VLOOKUP($B448,Documentos!$A$2:$C$151,3,0)))</f>
        <v>Transportadora (NTS/TAG)</v>
      </c>
      <c r="G448" s="44" t="s">
        <v>1944</v>
      </c>
      <c r="H448" s="18" t="s">
        <v>30</v>
      </c>
      <c r="I448" s="43" t="s">
        <v>1945</v>
      </c>
      <c r="J448" s="44" t="s">
        <v>1946</v>
      </c>
      <c r="K448" s="19" t="s">
        <v>11</v>
      </c>
    </row>
    <row r="449" spans="1:11" ht="24.9" x14ac:dyDescent="0.4">
      <c r="A449" s="17" t="s">
        <v>1947</v>
      </c>
      <c r="B449" s="17" t="s">
        <v>428</v>
      </c>
      <c r="C449" s="19" t="str">
        <f>IF($B449="","",T(VLOOKUP($B449,Documentos!$A$2:$B$151,2,0)))</f>
        <v>NTS</v>
      </c>
      <c r="D449" s="19" t="str">
        <f>IF($B449="","",T(VLOOKUP($B449,Documentos!$A$2:$C$151,3,0)))</f>
        <v>Transportadora (NTS/TAG)</v>
      </c>
      <c r="G449" s="44" t="s">
        <v>1948</v>
      </c>
      <c r="H449" s="18" t="s">
        <v>30</v>
      </c>
      <c r="I449" s="43" t="s">
        <v>1949</v>
      </c>
      <c r="J449" s="44" t="s">
        <v>1950</v>
      </c>
      <c r="K449" s="19" t="s">
        <v>11</v>
      </c>
    </row>
    <row r="450" spans="1:11" ht="24.9" x14ac:dyDescent="0.4">
      <c r="A450" s="17" t="s">
        <v>1951</v>
      </c>
      <c r="B450" s="17" t="s">
        <v>428</v>
      </c>
      <c r="C450" s="19" t="str">
        <f>IF($B450="","",T(VLOOKUP($B450,Documentos!$A$2:$B$151,2,0)))</f>
        <v>NTS</v>
      </c>
      <c r="D450" s="19" t="str">
        <f>IF($B450="","",T(VLOOKUP($B450,Documentos!$A$2:$C$151,3,0)))</f>
        <v>Transportadora (NTS/TAG)</v>
      </c>
      <c r="G450" s="44" t="s">
        <v>1952</v>
      </c>
      <c r="H450" s="18" t="s">
        <v>13</v>
      </c>
      <c r="I450" s="43" t="s">
        <v>1953</v>
      </c>
      <c r="J450" s="44" t="s">
        <v>1891</v>
      </c>
      <c r="K450" s="19" t="s">
        <v>11</v>
      </c>
    </row>
    <row r="451" spans="1:11" x14ac:dyDescent="0.4">
      <c r="A451" s="17" t="s">
        <v>1954</v>
      </c>
      <c r="B451" s="17" t="s">
        <v>428</v>
      </c>
      <c r="C451" s="19" t="str">
        <f>IF($B451="","",T(VLOOKUP($B451,Documentos!$A$2:$B$151,2,0)))</f>
        <v>NTS</v>
      </c>
      <c r="D451" s="19" t="str">
        <f>IF($B451="","",T(VLOOKUP($B451,Documentos!$A$2:$C$151,3,0)))</f>
        <v>Transportadora (NTS/TAG)</v>
      </c>
      <c r="G451" s="44" t="s">
        <v>1955</v>
      </c>
      <c r="H451" s="18" t="s">
        <v>53</v>
      </c>
      <c r="I451" s="43" t="s">
        <v>1956</v>
      </c>
      <c r="J451" s="44" t="s">
        <v>1957</v>
      </c>
      <c r="K451" s="19" t="s">
        <v>11</v>
      </c>
    </row>
    <row r="452" spans="1:11" x14ac:dyDescent="0.4">
      <c r="A452" s="17" t="s">
        <v>1958</v>
      </c>
      <c r="B452" s="17" t="s">
        <v>428</v>
      </c>
      <c r="C452" s="19" t="str">
        <f>IF($B452="","",T(VLOOKUP($B452,Documentos!$A$2:$B$151,2,0)))</f>
        <v>NTS</v>
      </c>
      <c r="D452" s="19" t="str">
        <f>IF($B452="","",T(VLOOKUP($B452,Documentos!$A$2:$C$151,3,0)))</f>
        <v>Transportadora (NTS/TAG)</v>
      </c>
      <c r="G452" s="44" t="s">
        <v>1959</v>
      </c>
      <c r="H452" s="18" t="s">
        <v>53</v>
      </c>
      <c r="I452" s="43" t="s">
        <v>1132</v>
      </c>
      <c r="J452" s="44" t="s">
        <v>1960</v>
      </c>
      <c r="K452" s="19" t="s">
        <v>11</v>
      </c>
    </row>
    <row r="453" spans="1:11" x14ac:dyDescent="0.4">
      <c r="A453" s="17" t="s">
        <v>1961</v>
      </c>
      <c r="B453" s="17" t="s">
        <v>428</v>
      </c>
      <c r="C453" s="19" t="str">
        <f>IF($B453="","",T(VLOOKUP($B453,Documentos!$A$2:$B$151,2,0)))</f>
        <v>NTS</v>
      </c>
      <c r="D453" s="19" t="str">
        <f>IF($B453="","",T(VLOOKUP($B453,Documentos!$A$2:$C$151,3,0)))</f>
        <v>Transportadora (NTS/TAG)</v>
      </c>
      <c r="G453" s="44" t="s">
        <v>1962</v>
      </c>
      <c r="H453" s="18" t="s">
        <v>53</v>
      </c>
      <c r="I453" s="43" t="s">
        <v>1963</v>
      </c>
      <c r="J453" s="44" t="s">
        <v>1964</v>
      </c>
      <c r="K453" s="19" t="s">
        <v>11</v>
      </c>
    </row>
    <row r="454" spans="1:11" x14ac:dyDescent="0.4">
      <c r="A454" s="17" t="s">
        <v>1965</v>
      </c>
      <c r="B454" s="17" t="s">
        <v>428</v>
      </c>
      <c r="C454" s="19" t="str">
        <f>IF($B454="","",T(VLOOKUP($B454,Documentos!$A$2:$B$151,2,0)))</f>
        <v>NTS</v>
      </c>
      <c r="D454" s="19" t="str">
        <f>IF($B454="","",T(VLOOKUP($B454,Documentos!$A$2:$C$151,3,0)))</f>
        <v>Transportadora (NTS/TAG)</v>
      </c>
      <c r="G454" s="44" t="s">
        <v>1966</v>
      </c>
      <c r="H454" s="18" t="s">
        <v>53</v>
      </c>
      <c r="I454" s="43" t="s">
        <v>1967</v>
      </c>
      <c r="J454" s="44" t="s">
        <v>1968</v>
      </c>
      <c r="K454" s="19" t="s">
        <v>11</v>
      </c>
    </row>
    <row r="455" spans="1:11" ht="24.9" x14ac:dyDescent="0.4">
      <c r="A455" s="17" t="s">
        <v>1969</v>
      </c>
      <c r="B455" s="17" t="s">
        <v>428</v>
      </c>
      <c r="C455" s="19" t="str">
        <f>IF($B455="","",T(VLOOKUP($B455,Documentos!$A$2:$B$151,2,0)))</f>
        <v>NTS</v>
      </c>
      <c r="D455" s="19" t="str">
        <f>IF($B455="","",T(VLOOKUP($B455,Documentos!$A$2:$C$151,3,0)))</f>
        <v>Transportadora (NTS/TAG)</v>
      </c>
      <c r="G455" s="44" t="s">
        <v>1970</v>
      </c>
      <c r="H455" s="18" t="s">
        <v>30</v>
      </c>
      <c r="I455" s="43" t="s">
        <v>1971</v>
      </c>
      <c r="J455" s="44" t="s">
        <v>1972</v>
      </c>
      <c r="K455" s="19" t="s">
        <v>11</v>
      </c>
    </row>
    <row r="456" spans="1:11" ht="24.9" x14ac:dyDescent="0.4">
      <c r="A456" s="17" t="s">
        <v>1973</v>
      </c>
      <c r="B456" s="17" t="s">
        <v>428</v>
      </c>
      <c r="C456" s="19" t="str">
        <f>IF($B456="","",T(VLOOKUP($B456,Documentos!$A$2:$B$151,2,0)))</f>
        <v>NTS</v>
      </c>
      <c r="D456" s="19" t="str">
        <f>IF($B456="","",T(VLOOKUP($B456,Documentos!$A$2:$C$151,3,0)))</f>
        <v>Transportadora (NTS/TAG)</v>
      </c>
      <c r="G456" s="44" t="s">
        <v>1974</v>
      </c>
      <c r="H456" s="18" t="s">
        <v>30</v>
      </c>
      <c r="I456" s="43" t="s">
        <v>1975</v>
      </c>
      <c r="J456" s="44" t="s">
        <v>1972</v>
      </c>
      <c r="K456" s="19" t="s">
        <v>11</v>
      </c>
    </row>
    <row r="457" spans="1:11" ht="24.9" x14ac:dyDescent="0.4">
      <c r="A457" s="17" t="s">
        <v>1976</v>
      </c>
      <c r="B457" s="17" t="s">
        <v>428</v>
      </c>
      <c r="C457" s="19" t="str">
        <f>IF($B457="","",T(VLOOKUP($B457,Documentos!$A$2:$B$151,2,0)))</f>
        <v>NTS</v>
      </c>
      <c r="D457" s="19" t="str">
        <f>IF($B457="","",T(VLOOKUP($B457,Documentos!$A$2:$C$151,3,0)))</f>
        <v>Transportadora (NTS/TAG)</v>
      </c>
      <c r="G457" s="44" t="s">
        <v>1977</v>
      </c>
      <c r="H457" s="18" t="s">
        <v>30</v>
      </c>
      <c r="I457" s="43" t="s">
        <v>1978</v>
      </c>
      <c r="J457" s="44" t="s">
        <v>1972</v>
      </c>
      <c r="K457" s="19" t="s">
        <v>11</v>
      </c>
    </row>
    <row r="458" spans="1:11" ht="24.9" x14ac:dyDescent="0.4">
      <c r="A458" s="17" t="s">
        <v>1979</v>
      </c>
      <c r="B458" s="17" t="s">
        <v>428</v>
      </c>
      <c r="C458" s="19" t="str">
        <f>IF($B458="","",T(VLOOKUP($B458,Documentos!$A$2:$B$151,2,0)))</f>
        <v>NTS</v>
      </c>
      <c r="D458" s="19" t="str">
        <f>IF($B458="","",T(VLOOKUP($B458,Documentos!$A$2:$C$151,3,0)))</f>
        <v>Transportadora (NTS/TAG)</v>
      </c>
      <c r="G458" s="44" t="s">
        <v>1980</v>
      </c>
      <c r="H458" s="18" t="s">
        <v>30</v>
      </c>
      <c r="I458" s="43" t="s">
        <v>1981</v>
      </c>
      <c r="J458" s="44" t="s">
        <v>1972</v>
      </c>
      <c r="K458" s="19" t="s">
        <v>11</v>
      </c>
    </row>
    <row r="459" spans="1:11" ht="24.9" x14ac:dyDescent="0.4">
      <c r="A459" s="17" t="s">
        <v>1982</v>
      </c>
      <c r="B459" s="17" t="s">
        <v>428</v>
      </c>
      <c r="C459" s="19" t="str">
        <f>IF($B459="","",T(VLOOKUP($B459,Documentos!$A$2:$B$151,2,0)))</f>
        <v>NTS</v>
      </c>
      <c r="D459" s="19" t="str">
        <f>IF($B459="","",T(VLOOKUP($B459,Documentos!$A$2:$C$151,3,0)))</f>
        <v>Transportadora (NTS/TAG)</v>
      </c>
      <c r="G459" s="44" t="s">
        <v>1983</v>
      </c>
      <c r="H459" s="18" t="s">
        <v>30</v>
      </c>
      <c r="I459" s="43" t="s">
        <v>1984</v>
      </c>
      <c r="J459" s="44" t="s">
        <v>1985</v>
      </c>
      <c r="K459" s="19" t="s">
        <v>11</v>
      </c>
    </row>
    <row r="460" spans="1:11" x14ac:dyDescent="0.4">
      <c r="A460" s="17" t="s">
        <v>1986</v>
      </c>
      <c r="B460" s="17" t="s">
        <v>428</v>
      </c>
      <c r="C460" s="19" t="str">
        <f>IF($B460="","",T(VLOOKUP($B460,Documentos!$A$2:$B$151,2,0)))</f>
        <v>NTS</v>
      </c>
      <c r="D460" s="19" t="str">
        <f>IF($B460="","",T(VLOOKUP($B460,Documentos!$A$2:$C$151,3,0)))</f>
        <v>Transportadora (NTS/TAG)</v>
      </c>
      <c r="G460" s="44" t="s">
        <v>1987</v>
      </c>
      <c r="H460" s="18" t="s">
        <v>53</v>
      </c>
      <c r="I460" s="43" t="s">
        <v>1988</v>
      </c>
      <c r="J460" s="44" t="s">
        <v>1989</v>
      </c>
      <c r="K460" s="19" t="s">
        <v>11</v>
      </c>
    </row>
    <row r="461" spans="1:11" ht="24.9" x14ac:dyDescent="0.4">
      <c r="A461" s="17" t="s">
        <v>1990</v>
      </c>
      <c r="B461" s="17" t="s">
        <v>430</v>
      </c>
      <c r="C461" s="19" t="str">
        <f>IF($B461="","",T(VLOOKUP($B461,Documentos!$A$2:$B$151,2,0)))</f>
        <v>NTS</v>
      </c>
      <c r="D461" s="19" t="str">
        <f>IF($B461="","",T(VLOOKUP($B461,Documentos!$A$2:$C$151,3,0)))</f>
        <v>Transportadora (NTS/TAG)</v>
      </c>
      <c r="G461" s="44" t="s">
        <v>1991</v>
      </c>
      <c r="H461" s="18" t="s">
        <v>60</v>
      </c>
      <c r="I461" s="44" t="s">
        <v>1199</v>
      </c>
      <c r="J461" s="18" t="s">
        <v>12</v>
      </c>
      <c r="K461" s="19" t="s">
        <v>11</v>
      </c>
    </row>
    <row r="462" spans="1:11" ht="24.9" x14ac:dyDescent="0.4">
      <c r="A462" s="17" t="s">
        <v>1992</v>
      </c>
      <c r="B462" s="17" t="s">
        <v>430</v>
      </c>
      <c r="C462" s="19" t="str">
        <f>IF($B462="","",T(VLOOKUP($B462,Documentos!$A$2:$B$151,2,0)))</f>
        <v>NTS</v>
      </c>
      <c r="D462" s="19" t="str">
        <f>IF($B462="","",T(VLOOKUP($B462,Documentos!$A$2:$C$151,3,0)))</f>
        <v>Transportadora (NTS/TAG)</v>
      </c>
      <c r="G462" s="44" t="s">
        <v>1993</v>
      </c>
      <c r="H462" s="18" t="s">
        <v>13</v>
      </c>
      <c r="I462" s="44" t="s">
        <v>1994</v>
      </c>
      <c r="J462" s="18" t="s">
        <v>12</v>
      </c>
      <c r="K462" s="19" t="s">
        <v>11</v>
      </c>
    </row>
    <row r="463" spans="1:11" ht="24.9" x14ac:dyDescent="0.4">
      <c r="A463" s="17" t="s">
        <v>1995</v>
      </c>
      <c r="B463" s="17" t="s">
        <v>430</v>
      </c>
      <c r="C463" s="19" t="str">
        <f>IF($B463="","",T(VLOOKUP($B463,Documentos!$A$2:$B$151,2,0)))</f>
        <v>NTS</v>
      </c>
      <c r="D463" s="19" t="str">
        <f>IF($B463="","",T(VLOOKUP($B463,Documentos!$A$2:$C$151,3,0)))</f>
        <v>Transportadora (NTS/TAG)</v>
      </c>
      <c r="G463" s="44" t="s">
        <v>1996</v>
      </c>
      <c r="H463" s="18" t="s">
        <v>53</v>
      </c>
      <c r="I463" s="44" t="s">
        <v>1997</v>
      </c>
      <c r="J463" s="18" t="s">
        <v>12</v>
      </c>
      <c r="K463" s="19" t="s">
        <v>11</v>
      </c>
    </row>
    <row r="464" spans="1:11" ht="24.9" x14ac:dyDescent="0.4">
      <c r="A464" s="17" t="s">
        <v>1998</v>
      </c>
      <c r="B464" s="17" t="s">
        <v>430</v>
      </c>
      <c r="C464" s="19" t="str">
        <f>IF($B464="","",T(VLOOKUP($B464,Documentos!$A$2:$B$151,2,0)))</f>
        <v>NTS</v>
      </c>
      <c r="D464" s="19" t="str">
        <f>IF($B464="","",T(VLOOKUP($B464,Documentos!$A$2:$C$151,3,0)))</f>
        <v>Transportadora (NTS/TAG)</v>
      </c>
      <c r="G464" s="44" t="s">
        <v>1999</v>
      </c>
      <c r="H464" s="18" t="s">
        <v>53</v>
      </c>
      <c r="I464" s="44" t="s">
        <v>648</v>
      </c>
      <c r="J464" s="18" t="s">
        <v>12</v>
      </c>
      <c r="K464" s="19" t="s">
        <v>11</v>
      </c>
    </row>
    <row r="465" spans="1:11" ht="24.9" x14ac:dyDescent="0.4">
      <c r="A465" s="17" t="s">
        <v>2000</v>
      </c>
      <c r="B465" s="17" t="s">
        <v>430</v>
      </c>
      <c r="C465" s="19" t="str">
        <f>IF($B465="","",T(VLOOKUP($B465,Documentos!$A$2:$B$151,2,0)))</f>
        <v>NTS</v>
      </c>
      <c r="D465" s="19" t="str">
        <f>IF($B465="","",T(VLOOKUP($B465,Documentos!$A$2:$C$151,3,0)))</f>
        <v>Transportadora (NTS/TAG)</v>
      </c>
      <c r="G465" s="44" t="s">
        <v>2001</v>
      </c>
      <c r="H465" s="18" t="s">
        <v>63</v>
      </c>
      <c r="I465" s="44" t="s">
        <v>2002</v>
      </c>
      <c r="J465" s="18" t="s">
        <v>67</v>
      </c>
      <c r="K465" s="19" t="s">
        <v>11</v>
      </c>
    </row>
    <row r="466" spans="1:11" x14ac:dyDescent="0.4">
      <c r="A466" s="17" t="s">
        <v>2003</v>
      </c>
      <c r="B466" s="17" t="s">
        <v>430</v>
      </c>
      <c r="C466" s="19" t="str">
        <f>IF($B466="","",T(VLOOKUP($B466,Documentos!$A$2:$B$151,2,0)))</f>
        <v>NTS</v>
      </c>
      <c r="D466" s="19" t="str">
        <f>IF($B466="","",T(VLOOKUP($B466,Documentos!$A$2:$C$151,3,0)))</f>
        <v>Transportadora (NTS/TAG)</v>
      </c>
      <c r="G466" s="44" t="s">
        <v>2004</v>
      </c>
      <c r="H466" s="18" t="s">
        <v>60</v>
      </c>
      <c r="I466" s="44" t="s">
        <v>2005</v>
      </c>
      <c r="J466" s="18" t="s">
        <v>67</v>
      </c>
      <c r="K466" s="19" t="s">
        <v>11</v>
      </c>
    </row>
    <row r="467" spans="1:11" ht="24.9" x14ac:dyDescent="0.4">
      <c r="A467" s="17" t="s">
        <v>2006</v>
      </c>
      <c r="B467" s="17" t="s">
        <v>430</v>
      </c>
      <c r="C467" s="19" t="str">
        <f>IF($B467="","",T(VLOOKUP($B467,Documentos!$A$2:$B$151,2,0)))</f>
        <v>NTS</v>
      </c>
      <c r="D467" s="19" t="str">
        <f>IF($B467="","",T(VLOOKUP($B467,Documentos!$A$2:$C$151,3,0)))</f>
        <v>Transportadora (NTS/TAG)</v>
      </c>
      <c r="G467" s="44" t="s">
        <v>2007</v>
      </c>
      <c r="H467" s="18" t="s">
        <v>30</v>
      </c>
      <c r="I467" s="44" t="s">
        <v>2008</v>
      </c>
      <c r="J467" s="18" t="s">
        <v>67</v>
      </c>
      <c r="K467" s="19" t="s">
        <v>11</v>
      </c>
    </row>
    <row r="468" spans="1:11" ht="24.9" x14ac:dyDescent="0.4">
      <c r="A468" s="17" t="s">
        <v>2009</v>
      </c>
      <c r="B468" s="17" t="s">
        <v>430</v>
      </c>
      <c r="C468" s="19" t="str">
        <f>IF($B468="","",T(VLOOKUP($B468,Documentos!$A$2:$B$151,2,0)))</f>
        <v>NTS</v>
      </c>
      <c r="D468" s="19" t="str">
        <f>IF($B468="","",T(VLOOKUP($B468,Documentos!$A$2:$C$151,3,0)))</f>
        <v>Transportadora (NTS/TAG)</v>
      </c>
      <c r="G468" s="44" t="s">
        <v>2010</v>
      </c>
      <c r="H468" s="18" t="s">
        <v>22</v>
      </c>
      <c r="I468" s="44" t="s">
        <v>2011</v>
      </c>
      <c r="J468" s="18" t="s">
        <v>67</v>
      </c>
      <c r="K468" s="19" t="s">
        <v>11</v>
      </c>
    </row>
    <row r="469" spans="1:11" ht="29.15" x14ac:dyDescent="0.4">
      <c r="A469" s="17" t="s">
        <v>2012</v>
      </c>
      <c r="B469" s="17" t="s">
        <v>430</v>
      </c>
      <c r="C469" s="19" t="str">
        <f>IF($B469="","",T(VLOOKUP($B469,Documentos!$A$2:$B$151,2,0)))</f>
        <v>NTS</v>
      </c>
      <c r="D469" s="19" t="str">
        <f>IF($B469="","",T(VLOOKUP($B469,Documentos!$A$2:$C$151,3,0)))</f>
        <v>Transportadora (NTS/TAG)</v>
      </c>
      <c r="G469" s="44" t="s">
        <v>2013</v>
      </c>
      <c r="H469" s="18" t="s">
        <v>30</v>
      </c>
      <c r="I469" s="43" t="s">
        <v>2014</v>
      </c>
      <c r="J469" s="18" t="s">
        <v>74</v>
      </c>
      <c r="K469" s="19" t="s">
        <v>11</v>
      </c>
    </row>
    <row r="470" spans="1:11" ht="24.9" x14ac:dyDescent="0.4">
      <c r="A470" s="17" t="s">
        <v>2015</v>
      </c>
      <c r="B470" s="17" t="s">
        <v>430</v>
      </c>
      <c r="C470" s="19" t="str">
        <f>IF($B470="","",T(VLOOKUP($B470,Documentos!$A$2:$B$151,2,0)))</f>
        <v>NTS</v>
      </c>
      <c r="D470" s="19" t="str">
        <f>IF($B470="","",T(VLOOKUP($B470,Documentos!$A$2:$C$151,3,0)))</f>
        <v>Transportadora (NTS/TAG)</v>
      </c>
      <c r="G470" s="44" t="s">
        <v>2016</v>
      </c>
      <c r="H470" s="18" t="s">
        <v>30</v>
      </c>
      <c r="I470" s="43" t="s">
        <v>2017</v>
      </c>
      <c r="J470" s="18" t="s">
        <v>74</v>
      </c>
      <c r="K470" s="19" t="s">
        <v>11</v>
      </c>
    </row>
    <row r="471" spans="1:11" ht="29.15" x14ac:dyDescent="0.4">
      <c r="A471" s="17" t="s">
        <v>2018</v>
      </c>
      <c r="B471" s="17" t="s">
        <v>430</v>
      </c>
      <c r="C471" s="19" t="str">
        <f>IF($B471="","",T(VLOOKUP($B471,Documentos!$A$2:$B$151,2,0)))</f>
        <v>NTS</v>
      </c>
      <c r="D471" s="19" t="str">
        <f>IF($B471="","",T(VLOOKUP($B471,Documentos!$A$2:$C$151,3,0)))</f>
        <v>Transportadora (NTS/TAG)</v>
      </c>
      <c r="G471" s="44" t="s">
        <v>2019</v>
      </c>
      <c r="H471" s="18" t="s">
        <v>30</v>
      </c>
      <c r="I471" s="43" t="s">
        <v>2020</v>
      </c>
      <c r="J471" s="18" t="s">
        <v>74</v>
      </c>
      <c r="K471" s="19" t="s">
        <v>11</v>
      </c>
    </row>
    <row r="472" spans="1:11" ht="24.9" x14ac:dyDescent="0.4">
      <c r="A472" s="17" t="s">
        <v>2021</v>
      </c>
      <c r="B472" s="17" t="s">
        <v>430</v>
      </c>
      <c r="C472" s="19" t="str">
        <f>IF($B472="","",T(VLOOKUP($B472,Documentos!$A$2:$B$151,2,0)))</f>
        <v>NTS</v>
      </c>
      <c r="D472" s="19" t="str">
        <f>IF($B472="","",T(VLOOKUP($B472,Documentos!$A$2:$C$151,3,0)))</f>
        <v>Transportadora (NTS/TAG)</v>
      </c>
      <c r="G472" s="44" t="s">
        <v>2022</v>
      </c>
      <c r="H472" s="18" t="s">
        <v>63</v>
      </c>
      <c r="I472" s="44" t="s">
        <v>2023</v>
      </c>
      <c r="J472" s="18" t="s">
        <v>59</v>
      </c>
      <c r="K472" s="19" t="s">
        <v>11</v>
      </c>
    </row>
    <row r="473" spans="1:11" x14ac:dyDescent="0.4">
      <c r="A473" s="17" t="s">
        <v>2024</v>
      </c>
      <c r="B473" s="17" t="s">
        <v>430</v>
      </c>
      <c r="C473" s="19" t="str">
        <f>IF($B473="","",T(VLOOKUP($B473,Documentos!$A$2:$B$151,2,0)))</f>
        <v>NTS</v>
      </c>
      <c r="D473" s="19" t="str">
        <f>IF($B473="","",T(VLOOKUP($B473,Documentos!$A$2:$C$151,3,0)))</f>
        <v>Transportadora (NTS/TAG)</v>
      </c>
      <c r="G473" s="44" t="s">
        <v>2025</v>
      </c>
      <c r="H473" s="18" t="s">
        <v>53</v>
      </c>
      <c r="I473" s="44" t="s">
        <v>1994</v>
      </c>
      <c r="J473" s="18" t="s">
        <v>59</v>
      </c>
      <c r="K473" s="19" t="s">
        <v>28</v>
      </c>
    </row>
    <row r="474" spans="1:11" x14ac:dyDescent="0.4">
      <c r="A474" s="17" t="s">
        <v>2026</v>
      </c>
      <c r="B474" s="17" t="s">
        <v>430</v>
      </c>
      <c r="C474" s="19" t="str">
        <f>IF($B474="","",T(VLOOKUP($B474,Documentos!$A$2:$B$151,2,0)))</f>
        <v>NTS</v>
      </c>
      <c r="D474" s="19" t="str">
        <f>IF($B474="","",T(VLOOKUP($B474,Documentos!$A$2:$C$151,3,0)))</f>
        <v>Transportadora (NTS/TAG)</v>
      </c>
      <c r="G474" s="44" t="s">
        <v>2027</v>
      </c>
      <c r="H474" s="18" t="s">
        <v>53</v>
      </c>
      <c r="I474" s="44" t="s">
        <v>1318</v>
      </c>
      <c r="J474" s="18" t="s">
        <v>59</v>
      </c>
      <c r="K474" s="19" t="s">
        <v>28</v>
      </c>
    </row>
    <row r="475" spans="1:11" ht="24.9" x14ac:dyDescent="0.4">
      <c r="A475" s="17" t="s">
        <v>2028</v>
      </c>
      <c r="B475" s="17" t="s">
        <v>430</v>
      </c>
      <c r="C475" s="19" t="str">
        <f>IF($B475="","",T(VLOOKUP($B475,Documentos!$A$2:$B$151,2,0)))</f>
        <v>NTS</v>
      </c>
      <c r="D475" s="19" t="str">
        <f>IF($B475="","",T(VLOOKUP($B475,Documentos!$A$2:$C$151,3,0)))</f>
        <v>Transportadora (NTS/TAG)</v>
      </c>
      <c r="G475" s="44" t="s">
        <v>2029</v>
      </c>
      <c r="H475" s="18" t="s">
        <v>63</v>
      </c>
      <c r="I475" s="44" t="s">
        <v>2030</v>
      </c>
      <c r="J475" s="18" t="s">
        <v>62</v>
      </c>
      <c r="K475" s="19" t="s">
        <v>28</v>
      </c>
    </row>
    <row r="476" spans="1:11" ht="24.9" x14ac:dyDescent="0.4">
      <c r="A476" s="17" t="s">
        <v>2031</v>
      </c>
      <c r="B476" s="17" t="s">
        <v>430</v>
      </c>
      <c r="C476" s="19" t="str">
        <f>IF($B476="","",T(VLOOKUP($B476,Documentos!$A$2:$B$151,2,0)))</f>
        <v>NTS</v>
      </c>
      <c r="D476" s="19" t="str">
        <f>IF($B476="","",T(VLOOKUP($B476,Documentos!$A$2:$C$151,3,0)))</f>
        <v>Transportadora (NTS/TAG)</v>
      </c>
      <c r="G476" s="44" t="s">
        <v>2032</v>
      </c>
      <c r="H476" s="18" t="s">
        <v>63</v>
      </c>
      <c r="I476" s="44" t="s">
        <v>2033</v>
      </c>
      <c r="J476" s="18" t="s">
        <v>62</v>
      </c>
      <c r="K476" s="19" t="s">
        <v>28</v>
      </c>
    </row>
    <row r="477" spans="1:11" ht="24.9" x14ac:dyDescent="0.4">
      <c r="A477" s="17" t="s">
        <v>2034</v>
      </c>
      <c r="B477" s="17" t="s">
        <v>430</v>
      </c>
      <c r="C477" s="19" t="str">
        <f>IF($B477="","",T(VLOOKUP($B477,Documentos!$A$2:$B$151,2,0)))</f>
        <v>NTS</v>
      </c>
      <c r="D477" s="19" t="str">
        <f>IF($B477="","",T(VLOOKUP($B477,Documentos!$A$2:$C$151,3,0)))</f>
        <v>Transportadora (NTS/TAG)</v>
      </c>
      <c r="G477" s="44" t="s">
        <v>2035</v>
      </c>
      <c r="H477" s="18" t="s">
        <v>63</v>
      </c>
      <c r="I477" s="44" t="s">
        <v>2019</v>
      </c>
      <c r="J477" s="18" t="s">
        <v>62</v>
      </c>
      <c r="K477" s="19" t="s">
        <v>28</v>
      </c>
    </row>
    <row r="478" spans="1:11" ht="24.9" x14ac:dyDescent="0.4">
      <c r="A478" s="17" t="s">
        <v>2036</v>
      </c>
      <c r="B478" s="17" t="s">
        <v>430</v>
      </c>
      <c r="C478" s="19" t="str">
        <f>IF($B478="","",T(VLOOKUP($B478,Documentos!$A$2:$B$151,2,0)))</f>
        <v>NTS</v>
      </c>
      <c r="D478" s="19" t="str">
        <f>IF($B478="","",T(VLOOKUP($B478,Documentos!$A$2:$C$151,3,0)))</f>
        <v>Transportadora (NTS/TAG)</v>
      </c>
      <c r="G478" s="44" t="s">
        <v>2037</v>
      </c>
      <c r="H478" s="18" t="s">
        <v>30</v>
      </c>
      <c r="I478" s="44" t="s">
        <v>1994</v>
      </c>
      <c r="J478" s="18" t="s">
        <v>62</v>
      </c>
      <c r="K478" s="19" t="s">
        <v>28</v>
      </c>
    </row>
    <row r="479" spans="1:11" ht="24.9" x14ac:dyDescent="0.4">
      <c r="A479" s="17" t="s">
        <v>2038</v>
      </c>
      <c r="B479" s="17" t="s">
        <v>430</v>
      </c>
      <c r="C479" s="19" t="str">
        <f>IF($B479="","",T(VLOOKUP($B479,Documentos!$A$2:$B$151,2,0)))</f>
        <v>NTS</v>
      </c>
      <c r="D479" s="19" t="str">
        <f>IF($B479="","",T(VLOOKUP($B479,Documentos!$A$2:$C$151,3,0)))</f>
        <v>Transportadora (NTS/TAG)</v>
      </c>
      <c r="G479" s="44" t="s">
        <v>2039</v>
      </c>
      <c r="H479" s="18" t="s">
        <v>13</v>
      </c>
      <c r="I479" s="44" t="s">
        <v>2040</v>
      </c>
      <c r="J479" s="18" t="s">
        <v>45</v>
      </c>
      <c r="K479" s="19" t="s">
        <v>28</v>
      </c>
    </row>
    <row r="480" spans="1:11" ht="24.9" x14ac:dyDescent="0.4">
      <c r="A480" s="17" t="s">
        <v>2041</v>
      </c>
      <c r="B480" s="17" t="s">
        <v>430</v>
      </c>
      <c r="C480" s="19" t="str">
        <f>IF($B480="","",T(VLOOKUP($B480,Documentos!$A$2:$B$151,2,0)))</f>
        <v>NTS</v>
      </c>
      <c r="D480" s="19" t="str">
        <f>IF($B480="","",T(VLOOKUP($B480,Documentos!$A$2:$C$151,3,0)))</f>
        <v>Transportadora (NTS/TAG)</v>
      </c>
      <c r="G480" s="44" t="s">
        <v>2042</v>
      </c>
      <c r="H480" s="18" t="s">
        <v>13</v>
      </c>
      <c r="I480" s="44" t="s">
        <v>2043</v>
      </c>
      <c r="J480" s="18" t="s">
        <v>45</v>
      </c>
      <c r="K480" s="19" t="s">
        <v>28</v>
      </c>
    </row>
    <row r="481" spans="1:12" ht="24.9" x14ac:dyDescent="0.4">
      <c r="A481" s="17" t="s">
        <v>2044</v>
      </c>
      <c r="B481" s="17" t="s">
        <v>430</v>
      </c>
      <c r="C481" s="19" t="str">
        <f>IF($B481="","",T(VLOOKUP($B481,Documentos!$A$2:$B$151,2,0)))</f>
        <v>NTS</v>
      </c>
      <c r="D481" s="19" t="str">
        <f>IF($B481="","",T(VLOOKUP($B481,Documentos!$A$2:$C$151,3,0)))</f>
        <v>Transportadora (NTS/TAG)</v>
      </c>
      <c r="G481" s="44" t="s">
        <v>2045</v>
      </c>
      <c r="H481" s="18" t="s">
        <v>53</v>
      </c>
      <c r="I481" s="44" t="s">
        <v>1318</v>
      </c>
      <c r="J481" s="18" t="s">
        <v>45</v>
      </c>
      <c r="K481" s="19" t="s">
        <v>28</v>
      </c>
    </row>
    <row r="482" spans="1:12" ht="24.9" x14ac:dyDescent="0.4">
      <c r="A482" s="17" t="s">
        <v>2046</v>
      </c>
      <c r="B482" s="17" t="s">
        <v>430</v>
      </c>
      <c r="C482" s="19" t="str">
        <f>IF($B482="","",T(VLOOKUP($B482,Documentos!$A$2:$B$151,2,0)))</f>
        <v>NTS</v>
      </c>
      <c r="D482" s="19" t="str">
        <f>IF($B482="","",T(VLOOKUP($B482,Documentos!$A$2:$C$151,3,0)))</f>
        <v>Transportadora (NTS/TAG)</v>
      </c>
      <c r="G482" s="44" t="s">
        <v>2047</v>
      </c>
      <c r="H482" s="18" t="s">
        <v>63</v>
      </c>
      <c r="I482" s="44" t="s">
        <v>2048</v>
      </c>
      <c r="J482" s="18" t="s">
        <v>74</v>
      </c>
      <c r="K482" s="19" t="s">
        <v>28</v>
      </c>
    </row>
    <row r="483" spans="1:12" x14ac:dyDescent="0.4">
      <c r="A483" s="17" t="s">
        <v>2049</v>
      </c>
      <c r="B483" s="17" t="s">
        <v>430</v>
      </c>
      <c r="C483" s="19" t="str">
        <f>IF($B483="","",T(VLOOKUP($B483,Documentos!$A$2:$B$151,2,0)))</f>
        <v>NTS</v>
      </c>
      <c r="D483" s="19" t="str">
        <f>IF($B483="","",T(VLOOKUP($B483,Documentos!$A$2:$C$151,3,0)))</f>
        <v>Transportadora (NTS/TAG)</v>
      </c>
      <c r="G483" s="44" t="s">
        <v>2050</v>
      </c>
      <c r="H483" s="18" t="s">
        <v>53</v>
      </c>
      <c r="I483" s="44" t="s">
        <v>1994</v>
      </c>
      <c r="J483" s="18" t="s">
        <v>74</v>
      </c>
      <c r="K483" s="19" t="s">
        <v>28</v>
      </c>
    </row>
    <row r="484" spans="1:12" ht="24.9" x14ac:dyDescent="0.4">
      <c r="A484" s="17" t="s">
        <v>2051</v>
      </c>
      <c r="B484" s="17" t="s">
        <v>430</v>
      </c>
      <c r="C484" s="19" t="str">
        <f>IF($B484="","",T(VLOOKUP($B484,Documentos!$A$2:$B$151,2,0)))</f>
        <v>NTS</v>
      </c>
      <c r="D484" s="19" t="str">
        <f>IF($B484="","",T(VLOOKUP($B484,Documentos!$A$2:$C$151,3,0)))</f>
        <v>Transportadora (NTS/TAG)</v>
      </c>
      <c r="G484" s="44" t="s">
        <v>2052</v>
      </c>
      <c r="H484" s="18" t="s">
        <v>13</v>
      </c>
      <c r="I484" s="44" t="s">
        <v>2053</v>
      </c>
      <c r="J484" s="18" t="s">
        <v>74</v>
      </c>
      <c r="K484" s="19" t="s">
        <v>28</v>
      </c>
    </row>
    <row r="485" spans="1:12" ht="24.9" x14ac:dyDescent="0.4">
      <c r="A485" s="17" t="s">
        <v>2054</v>
      </c>
      <c r="B485" s="17" t="s">
        <v>430</v>
      </c>
      <c r="C485" s="19" t="str">
        <f>IF($B485="","",T(VLOOKUP($B485,Documentos!$A$2:$B$151,2,0)))</f>
        <v>NTS</v>
      </c>
      <c r="D485" s="19" t="str">
        <f>IF($B485="","",T(VLOOKUP($B485,Documentos!$A$2:$C$151,3,0)))</f>
        <v>Transportadora (NTS/TAG)</v>
      </c>
      <c r="G485" s="44" t="s">
        <v>2055</v>
      </c>
      <c r="H485" s="18" t="s">
        <v>13</v>
      </c>
      <c r="I485" s="44" t="s">
        <v>1132</v>
      </c>
      <c r="J485" s="18" t="s">
        <v>74</v>
      </c>
      <c r="K485" s="19" t="s">
        <v>28</v>
      </c>
    </row>
    <row r="486" spans="1:12" x14ac:dyDescent="0.4">
      <c r="A486" s="17" t="s">
        <v>2056</v>
      </c>
      <c r="B486" s="17" t="s">
        <v>430</v>
      </c>
      <c r="C486" s="19" t="str">
        <f>IF($B486="","",T(VLOOKUP($B486,Documentos!$A$2:$B$151,2,0)))</f>
        <v>NTS</v>
      </c>
      <c r="D486" s="19" t="str">
        <f>IF($B486="","",T(VLOOKUP($B486,Documentos!$A$2:$C$151,3,0)))</f>
        <v>Transportadora (NTS/TAG)</v>
      </c>
      <c r="G486" s="44" t="s">
        <v>2057</v>
      </c>
      <c r="H486" s="18" t="s">
        <v>53</v>
      </c>
      <c r="I486" s="44" t="s">
        <v>2058</v>
      </c>
      <c r="J486" s="18" t="s">
        <v>74</v>
      </c>
      <c r="K486" s="19" t="s">
        <v>28</v>
      </c>
    </row>
    <row r="487" spans="1:12" ht="24.9" x14ac:dyDescent="0.4">
      <c r="A487" s="17" t="s">
        <v>2059</v>
      </c>
      <c r="B487" s="17" t="s">
        <v>430</v>
      </c>
      <c r="C487" s="19" t="str">
        <f>IF($B487="","",T(VLOOKUP($B487,Documentos!$A$2:$B$151,2,0)))</f>
        <v>NTS</v>
      </c>
      <c r="D487" s="19" t="str">
        <f>IF($B487="","",T(VLOOKUP($B487,Documentos!$A$2:$C$151,3,0)))</f>
        <v>Transportadora (NTS/TAG)</v>
      </c>
      <c r="G487" s="44" t="s">
        <v>2060</v>
      </c>
      <c r="H487" s="18" t="s">
        <v>13</v>
      </c>
      <c r="I487" s="44" t="s">
        <v>2061</v>
      </c>
      <c r="J487" s="18" t="s">
        <v>74</v>
      </c>
      <c r="K487" s="19" t="s">
        <v>28</v>
      </c>
    </row>
    <row r="488" spans="1:12" ht="29.15" x14ac:dyDescent="0.4">
      <c r="A488" s="17" t="s">
        <v>2062</v>
      </c>
      <c r="B488" s="17" t="s">
        <v>432</v>
      </c>
      <c r="C488" s="19" t="str">
        <f>IF($B488="","",T(VLOOKUP($B488,Documentos!$A$2:$B$151,2,0)))</f>
        <v xml:space="preserve">ES Gás </v>
      </c>
      <c r="D488" s="19" t="str">
        <f>IF($B488="","",T(VLOOKUP($B488,Documentos!$A$2:$C$151,3,0)))</f>
        <v>Agente econômico</v>
      </c>
      <c r="G488" s="43" t="s">
        <v>2063</v>
      </c>
      <c r="H488" s="18" t="s">
        <v>63</v>
      </c>
      <c r="I488" s="44" t="s">
        <v>654</v>
      </c>
      <c r="K488" s="19" t="s">
        <v>20</v>
      </c>
    </row>
    <row r="489" spans="1:12" ht="29.15" x14ac:dyDescent="0.4">
      <c r="A489" s="17" t="s">
        <v>2064</v>
      </c>
      <c r="B489" s="17" t="s">
        <v>432</v>
      </c>
      <c r="C489" s="19" t="str">
        <f>IF($B489="","",T(VLOOKUP($B489,Documentos!$A$2:$B$151,2,0)))</f>
        <v xml:space="preserve">ES Gás </v>
      </c>
      <c r="D489" s="19" t="str">
        <f>IF($B489="","",T(VLOOKUP($B489,Documentos!$A$2:$C$151,3,0)))</f>
        <v>Agente econômico</v>
      </c>
      <c r="G489" s="43" t="s">
        <v>2065</v>
      </c>
      <c r="H489" s="18" t="s">
        <v>53</v>
      </c>
      <c r="I489" s="44" t="s">
        <v>2066</v>
      </c>
      <c r="J489" s="18" t="s">
        <v>74</v>
      </c>
      <c r="K489" s="19" t="s">
        <v>20</v>
      </c>
    </row>
    <row r="490" spans="1:12" ht="24.9" x14ac:dyDescent="0.4">
      <c r="A490" s="17" t="s">
        <v>2067</v>
      </c>
      <c r="B490" s="17" t="s">
        <v>432</v>
      </c>
      <c r="C490" s="19" t="str">
        <f>IF($B490="","",T(VLOOKUP($B490,Documentos!$A$2:$B$151,2,0)))</f>
        <v xml:space="preserve">ES Gás </v>
      </c>
      <c r="D490" s="19" t="str">
        <f>IF($B490="","",T(VLOOKUP($B490,Documentos!$A$2:$C$151,3,0)))</f>
        <v>Agente econômico</v>
      </c>
      <c r="G490" s="43" t="s">
        <v>2068</v>
      </c>
      <c r="H490" s="18" t="s">
        <v>63</v>
      </c>
      <c r="I490" s="44" t="s">
        <v>2069</v>
      </c>
      <c r="J490" s="18" t="s">
        <v>74</v>
      </c>
      <c r="K490" s="19" t="s">
        <v>20</v>
      </c>
    </row>
    <row r="491" spans="1:12" x14ac:dyDescent="0.4">
      <c r="A491" s="17" t="s">
        <v>2070</v>
      </c>
      <c r="B491" s="17" t="s">
        <v>432</v>
      </c>
      <c r="C491" s="19" t="str">
        <f>IF($B491="","",T(VLOOKUP($B491,Documentos!$A$2:$B$151,2,0)))</f>
        <v xml:space="preserve">ES Gás </v>
      </c>
      <c r="D491" s="19" t="str">
        <f>IF($B491="","",T(VLOOKUP($B491,Documentos!$A$2:$C$151,3,0)))</f>
        <v>Agente econômico</v>
      </c>
      <c r="G491" s="43" t="s">
        <v>2071</v>
      </c>
      <c r="H491" s="18" t="s">
        <v>53</v>
      </c>
      <c r="I491" s="44" t="s">
        <v>2072</v>
      </c>
      <c r="J491" s="18" t="s">
        <v>74</v>
      </c>
      <c r="K491" s="19" t="s">
        <v>20</v>
      </c>
    </row>
    <row r="492" spans="1:12" x14ac:dyDescent="0.4">
      <c r="A492" s="17" t="s">
        <v>2073</v>
      </c>
      <c r="B492" s="17" t="s">
        <v>432</v>
      </c>
      <c r="C492" s="19" t="str">
        <f>IF($B492="","",T(VLOOKUP($B492,Documentos!$A$2:$B$151,2,0)))</f>
        <v xml:space="preserve">ES Gás </v>
      </c>
      <c r="D492" s="19" t="str">
        <f>IF($B492="","",T(VLOOKUP($B492,Documentos!$A$2:$C$151,3,0)))</f>
        <v>Agente econômico</v>
      </c>
      <c r="G492" s="44" t="s">
        <v>2074</v>
      </c>
      <c r="H492" s="18" t="s">
        <v>53</v>
      </c>
      <c r="I492" s="44" t="s">
        <v>2075</v>
      </c>
      <c r="J492" s="18" t="s">
        <v>74</v>
      </c>
      <c r="K492" s="19" t="s">
        <v>20</v>
      </c>
      <c r="L492" s="18" t="s">
        <v>2076</v>
      </c>
    </row>
    <row r="493" spans="1:12" x14ac:dyDescent="0.4">
      <c r="A493" s="17" t="s">
        <v>2077</v>
      </c>
      <c r="B493" s="17" t="s">
        <v>432</v>
      </c>
      <c r="C493" s="19" t="str">
        <f>IF($B493="","",T(VLOOKUP($B493,Documentos!$A$2:$B$151,2,0)))</f>
        <v xml:space="preserve">ES Gás </v>
      </c>
      <c r="D493" s="19" t="str">
        <f>IF($B493="","",T(VLOOKUP($B493,Documentos!$A$2:$C$151,3,0)))</f>
        <v>Agente econômico</v>
      </c>
      <c r="G493" s="44" t="s">
        <v>2078</v>
      </c>
      <c r="H493" s="18" t="s">
        <v>53</v>
      </c>
      <c r="I493" s="44" t="s">
        <v>1336</v>
      </c>
      <c r="J493" s="18" t="s">
        <v>74</v>
      </c>
      <c r="K493" s="19" t="s">
        <v>20</v>
      </c>
      <c r="L493" s="18" t="s">
        <v>2076</v>
      </c>
    </row>
    <row r="494" spans="1:12" x14ac:dyDescent="0.4">
      <c r="A494" s="17" t="s">
        <v>2079</v>
      </c>
      <c r="B494" s="17" t="s">
        <v>432</v>
      </c>
      <c r="C494" s="19" t="str">
        <f>IF($B494="","",T(VLOOKUP($B494,Documentos!$A$2:$B$151,2,0)))</f>
        <v xml:space="preserve">ES Gás </v>
      </c>
      <c r="D494" s="19" t="str">
        <f>IF($B494="","",T(VLOOKUP($B494,Documentos!$A$2:$C$151,3,0)))</f>
        <v>Agente econômico</v>
      </c>
      <c r="G494" s="44" t="s">
        <v>2080</v>
      </c>
      <c r="H494" s="18" t="s">
        <v>53</v>
      </c>
      <c r="I494" s="44" t="s">
        <v>738</v>
      </c>
      <c r="J494" s="18" t="s">
        <v>74</v>
      </c>
      <c r="K494" s="19" t="s">
        <v>20</v>
      </c>
      <c r="L494" s="18" t="s">
        <v>2076</v>
      </c>
    </row>
    <row r="495" spans="1:12" x14ac:dyDescent="0.4">
      <c r="A495" s="17" t="s">
        <v>2081</v>
      </c>
      <c r="B495" s="17" t="s">
        <v>432</v>
      </c>
      <c r="C495" s="19" t="str">
        <f>IF($B495="","",T(VLOOKUP($B495,Documentos!$A$2:$B$151,2,0)))</f>
        <v xml:space="preserve">ES Gás </v>
      </c>
      <c r="D495" s="19" t="str">
        <f>IF($B495="","",T(VLOOKUP($B495,Documentos!$A$2:$C$151,3,0)))</f>
        <v>Agente econômico</v>
      </c>
      <c r="G495" s="44" t="s">
        <v>2082</v>
      </c>
      <c r="H495" s="18" t="s">
        <v>53</v>
      </c>
      <c r="I495" s="44" t="s">
        <v>1086</v>
      </c>
      <c r="J495" s="18" t="s">
        <v>74</v>
      </c>
      <c r="K495" s="19" t="s">
        <v>20</v>
      </c>
      <c r="L495" s="18" t="s">
        <v>2076</v>
      </c>
    </row>
    <row r="496" spans="1:12" ht="24.9" x14ac:dyDescent="0.4">
      <c r="A496" s="17" t="s">
        <v>2083</v>
      </c>
      <c r="B496" s="17" t="s">
        <v>432</v>
      </c>
      <c r="C496" s="19" t="str">
        <f>IF($B496="","",T(VLOOKUP($B496,Documentos!$A$2:$B$151,2,0)))</f>
        <v xml:space="preserve">ES Gás </v>
      </c>
      <c r="D496" s="19" t="str">
        <f>IF($B496="","",T(VLOOKUP($B496,Documentos!$A$2:$C$151,3,0)))</f>
        <v>Agente econômico</v>
      </c>
      <c r="G496" s="44" t="s">
        <v>2084</v>
      </c>
      <c r="H496" s="18" t="s">
        <v>63</v>
      </c>
      <c r="I496" s="44" t="s">
        <v>1734</v>
      </c>
      <c r="J496" s="18" t="s">
        <v>74</v>
      </c>
      <c r="K496" s="19" t="s">
        <v>20</v>
      </c>
    </row>
    <row r="497" spans="1:12" x14ac:dyDescent="0.4">
      <c r="A497" s="17" t="s">
        <v>2085</v>
      </c>
      <c r="B497" s="17" t="s">
        <v>432</v>
      </c>
      <c r="C497" s="19" t="str">
        <f>IF($B497="","",T(VLOOKUP($B497,Documentos!$A$2:$B$151,2,0)))</f>
        <v xml:space="preserve">ES Gás </v>
      </c>
      <c r="D497" s="19" t="str">
        <f>IF($B497="","",T(VLOOKUP($B497,Documentos!$A$2:$C$151,3,0)))</f>
        <v>Agente econômico</v>
      </c>
      <c r="G497" s="44" t="s">
        <v>2086</v>
      </c>
      <c r="H497" s="18" t="s">
        <v>53</v>
      </c>
      <c r="I497" s="44" t="s">
        <v>2087</v>
      </c>
      <c r="J497" s="18" t="s">
        <v>74</v>
      </c>
      <c r="K497" s="19" t="s">
        <v>20</v>
      </c>
    </row>
    <row r="498" spans="1:12" x14ac:dyDescent="0.4">
      <c r="A498" s="17" t="s">
        <v>2088</v>
      </c>
      <c r="B498" s="17" t="s">
        <v>432</v>
      </c>
      <c r="C498" s="19" t="str">
        <f>IF($B498="","",T(VLOOKUP($B498,Documentos!$A$2:$B$151,2,0)))</f>
        <v xml:space="preserve">ES Gás </v>
      </c>
      <c r="D498" s="19" t="str">
        <f>IF($B498="","",T(VLOOKUP($B498,Documentos!$A$2:$C$151,3,0)))</f>
        <v>Agente econômico</v>
      </c>
      <c r="G498" s="44" t="s">
        <v>2089</v>
      </c>
      <c r="H498" s="18" t="s">
        <v>57</v>
      </c>
      <c r="I498" s="44" t="s">
        <v>2090</v>
      </c>
      <c r="J498" s="18" t="s">
        <v>74</v>
      </c>
      <c r="K498" s="19" t="s">
        <v>20</v>
      </c>
    </row>
    <row r="499" spans="1:12" x14ac:dyDescent="0.4">
      <c r="A499" s="17" t="s">
        <v>2091</v>
      </c>
      <c r="B499" s="17" t="s">
        <v>432</v>
      </c>
      <c r="C499" s="19" t="str">
        <f>IF($B499="","",T(VLOOKUP($B499,Documentos!$A$2:$B$151,2,0)))</f>
        <v xml:space="preserve">ES Gás </v>
      </c>
      <c r="D499" s="19" t="str">
        <f>IF($B499="","",T(VLOOKUP($B499,Documentos!$A$2:$C$151,3,0)))</f>
        <v>Agente econômico</v>
      </c>
      <c r="G499" s="44" t="s">
        <v>2092</v>
      </c>
      <c r="H499" s="18" t="s">
        <v>53</v>
      </c>
      <c r="I499" s="44" t="s">
        <v>2093</v>
      </c>
      <c r="J499" s="18" t="s">
        <v>74</v>
      </c>
      <c r="K499" s="19" t="s">
        <v>20</v>
      </c>
    </row>
    <row r="500" spans="1:12" x14ac:dyDescent="0.4">
      <c r="A500" s="17" t="s">
        <v>2094</v>
      </c>
      <c r="B500" s="17" t="s">
        <v>432</v>
      </c>
      <c r="C500" s="19" t="str">
        <f>IF($B500="","",T(VLOOKUP($B500,Documentos!$A$2:$B$151,2,0)))</f>
        <v xml:space="preserve">ES Gás </v>
      </c>
      <c r="D500" s="19" t="str">
        <f>IF($B500="","",T(VLOOKUP($B500,Documentos!$A$2:$C$151,3,0)))</f>
        <v>Agente econômico</v>
      </c>
      <c r="G500" s="44" t="s">
        <v>2095</v>
      </c>
      <c r="H500" s="18" t="s">
        <v>53</v>
      </c>
      <c r="I500" s="44" t="s">
        <v>2096</v>
      </c>
      <c r="J500" s="18" t="s">
        <v>74</v>
      </c>
      <c r="K500" s="19" t="s">
        <v>20</v>
      </c>
    </row>
    <row r="501" spans="1:12" x14ac:dyDescent="0.4">
      <c r="A501" s="17" t="s">
        <v>2097</v>
      </c>
      <c r="B501" s="17" t="s">
        <v>432</v>
      </c>
      <c r="C501" s="19" t="str">
        <f>IF($B501="","",T(VLOOKUP($B501,Documentos!$A$2:$B$151,2,0)))</f>
        <v xml:space="preserve">ES Gás </v>
      </c>
      <c r="D501" s="19" t="str">
        <f>IF($B501="","",T(VLOOKUP($B501,Documentos!$A$2:$C$151,3,0)))</f>
        <v>Agente econômico</v>
      </c>
      <c r="G501" s="44" t="s">
        <v>2098</v>
      </c>
      <c r="H501" s="18" t="s">
        <v>53</v>
      </c>
      <c r="I501" s="44" t="s">
        <v>654</v>
      </c>
      <c r="J501" s="18" t="s">
        <v>74</v>
      </c>
      <c r="K501" s="19" t="s">
        <v>20</v>
      </c>
    </row>
    <row r="502" spans="1:12" x14ac:dyDescent="0.4">
      <c r="A502" s="17" t="s">
        <v>2099</v>
      </c>
      <c r="B502" s="17" t="s">
        <v>432</v>
      </c>
      <c r="C502" s="19" t="str">
        <f>IF($B502="","",T(VLOOKUP($B502,Documentos!$A$2:$B$151,2,0)))</f>
        <v xml:space="preserve">ES Gás </v>
      </c>
      <c r="D502" s="19" t="str">
        <f>IF($B502="","",T(VLOOKUP($B502,Documentos!$A$2:$C$151,3,0)))</f>
        <v>Agente econômico</v>
      </c>
      <c r="G502" s="44" t="s">
        <v>2100</v>
      </c>
      <c r="H502" s="18" t="s">
        <v>53</v>
      </c>
      <c r="I502" s="44" t="s">
        <v>1086</v>
      </c>
      <c r="J502" s="18" t="s">
        <v>74</v>
      </c>
      <c r="K502" s="19" t="s">
        <v>20</v>
      </c>
    </row>
    <row r="503" spans="1:12" x14ac:dyDescent="0.4">
      <c r="A503" s="17" t="s">
        <v>2101</v>
      </c>
      <c r="B503" s="17" t="s">
        <v>432</v>
      </c>
      <c r="C503" s="19" t="str">
        <f>IF($B503="","",T(VLOOKUP($B503,Documentos!$A$2:$B$151,2,0)))</f>
        <v xml:space="preserve">ES Gás </v>
      </c>
      <c r="D503" s="19" t="str">
        <f>IF($B503="","",T(VLOOKUP($B503,Documentos!$A$2:$C$151,3,0)))</f>
        <v>Agente econômico</v>
      </c>
      <c r="G503" s="44" t="s">
        <v>2102</v>
      </c>
      <c r="H503" s="18" t="s">
        <v>53</v>
      </c>
      <c r="I503" s="44" t="s">
        <v>2103</v>
      </c>
      <c r="J503" s="18" t="s">
        <v>74</v>
      </c>
      <c r="K503" s="19" t="s">
        <v>20</v>
      </c>
    </row>
    <row r="504" spans="1:12" x14ac:dyDescent="0.4">
      <c r="A504" s="17" t="s">
        <v>2104</v>
      </c>
      <c r="B504" s="17" t="s">
        <v>432</v>
      </c>
      <c r="C504" s="19" t="str">
        <f>IF($B504="","",T(VLOOKUP($B504,Documentos!$A$2:$B$151,2,0)))</f>
        <v xml:space="preserve">ES Gás </v>
      </c>
      <c r="D504" s="19" t="str">
        <f>IF($B504="","",T(VLOOKUP($B504,Documentos!$A$2:$C$151,3,0)))</f>
        <v>Agente econômico</v>
      </c>
      <c r="G504" s="44" t="s">
        <v>2105</v>
      </c>
      <c r="H504" s="18" t="s">
        <v>53</v>
      </c>
      <c r="I504" s="44" t="s">
        <v>2106</v>
      </c>
      <c r="J504" s="18" t="s">
        <v>74</v>
      </c>
      <c r="K504" s="19" t="s">
        <v>20</v>
      </c>
    </row>
    <row r="505" spans="1:12" x14ac:dyDescent="0.4">
      <c r="A505" s="17" t="s">
        <v>2107</v>
      </c>
      <c r="B505" s="17" t="s">
        <v>432</v>
      </c>
      <c r="C505" s="19" t="str">
        <f>IF($B505="","",T(VLOOKUP($B505,Documentos!$A$2:$B$151,2,0)))</f>
        <v xml:space="preserve">ES Gás </v>
      </c>
      <c r="D505" s="19" t="str">
        <f>IF($B505="","",T(VLOOKUP($B505,Documentos!$A$2:$C$151,3,0)))</f>
        <v>Agente econômico</v>
      </c>
      <c r="G505" s="44" t="s">
        <v>2108</v>
      </c>
      <c r="H505" s="18" t="s">
        <v>53</v>
      </c>
      <c r="I505" s="44" t="s">
        <v>1318</v>
      </c>
      <c r="J505" s="18" t="s">
        <v>74</v>
      </c>
      <c r="K505" s="19" t="s">
        <v>20</v>
      </c>
    </row>
    <row r="506" spans="1:12" x14ac:dyDescent="0.4">
      <c r="A506" s="17" t="s">
        <v>2109</v>
      </c>
      <c r="B506" s="17" t="s">
        <v>432</v>
      </c>
      <c r="C506" s="19" t="str">
        <f>IF($B506="","",T(VLOOKUP($B506,Documentos!$A$2:$B$151,2,0)))</f>
        <v xml:space="preserve">ES Gás </v>
      </c>
      <c r="D506" s="19" t="str">
        <f>IF($B506="","",T(VLOOKUP($B506,Documentos!$A$2:$C$151,3,0)))</f>
        <v>Agente econômico</v>
      </c>
      <c r="G506" s="44" t="s">
        <v>2110</v>
      </c>
      <c r="H506" s="18" t="s">
        <v>53</v>
      </c>
      <c r="I506" s="44" t="s">
        <v>2111</v>
      </c>
      <c r="J506" s="18" t="s">
        <v>74</v>
      </c>
      <c r="K506" s="19" t="s">
        <v>20</v>
      </c>
    </row>
    <row r="507" spans="1:12" x14ac:dyDescent="0.4">
      <c r="A507" s="17" t="s">
        <v>2112</v>
      </c>
      <c r="B507" s="17" t="s">
        <v>432</v>
      </c>
      <c r="C507" s="19" t="str">
        <f>IF($B507="","",T(VLOOKUP($B507,Documentos!$A$2:$B$151,2,0)))</f>
        <v xml:space="preserve">ES Gás </v>
      </c>
      <c r="D507" s="19" t="str">
        <f>IF($B507="","",T(VLOOKUP($B507,Documentos!$A$2:$C$151,3,0)))</f>
        <v>Agente econômico</v>
      </c>
      <c r="G507" s="44" t="s">
        <v>2113</v>
      </c>
      <c r="H507" s="18" t="s">
        <v>53</v>
      </c>
      <c r="I507" s="44" t="s">
        <v>2114</v>
      </c>
      <c r="J507" s="18" t="s">
        <v>74</v>
      </c>
      <c r="K507" s="19" t="s">
        <v>20</v>
      </c>
    </row>
    <row r="508" spans="1:12" x14ac:dyDescent="0.4">
      <c r="A508" s="17" t="s">
        <v>2115</v>
      </c>
      <c r="B508" s="17" t="s">
        <v>432</v>
      </c>
      <c r="C508" s="19" t="str">
        <f>IF($B508="","",T(VLOOKUP($B508,Documentos!$A$2:$B$151,2,0)))</f>
        <v xml:space="preserve">ES Gás </v>
      </c>
      <c r="D508" s="19" t="str">
        <f>IF($B508="","",T(VLOOKUP($B508,Documentos!$A$2:$C$151,3,0)))</f>
        <v>Agente econômico</v>
      </c>
      <c r="G508" s="44" t="s">
        <v>2116</v>
      </c>
      <c r="H508" s="18" t="s">
        <v>53</v>
      </c>
      <c r="I508" s="44" t="s">
        <v>2117</v>
      </c>
      <c r="J508" s="18" t="s">
        <v>74</v>
      </c>
      <c r="K508" s="19" t="s">
        <v>20</v>
      </c>
    </row>
    <row r="509" spans="1:12" ht="24.9" x14ac:dyDescent="0.4">
      <c r="A509" s="17" t="s">
        <v>2118</v>
      </c>
      <c r="B509" s="17" t="s">
        <v>432</v>
      </c>
      <c r="C509" s="19" t="str">
        <f>IF($B509="","",T(VLOOKUP($B509,Documentos!$A$2:$B$151,2,0)))</f>
        <v xml:space="preserve">ES Gás </v>
      </c>
      <c r="D509" s="19" t="str">
        <f>IF($B509="","",T(VLOOKUP($B509,Documentos!$A$2:$C$151,3,0)))</f>
        <v>Agente econômico</v>
      </c>
      <c r="G509" s="44" t="s">
        <v>2119</v>
      </c>
      <c r="H509" s="18" t="s">
        <v>63</v>
      </c>
      <c r="I509" s="44" t="s">
        <v>2120</v>
      </c>
      <c r="J509" s="18" t="s">
        <v>74</v>
      </c>
      <c r="K509" s="19" t="s">
        <v>20</v>
      </c>
    </row>
    <row r="510" spans="1:12" x14ac:dyDescent="0.4">
      <c r="A510" s="17" t="s">
        <v>2121</v>
      </c>
      <c r="B510" s="17" t="s">
        <v>432</v>
      </c>
      <c r="C510" s="19" t="str">
        <f>IF($B510="","",T(VLOOKUP($B510,Documentos!$A$2:$B$151,2,0)))</f>
        <v xml:space="preserve">ES Gás </v>
      </c>
      <c r="D510" s="19" t="str">
        <f>IF($B510="","",T(VLOOKUP($B510,Documentos!$A$2:$C$151,3,0)))</f>
        <v>Agente econômico</v>
      </c>
      <c r="G510" s="44" t="s">
        <v>2122</v>
      </c>
      <c r="H510" s="18" t="s">
        <v>53</v>
      </c>
      <c r="I510" s="44" t="s">
        <v>654</v>
      </c>
      <c r="J510" s="18" t="s">
        <v>74</v>
      </c>
      <c r="K510" s="19" t="s">
        <v>20</v>
      </c>
    </row>
    <row r="511" spans="1:12" x14ac:dyDescent="0.4">
      <c r="A511" s="17" t="s">
        <v>2123</v>
      </c>
      <c r="B511" s="17" t="s">
        <v>432</v>
      </c>
      <c r="C511" s="19" t="str">
        <f>IF($B511="","",T(VLOOKUP($B511,Documentos!$A$2:$B$151,2,0)))</f>
        <v xml:space="preserve">ES Gás </v>
      </c>
      <c r="D511" s="19" t="str">
        <f>IF($B511="","",T(VLOOKUP($B511,Documentos!$A$2:$C$151,3,0)))</f>
        <v>Agente econômico</v>
      </c>
      <c r="G511" s="44" t="s">
        <v>2124</v>
      </c>
      <c r="H511" s="18" t="s">
        <v>53</v>
      </c>
      <c r="I511" s="44" t="s">
        <v>2125</v>
      </c>
      <c r="J511" s="18" t="s">
        <v>74</v>
      </c>
      <c r="K511" s="19" t="s">
        <v>20</v>
      </c>
    </row>
    <row r="512" spans="1:12" ht="24.9" x14ac:dyDescent="0.4">
      <c r="A512" s="17" t="s">
        <v>2126</v>
      </c>
      <c r="B512" s="17" t="s">
        <v>433</v>
      </c>
      <c r="C512" s="19" t="str">
        <f>IF($B512="","",T(VLOOKUP($B512,Documentos!$A$2:$B$151,2,0)))</f>
        <v>CEGÁS</v>
      </c>
      <c r="D512" s="19" t="str">
        <f>IF($B512="","",T(VLOOKUP($B512,Documentos!$A$2:$C$151,3,0)))</f>
        <v>Agente econômico</v>
      </c>
      <c r="G512" s="44" t="s">
        <v>2127</v>
      </c>
      <c r="H512" s="18" t="s">
        <v>53</v>
      </c>
      <c r="I512" s="44" t="s">
        <v>1144</v>
      </c>
      <c r="J512" s="18" t="s">
        <v>74</v>
      </c>
      <c r="K512" s="19" t="s">
        <v>20</v>
      </c>
      <c r="L512" s="18" t="s">
        <v>2128</v>
      </c>
    </row>
    <row r="513" spans="1:12" ht="24.9" x14ac:dyDescent="0.4">
      <c r="A513" s="17" t="s">
        <v>2129</v>
      </c>
      <c r="B513" s="17" t="s">
        <v>433</v>
      </c>
      <c r="C513" s="19" t="str">
        <f>IF($B513="","",T(VLOOKUP($B513,Documentos!$A$2:$B$151,2,0)))</f>
        <v>CEGÁS</v>
      </c>
      <c r="D513" s="19" t="str">
        <f>IF($B513="","",T(VLOOKUP($B513,Documentos!$A$2:$C$151,3,0)))</f>
        <v>Agente econômico</v>
      </c>
      <c r="G513" s="44" t="s">
        <v>2130</v>
      </c>
      <c r="H513" s="18" t="s">
        <v>63</v>
      </c>
      <c r="I513" s="44" t="s">
        <v>2131</v>
      </c>
      <c r="J513" s="18" t="s">
        <v>74</v>
      </c>
      <c r="K513" s="19" t="s">
        <v>20</v>
      </c>
      <c r="L513" s="18" t="s">
        <v>2128</v>
      </c>
    </row>
    <row r="514" spans="1:12" ht="24.9" x14ac:dyDescent="0.4">
      <c r="A514" s="17" t="s">
        <v>2132</v>
      </c>
      <c r="B514" s="17" t="s">
        <v>433</v>
      </c>
      <c r="C514" s="19" t="str">
        <f>IF($B514="","",T(VLOOKUP($B514,Documentos!$A$2:$B$151,2,0)))</f>
        <v>CEGÁS</v>
      </c>
      <c r="D514" s="19" t="str">
        <f>IF($B514="","",T(VLOOKUP($B514,Documentos!$A$2:$C$151,3,0)))</f>
        <v>Agente econômico</v>
      </c>
      <c r="G514" s="44" t="s">
        <v>2133</v>
      </c>
      <c r="H514" s="18" t="s">
        <v>63</v>
      </c>
      <c r="I514" s="44" t="s">
        <v>738</v>
      </c>
      <c r="J514" s="18" t="s">
        <v>74</v>
      </c>
      <c r="K514" s="19" t="s">
        <v>20</v>
      </c>
      <c r="L514" s="18" t="s">
        <v>2128</v>
      </c>
    </row>
    <row r="515" spans="1:12" ht="24.9" x14ac:dyDescent="0.4">
      <c r="A515" s="17" t="s">
        <v>2134</v>
      </c>
      <c r="B515" s="17" t="s">
        <v>433</v>
      </c>
      <c r="C515" s="19" t="str">
        <f>IF($B515="","",T(VLOOKUP($B515,Documentos!$A$2:$B$151,2,0)))</f>
        <v>CEGÁS</v>
      </c>
      <c r="D515" s="19" t="str">
        <f>IF($B515="","",T(VLOOKUP($B515,Documentos!$A$2:$C$151,3,0)))</f>
        <v>Agente econômico</v>
      </c>
      <c r="G515" s="44" t="s">
        <v>2135</v>
      </c>
      <c r="H515" s="18" t="s">
        <v>46</v>
      </c>
      <c r="I515" s="44" t="s">
        <v>873</v>
      </c>
      <c r="J515" s="18" t="s">
        <v>74</v>
      </c>
      <c r="K515" s="19" t="s">
        <v>20</v>
      </c>
      <c r="L515" s="18" t="s">
        <v>2128</v>
      </c>
    </row>
    <row r="516" spans="1:12" ht="24.9" x14ac:dyDescent="0.4">
      <c r="A516" s="17" t="s">
        <v>2136</v>
      </c>
      <c r="B516" s="17" t="s">
        <v>433</v>
      </c>
      <c r="C516" s="19" t="str">
        <f>IF($B516="","",T(VLOOKUP($B516,Documentos!$A$2:$B$151,2,0)))</f>
        <v>CEGÁS</v>
      </c>
      <c r="D516" s="19" t="str">
        <f>IF($B516="","",T(VLOOKUP($B516,Documentos!$A$2:$C$151,3,0)))</f>
        <v>Agente econômico</v>
      </c>
      <c r="G516" s="44" t="s">
        <v>2137</v>
      </c>
      <c r="H516" s="18" t="s">
        <v>53</v>
      </c>
      <c r="I516" s="44" t="s">
        <v>2138</v>
      </c>
      <c r="J516" s="18" t="s">
        <v>74</v>
      </c>
      <c r="K516" s="19" t="s">
        <v>20</v>
      </c>
      <c r="L516" s="18" t="s">
        <v>2128</v>
      </c>
    </row>
    <row r="517" spans="1:12" ht="24.9" x14ac:dyDescent="0.4">
      <c r="A517" s="17" t="s">
        <v>2139</v>
      </c>
      <c r="B517" s="17" t="s">
        <v>433</v>
      </c>
      <c r="C517" s="19" t="str">
        <f>IF($B517="","",T(VLOOKUP($B517,Documentos!$A$2:$B$151,2,0)))</f>
        <v>CEGÁS</v>
      </c>
      <c r="D517" s="19" t="str">
        <f>IF($B517="","",T(VLOOKUP($B517,Documentos!$A$2:$C$151,3,0)))</f>
        <v>Agente econômico</v>
      </c>
      <c r="G517" s="44" t="s">
        <v>2140</v>
      </c>
      <c r="H517" s="18" t="s">
        <v>63</v>
      </c>
      <c r="I517" s="44" t="s">
        <v>2141</v>
      </c>
      <c r="J517" s="18" t="s">
        <v>74</v>
      </c>
      <c r="K517" s="19" t="s">
        <v>20</v>
      </c>
      <c r="L517" s="18" t="s">
        <v>2128</v>
      </c>
    </row>
    <row r="518" spans="1:12" ht="24.9" x14ac:dyDescent="0.4">
      <c r="A518" s="17" t="s">
        <v>2142</v>
      </c>
      <c r="B518" s="17" t="s">
        <v>433</v>
      </c>
      <c r="C518" s="19" t="str">
        <f>IF($B518="","",T(VLOOKUP($B518,Documentos!$A$2:$B$151,2,0)))</f>
        <v>CEGÁS</v>
      </c>
      <c r="D518" s="19" t="str">
        <f>IF($B518="","",T(VLOOKUP($B518,Documentos!$A$2:$C$151,3,0)))</f>
        <v>Agente econômico</v>
      </c>
      <c r="G518" s="44" t="s">
        <v>2143</v>
      </c>
      <c r="H518" s="18" t="s">
        <v>60</v>
      </c>
      <c r="I518" s="44" t="s">
        <v>873</v>
      </c>
      <c r="J518" s="18" t="s">
        <v>74</v>
      </c>
      <c r="K518" s="19" t="s">
        <v>20</v>
      </c>
      <c r="L518" s="18" t="s">
        <v>2128</v>
      </c>
    </row>
    <row r="519" spans="1:12" ht="24.9" x14ac:dyDescent="0.4">
      <c r="A519" s="17" t="s">
        <v>2144</v>
      </c>
      <c r="B519" s="17" t="s">
        <v>433</v>
      </c>
      <c r="C519" s="19" t="str">
        <f>IF($B519="","",T(VLOOKUP($B519,Documentos!$A$2:$B$151,2,0)))</f>
        <v>CEGÁS</v>
      </c>
      <c r="D519" s="19" t="str">
        <f>IF($B519="","",T(VLOOKUP($B519,Documentos!$A$2:$C$151,3,0)))</f>
        <v>Agente econômico</v>
      </c>
      <c r="G519" s="44" t="s">
        <v>2145</v>
      </c>
      <c r="H519" s="18" t="s">
        <v>53</v>
      </c>
      <c r="I519" s="44" t="s">
        <v>2096</v>
      </c>
      <c r="J519" s="18" t="s">
        <v>74</v>
      </c>
      <c r="K519" s="19" t="s">
        <v>20</v>
      </c>
      <c r="L519" s="18" t="s">
        <v>2128</v>
      </c>
    </row>
    <row r="520" spans="1:12" ht="24.9" x14ac:dyDescent="0.4">
      <c r="A520" s="17" t="s">
        <v>2146</v>
      </c>
      <c r="B520" s="17" t="s">
        <v>433</v>
      </c>
      <c r="C520" s="19" t="str">
        <f>IF($B520="","",T(VLOOKUP($B520,Documentos!$A$2:$B$151,2,0)))</f>
        <v>CEGÁS</v>
      </c>
      <c r="D520" s="19" t="str">
        <f>IF($B520="","",T(VLOOKUP($B520,Documentos!$A$2:$C$151,3,0)))</f>
        <v>Agente econômico</v>
      </c>
      <c r="G520" s="44" t="s">
        <v>2147</v>
      </c>
      <c r="H520" s="18" t="s">
        <v>53</v>
      </c>
      <c r="I520" s="44" t="s">
        <v>2148</v>
      </c>
      <c r="J520" s="18" t="s">
        <v>74</v>
      </c>
      <c r="K520" s="19" t="s">
        <v>20</v>
      </c>
      <c r="L520" s="18" t="s">
        <v>2128</v>
      </c>
    </row>
    <row r="521" spans="1:12" ht="24.9" x14ac:dyDescent="0.4">
      <c r="A521" s="17" t="s">
        <v>2149</v>
      </c>
      <c r="B521" s="17" t="s">
        <v>433</v>
      </c>
      <c r="C521" s="19" t="str">
        <f>IF($B521="","",T(VLOOKUP($B521,Documentos!$A$2:$B$151,2,0)))</f>
        <v>CEGÁS</v>
      </c>
      <c r="D521" s="19" t="str">
        <f>IF($B521="","",T(VLOOKUP($B521,Documentos!$A$2:$C$151,3,0)))</f>
        <v>Agente econômico</v>
      </c>
      <c r="G521" s="44" t="s">
        <v>2098</v>
      </c>
      <c r="H521" s="18" t="s">
        <v>53</v>
      </c>
      <c r="I521" s="44" t="s">
        <v>654</v>
      </c>
      <c r="J521" s="18" t="s">
        <v>74</v>
      </c>
      <c r="K521" s="19" t="s">
        <v>20</v>
      </c>
      <c r="L521" s="18" t="s">
        <v>2128</v>
      </c>
    </row>
    <row r="522" spans="1:12" ht="24.9" x14ac:dyDescent="0.4">
      <c r="A522" s="17" t="s">
        <v>2150</v>
      </c>
      <c r="B522" s="17" t="s">
        <v>433</v>
      </c>
      <c r="C522" s="19" t="str">
        <f>IF($B522="","",T(VLOOKUP($B522,Documentos!$A$2:$B$151,2,0)))</f>
        <v>CEGÁS</v>
      </c>
      <c r="D522" s="19" t="str">
        <f>IF($B522="","",T(VLOOKUP($B522,Documentos!$A$2:$C$151,3,0)))</f>
        <v>Agente econômico</v>
      </c>
      <c r="G522" s="44" t="s">
        <v>2151</v>
      </c>
      <c r="H522" s="18" t="s">
        <v>53</v>
      </c>
      <c r="I522" s="44" t="s">
        <v>1318</v>
      </c>
      <c r="J522" s="18" t="s">
        <v>74</v>
      </c>
      <c r="K522" s="19" t="s">
        <v>20</v>
      </c>
      <c r="L522" s="18" t="s">
        <v>2128</v>
      </c>
    </row>
    <row r="523" spans="1:12" ht="24.9" x14ac:dyDescent="0.4">
      <c r="A523" s="17" t="s">
        <v>2152</v>
      </c>
      <c r="B523" s="17" t="s">
        <v>433</v>
      </c>
      <c r="C523" s="19" t="str">
        <f>IF($B523="","",T(VLOOKUP($B523,Documentos!$A$2:$B$151,2,0)))</f>
        <v>CEGÁS</v>
      </c>
      <c r="D523" s="19" t="str">
        <f>IF($B523="","",T(VLOOKUP($B523,Documentos!$A$2:$C$151,3,0)))</f>
        <v>Agente econômico</v>
      </c>
      <c r="G523" s="44" t="s">
        <v>2153</v>
      </c>
      <c r="H523" s="18" t="s">
        <v>53</v>
      </c>
      <c r="I523" s="44" t="s">
        <v>2154</v>
      </c>
      <c r="J523" s="18" t="s">
        <v>74</v>
      </c>
      <c r="K523" s="19" t="s">
        <v>20</v>
      </c>
      <c r="L523" s="18" t="s">
        <v>2128</v>
      </c>
    </row>
    <row r="524" spans="1:12" ht="24.9" x14ac:dyDescent="0.4">
      <c r="A524" s="17" t="s">
        <v>2155</v>
      </c>
      <c r="B524" s="17" t="s">
        <v>433</v>
      </c>
      <c r="C524" s="19" t="str">
        <f>IF($B524="","",T(VLOOKUP($B524,Documentos!$A$2:$B$151,2,0)))</f>
        <v>CEGÁS</v>
      </c>
      <c r="D524" s="19" t="str">
        <f>IF($B524="","",T(VLOOKUP($B524,Documentos!$A$2:$C$151,3,0)))</f>
        <v>Agente econômico</v>
      </c>
      <c r="G524" s="44" t="s">
        <v>2156</v>
      </c>
      <c r="H524" s="18" t="s">
        <v>53</v>
      </c>
      <c r="I524" s="44" t="s">
        <v>2157</v>
      </c>
      <c r="J524" s="18" t="s">
        <v>74</v>
      </c>
      <c r="K524" s="19" t="s">
        <v>20</v>
      </c>
      <c r="L524" s="18" t="s">
        <v>2128</v>
      </c>
    </row>
    <row r="525" spans="1:12" ht="24.9" x14ac:dyDescent="0.4">
      <c r="A525" s="17" t="s">
        <v>2158</v>
      </c>
      <c r="B525" s="17" t="s">
        <v>433</v>
      </c>
      <c r="C525" s="19" t="str">
        <f>IF($B525="","",T(VLOOKUP($B525,Documentos!$A$2:$B$151,2,0)))</f>
        <v>CEGÁS</v>
      </c>
      <c r="D525" s="19" t="str">
        <f>IF($B525="","",T(VLOOKUP($B525,Documentos!$A$2:$C$151,3,0)))</f>
        <v>Agente econômico</v>
      </c>
      <c r="G525" s="44" t="s">
        <v>2159</v>
      </c>
      <c r="H525" s="18" t="s">
        <v>53</v>
      </c>
      <c r="I525" s="44" t="s">
        <v>1318</v>
      </c>
      <c r="J525" s="18" t="s">
        <v>74</v>
      </c>
      <c r="K525" s="19" t="s">
        <v>20</v>
      </c>
      <c r="L525" s="18" t="s">
        <v>2128</v>
      </c>
    </row>
    <row r="526" spans="1:12" ht="24.9" x14ac:dyDescent="0.4">
      <c r="A526" s="17" t="s">
        <v>2160</v>
      </c>
      <c r="B526" s="17" t="s">
        <v>433</v>
      </c>
      <c r="C526" s="19" t="str">
        <f>IF($B526="","",T(VLOOKUP($B526,Documentos!$A$2:$B$151,2,0)))</f>
        <v>CEGÁS</v>
      </c>
      <c r="D526" s="19" t="str">
        <f>IF($B526="","",T(VLOOKUP($B526,Documentos!$A$2:$C$151,3,0)))</f>
        <v>Agente econômico</v>
      </c>
      <c r="G526" s="44" t="s">
        <v>2161</v>
      </c>
      <c r="H526" s="18" t="s">
        <v>53</v>
      </c>
      <c r="I526" s="44" t="s">
        <v>2162</v>
      </c>
      <c r="J526" s="18" t="s">
        <v>74</v>
      </c>
      <c r="K526" s="19" t="s">
        <v>20</v>
      </c>
      <c r="L526" s="18" t="s">
        <v>2128</v>
      </c>
    </row>
    <row r="527" spans="1:12" ht="24.9" x14ac:dyDescent="0.4">
      <c r="A527" s="17" t="s">
        <v>2163</v>
      </c>
      <c r="B527" s="17" t="s">
        <v>433</v>
      </c>
      <c r="C527" s="19" t="str">
        <f>IF($B527="","",T(VLOOKUP($B527,Documentos!$A$2:$B$151,2,0)))</f>
        <v>CEGÁS</v>
      </c>
      <c r="D527" s="19" t="str">
        <f>IF($B527="","",T(VLOOKUP($B527,Documentos!$A$2:$C$151,3,0)))</f>
        <v>Agente econômico</v>
      </c>
      <c r="G527" s="44" t="s">
        <v>2164</v>
      </c>
      <c r="H527" s="18" t="s">
        <v>53</v>
      </c>
      <c r="I527" s="44" t="s">
        <v>2165</v>
      </c>
      <c r="J527" s="18" t="s">
        <v>74</v>
      </c>
      <c r="K527" s="19" t="s">
        <v>20</v>
      </c>
      <c r="L527" s="18" t="s">
        <v>2128</v>
      </c>
    </row>
    <row r="528" spans="1:12" ht="24.9" x14ac:dyDescent="0.4">
      <c r="A528" s="17" t="s">
        <v>2166</v>
      </c>
      <c r="B528" s="17" t="s">
        <v>433</v>
      </c>
      <c r="C528" s="19" t="str">
        <f>IF($B528="","",T(VLOOKUP($B528,Documentos!$A$2:$B$151,2,0)))</f>
        <v>CEGÁS</v>
      </c>
      <c r="D528" s="19" t="str">
        <f>IF($B528="","",T(VLOOKUP($B528,Documentos!$A$2:$C$151,3,0)))</f>
        <v>Agente econômico</v>
      </c>
      <c r="G528" s="44" t="s">
        <v>2167</v>
      </c>
      <c r="H528" s="18" t="s">
        <v>53</v>
      </c>
      <c r="I528" s="44" t="s">
        <v>2168</v>
      </c>
      <c r="J528" s="18" t="s">
        <v>74</v>
      </c>
      <c r="K528" s="19" t="s">
        <v>20</v>
      </c>
      <c r="L528" s="18" t="s">
        <v>2128</v>
      </c>
    </row>
    <row r="529" spans="1:12" ht="24.9" x14ac:dyDescent="0.4">
      <c r="A529" s="17" t="s">
        <v>2169</v>
      </c>
      <c r="B529" s="17" t="s">
        <v>433</v>
      </c>
      <c r="C529" s="19" t="str">
        <f>IF($B529="","",T(VLOOKUP($B529,Documentos!$A$2:$B$151,2,0)))</f>
        <v>CEGÁS</v>
      </c>
      <c r="D529" s="19" t="str">
        <f>IF($B529="","",T(VLOOKUP($B529,Documentos!$A$2:$C$151,3,0)))</f>
        <v>Agente econômico</v>
      </c>
      <c r="G529" s="44" t="s">
        <v>2170</v>
      </c>
      <c r="H529" s="18" t="s">
        <v>53</v>
      </c>
      <c r="I529" s="44" t="s">
        <v>2171</v>
      </c>
      <c r="J529" s="18" t="s">
        <v>74</v>
      </c>
      <c r="K529" s="19" t="s">
        <v>20</v>
      </c>
      <c r="L529" s="18" t="s">
        <v>2128</v>
      </c>
    </row>
    <row r="530" spans="1:12" ht="24.9" x14ac:dyDescent="0.4">
      <c r="A530" s="17" t="s">
        <v>2172</v>
      </c>
      <c r="B530" s="17" t="s">
        <v>433</v>
      </c>
      <c r="C530" s="19" t="str">
        <f>IF($B530="","",T(VLOOKUP($B530,Documentos!$A$2:$B$151,2,0)))</f>
        <v>CEGÁS</v>
      </c>
      <c r="D530" s="19" t="str">
        <f>IF($B530="","",T(VLOOKUP($B530,Documentos!$A$2:$C$151,3,0)))</f>
        <v>Agente econômico</v>
      </c>
      <c r="G530" s="44" t="s">
        <v>2173</v>
      </c>
      <c r="H530" s="18" t="s">
        <v>53</v>
      </c>
      <c r="I530" s="44" t="s">
        <v>2174</v>
      </c>
      <c r="J530" s="18" t="s">
        <v>74</v>
      </c>
      <c r="K530" s="19" t="s">
        <v>20</v>
      </c>
      <c r="L530" s="18" t="s">
        <v>2128</v>
      </c>
    </row>
    <row r="531" spans="1:12" ht="24.9" x14ac:dyDescent="0.4">
      <c r="A531" s="17" t="s">
        <v>2175</v>
      </c>
      <c r="B531" s="17" t="s">
        <v>433</v>
      </c>
      <c r="C531" s="19" t="str">
        <f>IF($B531="","",T(VLOOKUP($B531,Documentos!$A$2:$B$151,2,0)))</f>
        <v>CEGÁS</v>
      </c>
      <c r="D531" s="19" t="str">
        <f>IF($B531="","",T(VLOOKUP($B531,Documentos!$A$2:$C$151,3,0)))</f>
        <v>Agente econômico</v>
      </c>
      <c r="G531" s="44" t="s">
        <v>2176</v>
      </c>
      <c r="H531" s="18" t="s">
        <v>53</v>
      </c>
      <c r="I531" s="44" t="s">
        <v>1567</v>
      </c>
      <c r="J531" s="18" t="s">
        <v>74</v>
      </c>
      <c r="K531" s="19" t="s">
        <v>20</v>
      </c>
      <c r="L531" s="18" t="s">
        <v>2128</v>
      </c>
    </row>
    <row r="532" spans="1:12" ht="24.9" x14ac:dyDescent="0.4">
      <c r="A532" s="17" t="s">
        <v>2177</v>
      </c>
      <c r="B532" s="17" t="s">
        <v>433</v>
      </c>
      <c r="C532" s="19" t="str">
        <f>IF($B532="","",T(VLOOKUP($B532,Documentos!$A$2:$B$151,2,0)))</f>
        <v>CEGÁS</v>
      </c>
      <c r="D532" s="19" t="str">
        <f>IF($B532="","",T(VLOOKUP($B532,Documentos!$A$2:$C$151,3,0)))</f>
        <v>Agente econômico</v>
      </c>
      <c r="G532" s="44" t="s">
        <v>2178</v>
      </c>
      <c r="H532" s="18" t="s">
        <v>53</v>
      </c>
      <c r="I532" s="44" t="s">
        <v>2179</v>
      </c>
      <c r="J532" s="18" t="s">
        <v>74</v>
      </c>
      <c r="K532" s="19" t="s">
        <v>20</v>
      </c>
      <c r="L532" s="18" t="s">
        <v>2128</v>
      </c>
    </row>
    <row r="533" spans="1:12" ht="24.9" x14ac:dyDescent="0.4">
      <c r="A533" s="17" t="s">
        <v>2180</v>
      </c>
      <c r="B533" s="17" t="s">
        <v>433</v>
      </c>
      <c r="C533" s="19" t="str">
        <f>IF($B533="","",T(VLOOKUP($B533,Documentos!$A$2:$B$151,2,0)))</f>
        <v>CEGÁS</v>
      </c>
      <c r="D533" s="19" t="str">
        <f>IF($B533="","",T(VLOOKUP($B533,Documentos!$A$2:$C$151,3,0)))</f>
        <v>Agente econômico</v>
      </c>
      <c r="G533" s="44" t="s">
        <v>2181</v>
      </c>
      <c r="H533" s="18" t="s">
        <v>53</v>
      </c>
      <c r="I533" s="44" t="s">
        <v>1398</v>
      </c>
      <c r="J533" s="18" t="s">
        <v>74</v>
      </c>
      <c r="K533" s="19" t="s">
        <v>20</v>
      </c>
      <c r="L533" s="18" t="s">
        <v>2128</v>
      </c>
    </row>
    <row r="534" spans="1:12" ht="24.9" x14ac:dyDescent="0.4">
      <c r="A534" s="17" t="s">
        <v>2182</v>
      </c>
      <c r="B534" s="17" t="s">
        <v>433</v>
      </c>
      <c r="C534" s="19" t="str">
        <f>IF($B534="","",T(VLOOKUP($B534,Documentos!$A$2:$B$151,2,0)))</f>
        <v>CEGÁS</v>
      </c>
      <c r="D534" s="19" t="str">
        <f>IF($B534="","",T(VLOOKUP($B534,Documentos!$A$2:$C$151,3,0)))</f>
        <v>Agente econômico</v>
      </c>
      <c r="G534" s="44" t="s">
        <v>2183</v>
      </c>
      <c r="H534" s="18" t="s">
        <v>53</v>
      </c>
      <c r="I534" s="44" t="s">
        <v>722</v>
      </c>
      <c r="J534" s="18" t="s">
        <v>74</v>
      </c>
      <c r="K534" s="19" t="s">
        <v>20</v>
      </c>
      <c r="L534" s="18" t="s">
        <v>2128</v>
      </c>
    </row>
    <row r="535" spans="1:12" ht="24.9" x14ac:dyDescent="0.4">
      <c r="A535" s="17" t="s">
        <v>2184</v>
      </c>
      <c r="B535" s="17" t="s">
        <v>433</v>
      </c>
      <c r="C535" s="19" t="str">
        <f>IF($B535="","",T(VLOOKUP($B535,Documentos!$A$2:$B$151,2,0)))</f>
        <v>CEGÁS</v>
      </c>
      <c r="D535" s="19" t="str">
        <f>IF($B535="","",T(VLOOKUP($B535,Documentos!$A$2:$C$151,3,0)))</f>
        <v>Agente econômico</v>
      </c>
      <c r="G535" s="44" t="s">
        <v>2185</v>
      </c>
      <c r="H535" s="18" t="s">
        <v>53</v>
      </c>
      <c r="I535" s="44" t="s">
        <v>743</v>
      </c>
      <c r="J535" s="18" t="s">
        <v>74</v>
      </c>
      <c r="K535" s="19" t="s">
        <v>20</v>
      </c>
      <c r="L535" s="18" t="s">
        <v>2128</v>
      </c>
    </row>
    <row r="536" spans="1:12" ht="24.9" x14ac:dyDescent="0.4">
      <c r="A536" s="17" t="s">
        <v>2186</v>
      </c>
      <c r="B536" s="17" t="s">
        <v>433</v>
      </c>
      <c r="C536" s="19" t="str">
        <f>IF($B536="","",T(VLOOKUP($B536,Documentos!$A$2:$B$151,2,0)))</f>
        <v>CEGÁS</v>
      </c>
      <c r="D536" s="19" t="str">
        <f>IF($B536="","",T(VLOOKUP($B536,Documentos!$A$2:$C$151,3,0)))</f>
        <v>Agente econômico</v>
      </c>
      <c r="G536" s="44" t="s">
        <v>2187</v>
      </c>
      <c r="H536" s="18" t="s">
        <v>53</v>
      </c>
      <c r="I536" s="44" t="s">
        <v>2188</v>
      </c>
      <c r="J536" s="18" t="s">
        <v>74</v>
      </c>
      <c r="K536" s="19" t="s">
        <v>20</v>
      </c>
      <c r="L536" s="18" t="s">
        <v>2128</v>
      </c>
    </row>
    <row r="537" spans="1:12" ht="24.9" x14ac:dyDescent="0.4">
      <c r="A537" s="17" t="s">
        <v>2189</v>
      </c>
      <c r="B537" s="17" t="s">
        <v>433</v>
      </c>
      <c r="C537" s="19" t="str">
        <f>IF($B537="","",T(VLOOKUP($B537,Documentos!$A$2:$B$151,2,0)))</f>
        <v>CEGÁS</v>
      </c>
      <c r="D537" s="19" t="str">
        <f>IF($B537="","",T(VLOOKUP($B537,Documentos!$A$2:$C$151,3,0)))</f>
        <v>Agente econômico</v>
      </c>
      <c r="G537" s="44" t="s">
        <v>2190</v>
      </c>
      <c r="H537" s="18" t="s">
        <v>53</v>
      </c>
      <c r="I537" s="44" t="s">
        <v>2191</v>
      </c>
      <c r="J537" s="18" t="s">
        <v>74</v>
      </c>
      <c r="K537" s="19" t="s">
        <v>20</v>
      </c>
      <c r="L537" s="18" t="s">
        <v>2128</v>
      </c>
    </row>
    <row r="538" spans="1:12" ht="24.9" x14ac:dyDescent="0.4">
      <c r="A538" s="17" t="s">
        <v>2192</v>
      </c>
      <c r="B538" s="17" t="s">
        <v>435</v>
      </c>
      <c r="C538" s="19" t="str">
        <f>IF($B538="","",T(VLOOKUP($B538,Documentos!$A$2:$B$151,2,0)))</f>
        <v>MGAS</v>
      </c>
      <c r="D538" s="19" t="str">
        <f>IF($B538="","",T(VLOOKUP($B538,Documentos!$A$2:$C$151,3,0)))</f>
        <v>Agente econômico</v>
      </c>
      <c r="G538" s="44" t="s">
        <v>2193</v>
      </c>
      <c r="H538" s="18" t="s">
        <v>63</v>
      </c>
      <c r="I538" s="44" t="s">
        <v>2194</v>
      </c>
      <c r="K538" s="19" t="s">
        <v>51</v>
      </c>
      <c r="L538" s="18" t="s">
        <v>371</v>
      </c>
    </row>
    <row r="539" spans="1:12" ht="24.9" x14ac:dyDescent="0.4">
      <c r="A539" s="17" t="s">
        <v>2195</v>
      </c>
      <c r="B539" s="17" t="s">
        <v>435</v>
      </c>
      <c r="C539" s="19" t="str">
        <f>IF($B539="","",T(VLOOKUP($B539,Documentos!$A$2:$B$151,2,0)))</f>
        <v>MGAS</v>
      </c>
      <c r="D539" s="19" t="str">
        <f>IF($B539="","",T(VLOOKUP($B539,Documentos!$A$2:$C$151,3,0)))</f>
        <v>Agente econômico</v>
      </c>
      <c r="G539" s="44" t="s">
        <v>2196</v>
      </c>
      <c r="H539" s="18" t="s">
        <v>63</v>
      </c>
      <c r="I539" s="44" t="s">
        <v>2197</v>
      </c>
      <c r="K539" s="19" t="s">
        <v>51</v>
      </c>
      <c r="L539" s="18" t="s">
        <v>371</v>
      </c>
    </row>
    <row r="540" spans="1:12" x14ac:dyDescent="0.4">
      <c r="A540" s="17" t="s">
        <v>2198</v>
      </c>
      <c r="B540" s="17" t="s">
        <v>435</v>
      </c>
      <c r="C540" s="19" t="str">
        <f>IF($B540="","",T(VLOOKUP($B540,Documentos!$A$2:$B$151,2,0)))</f>
        <v>MGAS</v>
      </c>
      <c r="D540" s="19" t="str">
        <f>IF($B540="","",T(VLOOKUP($B540,Documentos!$A$2:$C$151,3,0)))</f>
        <v>Agente econômico</v>
      </c>
      <c r="G540" s="44" t="s">
        <v>2199</v>
      </c>
      <c r="H540" s="18" t="s">
        <v>53</v>
      </c>
      <c r="I540" s="44" t="s">
        <v>1312</v>
      </c>
      <c r="K540" s="19" t="s">
        <v>51</v>
      </c>
      <c r="L540" s="18" t="s">
        <v>371</v>
      </c>
    </row>
    <row r="541" spans="1:12" x14ac:dyDescent="0.4">
      <c r="A541" s="17" t="s">
        <v>2200</v>
      </c>
      <c r="B541" s="17" t="s">
        <v>435</v>
      </c>
      <c r="C541" s="19" t="str">
        <f>IF($B541="","",T(VLOOKUP($B541,Documentos!$A$2:$B$151,2,0)))</f>
        <v>MGAS</v>
      </c>
      <c r="D541" s="19" t="str">
        <f>IF($B541="","",T(VLOOKUP($B541,Documentos!$A$2:$C$151,3,0)))</f>
        <v>Agente econômico</v>
      </c>
      <c r="G541" s="44" t="s">
        <v>2201</v>
      </c>
      <c r="H541" s="18" t="s">
        <v>53</v>
      </c>
      <c r="I541" s="44" t="s">
        <v>2202</v>
      </c>
      <c r="K541" s="19" t="s">
        <v>51</v>
      </c>
      <c r="L541" s="18" t="s">
        <v>2203</v>
      </c>
    </row>
    <row r="542" spans="1:12" x14ac:dyDescent="0.4">
      <c r="A542" s="17" t="s">
        <v>2204</v>
      </c>
      <c r="B542" s="17" t="s">
        <v>435</v>
      </c>
      <c r="C542" s="19" t="str">
        <f>IF($B542="","",T(VLOOKUP($B542,Documentos!$A$2:$B$151,2,0)))</f>
        <v>MGAS</v>
      </c>
      <c r="D542" s="19" t="str">
        <f>IF($B542="","",T(VLOOKUP($B542,Documentos!$A$2:$C$151,3,0)))</f>
        <v>Agente econômico</v>
      </c>
      <c r="G542" s="44" t="s">
        <v>2205</v>
      </c>
      <c r="H542" s="18" t="s">
        <v>53</v>
      </c>
      <c r="I542" s="44" t="s">
        <v>2206</v>
      </c>
      <c r="K542" s="19" t="s">
        <v>51</v>
      </c>
      <c r="L542" s="18" t="s">
        <v>2203</v>
      </c>
    </row>
    <row r="543" spans="1:12" x14ac:dyDescent="0.4">
      <c r="A543" s="17" t="s">
        <v>2207</v>
      </c>
      <c r="B543" s="17" t="s">
        <v>435</v>
      </c>
      <c r="C543" s="19" t="str">
        <f>IF($B543="","",T(VLOOKUP($B543,Documentos!$A$2:$B$151,2,0)))</f>
        <v>MGAS</v>
      </c>
      <c r="D543" s="19" t="str">
        <f>IF($B543="","",T(VLOOKUP($B543,Documentos!$A$2:$C$151,3,0)))</f>
        <v>Agente econômico</v>
      </c>
      <c r="G543" s="44" t="s">
        <v>2208</v>
      </c>
      <c r="H543" s="18" t="s">
        <v>53</v>
      </c>
      <c r="I543" s="44" t="s">
        <v>648</v>
      </c>
      <c r="K543" s="19" t="s">
        <v>51</v>
      </c>
      <c r="L543" s="18" t="s">
        <v>2203</v>
      </c>
    </row>
    <row r="544" spans="1:12" x14ac:dyDescent="0.4">
      <c r="A544" s="17" t="s">
        <v>2209</v>
      </c>
      <c r="B544" s="17" t="s">
        <v>435</v>
      </c>
      <c r="C544" s="19" t="str">
        <f>IF($B544="","",T(VLOOKUP($B544,Documentos!$A$2:$B$151,2,0)))</f>
        <v>MGAS</v>
      </c>
      <c r="D544" s="19" t="str">
        <f>IF($B544="","",T(VLOOKUP($B544,Documentos!$A$2:$C$151,3,0)))</f>
        <v>Agente econômico</v>
      </c>
      <c r="G544" s="44" t="s">
        <v>2210</v>
      </c>
      <c r="H544" s="18" t="s">
        <v>53</v>
      </c>
      <c r="I544" s="44" t="s">
        <v>937</v>
      </c>
      <c r="K544" s="19" t="s">
        <v>51</v>
      </c>
      <c r="L544" s="18" t="s">
        <v>2211</v>
      </c>
    </row>
    <row r="545" spans="1:12" x14ac:dyDescent="0.4">
      <c r="A545" s="17" t="s">
        <v>2212</v>
      </c>
      <c r="B545" s="17" t="s">
        <v>435</v>
      </c>
      <c r="C545" s="19" t="str">
        <f>IF($B545="","",T(VLOOKUP($B545,Documentos!$A$2:$B$151,2,0)))</f>
        <v>MGAS</v>
      </c>
      <c r="D545" s="19" t="str">
        <f>IF($B545="","",T(VLOOKUP($B545,Documentos!$A$2:$C$151,3,0)))</f>
        <v>Agente econômico</v>
      </c>
      <c r="G545" s="44" t="s">
        <v>2213</v>
      </c>
      <c r="H545" s="18" t="s">
        <v>53</v>
      </c>
      <c r="I545" s="44" t="s">
        <v>870</v>
      </c>
      <c r="K545" s="19" t="s">
        <v>51</v>
      </c>
      <c r="L545" s="18" t="s">
        <v>2211</v>
      </c>
    </row>
    <row r="546" spans="1:12" ht="24.9" x14ac:dyDescent="0.4">
      <c r="A546" s="17" t="s">
        <v>2214</v>
      </c>
      <c r="B546" s="17" t="s">
        <v>435</v>
      </c>
      <c r="C546" s="19" t="str">
        <f>IF($B546="","",T(VLOOKUP($B546,Documentos!$A$2:$B$151,2,0)))</f>
        <v>MGAS</v>
      </c>
      <c r="D546" s="19" t="str">
        <f>IF($B546="","",T(VLOOKUP($B546,Documentos!$A$2:$C$151,3,0)))</f>
        <v>Agente econômico</v>
      </c>
      <c r="G546" s="44" t="s">
        <v>2215</v>
      </c>
      <c r="H546" s="18" t="s">
        <v>63</v>
      </c>
      <c r="I546" s="44" t="s">
        <v>2216</v>
      </c>
      <c r="K546" s="19" t="s">
        <v>51</v>
      </c>
      <c r="L546" s="18" t="s">
        <v>2211</v>
      </c>
    </row>
    <row r="547" spans="1:12" x14ac:dyDescent="0.4">
      <c r="A547" s="17" t="s">
        <v>2217</v>
      </c>
      <c r="B547" s="17" t="s">
        <v>435</v>
      </c>
      <c r="C547" s="19" t="str">
        <f>IF($B547="","",T(VLOOKUP($B547,Documentos!$A$2:$B$151,2,0)))</f>
        <v>MGAS</v>
      </c>
      <c r="D547" s="19" t="str">
        <f>IF($B547="","",T(VLOOKUP($B547,Documentos!$A$2:$C$151,3,0)))</f>
        <v>Agente econômico</v>
      </c>
      <c r="G547" s="44" t="s">
        <v>2218</v>
      </c>
      <c r="H547" s="18" t="s">
        <v>53</v>
      </c>
      <c r="I547" s="44" t="s">
        <v>2219</v>
      </c>
      <c r="K547" s="19" t="s">
        <v>51</v>
      </c>
      <c r="L547" s="18" t="s">
        <v>2220</v>
      </c>
    </row>
    <row r="548" spans="1:12" x14ac:dyDescent="0.4">
      <c r="A548" s="17" t="s">
        <v>2221</v>
      </c>
      <c r="B548" s="17" t="s">
        <v>435</v>
      </c>
      <c r="C548" s="19" t="str">
        <f>IF($B548="","",T(VLOOKUP($B548,Documentos!$A$2:$B$151,2,0)))</f>
        <v>MGAS</v>
      </c>
      <c r="D548" s="19" t="str">
        <f>IF($B548="","",T(VLOOKUP($B548,Documentos!$A$2:$C$151,3,0)))</f>
        <v>Agente econômico</v>
      </c>
      <c r="G548" s="44" t="s">
        <v>2222</v>
      </c>
      <c r="H548" s="18" t="s">
        <v>53</v>
      </c>
      <c r="I548" s="44" t="s">
        <v>2223</v>
      </c>
      <c r="K548" s="19" t="s">
        <v>51</v>
      </c>
      <c r="L548" s="18" t="s">
        <v>2220</v>
      </c>
    </row>
    <row r="549" spans="1:12" x14ac:dyDescent="0.4">
      <c r="A549" s="17" t="s">
        <v>2224</v>
      </c>
      <c r="B549" s="17" t="s">
        <v>435</v>
      </c>
      <c r="C549" s="19" t="str">
        <f>IF($B549="","",T(VLOOKUP($B549,Documentos!$A$2:$B$151,2,0)))</f>
        <v>MGAS</v>
      </c>
      <c r="D549" s="19" t="str">
        <f>IF($B549="","",T(VLOOKUP($B549,Documentos!$A$2:$C$151,3,0)))</f>
        <v>Agente econômico</v>
      </c>
      <c r="G549" s="44" t="s">
        <v>2225</v>
      </c>
      <c r="H549" s="18" t="s">
        <v>53</v>
      </c>
      <c r="I549" s="44" t="s">
        <v>963</v>
      </c>
      <c r="K549" s="19" t="s">
        <v>51</v>
      </c>
      <c r="L549" s="18" t="s">
        <v>2220</v>
      </c>
    </row>
    <row r="550" spans="1:12" x14ac:dyDescent="0.4">
      <c r="A550" s="17" t="s">
        <v>2226</v>
      </c>
      <c r="B550" s="17" t="s">
        <v>435</v>
      </c>
      <c r="C550" s="19" t="str">
        <f>IF($B550="","",T(VLOOKUP($B550,Documentos!$A$2:$B$151,2,0)))</f>
        <v>MGAS</v>
      </c>
      <c r="D550" s="19" t="str">
        <f>IF($B550="","",T(VLOOKUP($B550,Documentos!$A$2:$C$151,3,0)))</f>
        <v>Agente econômico</v>
      </c>
      <c r="G550" s="44" t="s">
        <v>2227</v>
      </c>
      <c r="H550" s="18" t="s">
        <v>46</v>
      </c>
      <c r="I550" s="44" t="s">
        <v>2228</v>
      </c>
      <c r="K550" s="19" t="s">
        <v>51</v>
      </c>
      <c r="L550" s="18" t="s">
        <v>2229</v>
      </c>
    </row>
    <row r="551" spans="1:12" x14ac:dyDescent="0.4">
      <c r="A551" s="17" t="s">
        <v>2230</v>
      </c>
      <c r="B551" s="17" t="s">
        <v>435</v>
      </c>
      <c r="C551" s="19" t="str">
        <f>IF($B551="","",T(VLOOKUP($B551,Documentos!$A$2:$B$151,2,0)))</f>
        <v>MGAS</v>
      </c>
      <c r="D551" s="19" t="str">
        <f>IF($B551="","",T(VLOOKUP($B551,Documentos!$A$2:$C$151,3,0)))</f>
        <v>Agente econômico</v>
      </c>
      <c r="G551" s="44" t="s">
        <v>2231</v>
      </c>
      <c r="H551" s="18" t="s">
        <v>53</v>
      </c>
      <c r="I551" s="44" t="s">
        <v>2232</v>
      </c>
      <c r="K551" s="19" t="s">
        <v>51</v>
      </c>
      <c r="L551" s="18" t="s">
        <v>2229</v>
      </c>
    </row>
    <row r="552" spans="1:12" x14ac:dyDescent="0.4">
      <c r="A552" s="17" t="s">
        <v>2233</v>
      </c>
      <c r="B552" s="17" t="s">
        <v>435</v>
      </c>
      <c r="C552" s="19" t="str">
        <f>IF($B552="","",T(VLOOKUP($B552,Documentos!$A$2:$B$151,2,0)))</f>
        <v>MGAS</v>
      </c>
      <c r="D552" s="19" t="str">
        <f>IF($B552="","",T(VLOOKUP($B552,Documentos!$A$2:$C$151,3,0)))</f>
        <v>Agente econômico</v>
      </c>
      <c r="G552" s="44" t="s">
        <v>2234</v>
      </c>
      <c r="H552" s="18" t="s">
        <v>53</v>
      </c>
      <c r="I552" s="44" t="s">
        <v>654</v>
      </c>
      <c r="K552" s="19" t="s">
        <v>51</v>
      </c>
      <c r="L552" s="18" t="s">
        <v>2229</v>
      </c>
    </row>
    <row r="553" spans="1:12" x14ac:dyDescent="0.4">
      <c r="A553" s="17" t="s">
        <v>2235</v>
      </c>
      <c r="B553" s="17" t="s">
        <v>435</v>
      </c>
      <c r="C553" s="19" t="str">
        <f>IF($B553="","",T(VLOOKUP($B553,Documentos!$A$2:$B$151,2,0)))</f>
        <v>MGAS</v>
      </c>
      <c r="D553" s="19" t="str">
        <f>IF($B553="","",T(VLOOKUP($B553,Documentos!$A$2:$C$151,3,0)))</f>
        <v>Agente econômico</v>
      </c>
      <c r="G553" s="44" t="s">
        <v>2236</v>
      </c>
      <c r="H553" s="18" t="s">
        <v>53</v>
      </c>
      <c r="I553" s="18" t="s">
        <v>74</v>
      </c>
      <c r="K553" s="19" t="s">
        <v>51</v>
      </c>
      <c r="L553" s="44" t="s">
        <v>2236</v>
      </c>
    </row>
    <row r="554" spans="1:12" x14ac:dyDescent="0.4">
      <c r="A554" s="17" t="s">
        <v>2237</v>
      </c>
      <c r="B554" s="17" t="s">
        <v>435</v>
      </c>
      <c r="C554" s="19" t="str">
        <f>IF($B554="","",T(VLOOKUP($B554,Documentos!$A$2:$B$151,2,0)))</f>
        <v>MGAS</v>
      </c>
      <c r="D554" s="19" t="str">
        <f>IF($B554="","",T(VLOOKUP($B554,Documentos!$A$2:$C$151,3,0)))</f>
        <v>Agente econômico</v>
      </c>
      <c r="G554" s="44" t="s">
        <v>2238</v>
      </c>
      <c r="H554" s="18" t="s">
        <v>38</v>
      </c>
      <c r="I554" s="18" t="s">
        <v>74</v>
      </c>
      <c r="K554" s="19" t="s">
        <v>51</v>
      </c>
      <c r="L554" s="44" t="s">
        <v>2238</v>
      </c>
    </row>
    <row r="555" spans="1:12" ht="24.9" x14ac:dyDescent="0.4">
      <c r="A555" s="17" t="s">
        <v>2239</v>
      </c>
      <c r="B555" s="17" t="s">
        <v>435</v>
      </c>
      <c r="C555" s="19" t="str">
        <f>IF($B555="","",T(VLOOKUP($B555,Documentos!$A$2:$B$151,2,0)))</f>
        <v>MGAS</v>
      </c>
      <c r="D555" s="19" t="str">
        <f>IF($B555="","",T(VLOOKUP($B555,Documentos!$A$2:$C$151,3,0)))</f>
        <v>Agente econômico</v>
      </c>
      <c r="G555" s="44" t="s">
        <v>2240</v>
      </c>
      <c r="H555" s="18" t="s">
        <v>22</v>
      </c>
      <c r="I555" s="18" t="s">
        <v>74</v>
      </c>
      <c r="K555" s="19" t="s">
        <v>51</v>
      </c>
      <c r="L555" s="44" t="s">
        <v>2240</v>
      </c>
    </row>
    <row r="556" spans="1:12" x14ac:dyDescent="0.4">
      <c r="A556" s="17" t="s">
        <v>2241</v>
      </c>
      <c r="B556" s="17" t="s">
        <v>435</v>
      </c>
      <c r="C556" s="19" t="str">
        <f>IF($B556="","",T(VLOOKUP($B556,Documentos!$A$2:$B$151,2,0)))</f>
        <v>MGAS</v>
      </c>
      <c r="D556" s="19" t="str">
        <f>IF($B556="","",T(VLOOKUP($B556,Documentos!$A$2:$C$151,3,0)))</f>
        <v>Agente econômico</v>
      </c>
      <c r="G556" s="44" t="s">
        <v>2242</v>
      </c>
      <c r="H556" s="18" t="s">
        <v>38</v>
      </c>
      <c r="I556" s="18" t="s">
        <v>74</v>
      </c>
      <c r="K556" s="19" t="s">
        <v>51</v>
      </c>
      <c r="L556" s="44" t="s">
        <v>2242</v>
      </c>
    </row>
    <row r="557" spans="1:12" ht="24.9" x14ac:dyDescent="0.4">
      <c r="A557" s="17" t="s">
        <v>2243</v>
      </c>
      <c r="B557" s="17" t="s">
        <v>435</v>
      </c>
      <c r="C557" s="19" t="str">
        <f>IF($B557="","",T(VLOOKUP($B557,Documentos!$A$2:$B$151,2,0)))</f>
        <v>MGAS</v>
      </c>
      <c r="D557" s="19" t="str">
        <f>IF($B557="","",T(VLOOKUP($B557,Documentos!$A$2:$C$151,3,0)))</f>
        <v>Agente econômico</v>
      </c>
      <c r="G557" s="44" t="s">
        <v>2244</v>
      </c>
      <c r="H557" s="18" t="s">
        <v>22</v>
      </c>
      <c r="I557" s="18" t="s">
        <v>74</v>
      </c>
      <c r="K557" s="19" t="s">
        <v>51</v>
      </c>
      <c r="L557" s="44" t="s">
        <v>2244</v>
      </c>
    </row>
    <row r="558" spans="1:12" ht="24.9" x14ac:dyDescent="0.4">
      <c r="A558" s="17" t="s">
        <v>2245</v>
      </c>
      <c r="B558" s="17" t="s">
        <v>435</v>
      </c>
      <c r="C558" s="19" t="str">
        <f>IF($B558="","",T(VLOOKUP($B558,Documentos!$A$2:$B$151,2,0)))</f>
        <v>MGAS</v>
      </c>
      <c r="D558" s="19" t="str">
        <f>IF($B558="","",T(VLOOKUP($B558,Documentos!$A$2:$C$151,3,0)))</f>
        <v>Agente econômico</v>
      </c>
      <c r="G558" s="44" t="s">
        <v>2246</v>
      </c>
      <c r="H558" s="18" t="s">
        <v>63</v>
      </c>
      <c r="I558" s="18" t="s">
        <v>74</v>
      </c>
      <c r="K558" s="19" t="s">
        <v>51</v>
      </c>
      <c r="L558" s="44" t="s">
        <v>2246</v>
      </c>
    </row>
    <row r="559" spans="1:12" x14ac:dyDescent="0.4">
      <c r="A559" s="17" t="s">
        <v>2247</v>
      </c>
      <c r="B559" s="17" t="s">
        <v>437</v>
      </c>
      <c r="C559" s="19" t="str">
        <f>IF($B559="","",T(VLOOKUP($B559,Documentos!$A$2:$B$151,2,0)))</f>
        <v>Quantum</v>
      </c>
      <c r="D559" s="19" t="str">
        <f>IF($B559="","",T(VLOOKUP($B559,Documentos!$A$2:$C$151,3,0)))</f>
        <v>Consultoria e consultores</v>
      </c>
      <c r="G559" s="44" t="s">
        <v>2248</v>
      </c>
      <c r="H559" s="18" t="s">
        <v>46</v>
      </c>
      <c r="I559" t="s">
        <v>2249</v>
      </c>
      <c r="K559" s="19" t="s">
        <v>51</v>
      </c>
    </row>
    <row r="560" spans="1:12" x14ac:dyDescent="0.4">
      <c r="A560" s="17" t="s">
        <v>2250</v>
      </c>
      <c r="B560" s="17" t="s">
        <v>437</v>
      </c>
      <c r="C560" s="19" t="str">
        <f>IF($B560="","",T(VLOOKUP($B560,Documentos!$A$2:$B$151,2,0)))</f>
        <v>Quantum</v>
      </c>
      <c r="D560" s="19" t="str">
        <f>IF($B560="","",T(VLOOKUP($B560,Documentos!$A$2:$C$151,3,0)))</f>
        <v>Consultoria e consultores</v>
      </c>
      <c r="G560" s="44" t="s">
        <v>2251</v>
      </c>
      <c r="H560" s="18" t="s">
        <v>46</v>
      </c>
      <c r="I560" t="s">
        <v>2252</v>
      </c>
      <c r="K560" s="19" t="s">
        <v>51</v>
      </c>
    </row>
    <row r="561" spans="1:11" x14ac:dyDescent="0.4">
      <c r="A561" s="17" t="s">
        <v>2253</v>
      </c>
      <c r="B561" s="17" t="s">
        <v>437</v>
      </c>
      <c r="C561" s="19" t="str">
        <f>IF($B561="","",T(VLOOKUP($B561,Documentos!$A$2:$B$151,2,0)))</f>
        <v>Quantum</v>
      </c>
      <c r="D561" s="19" t="str">
        <f>IF($B561="","",T(VLOOKUP($B561,Documentos!$A$2:$C$151,3,0)))</f>
        <v>Consultoria e consultores</v>
      </c>
      <c r="G561" s="44" t="s">
        <v>2254</v>
      </c>
      <c r="H561" s="18" t="s">
        <v>53</v>
      </c>
      <c r="I561" t="s">
        <v>2255</v>
      </c>
      <c r="K561" s="19" t="s">
        <v>51</v>
      </c>
    </row>
    <row r="562" spans="1:11" x14ac:dyDescent="0.4">
      <c r="A562" s="17" t="s">
        <v>2256</v>
      </c>
      <c r="B562" s="17" t="s">
        <v>437</v>
      </c>
      <c r="C562" s="19" t="str">
        <f>IF($B562="","",T(VLOOKUP($B562,Documentos!$A$2:$B$151,2,0)))</f>
        <v>Quantum</v>
      </c>
      <c r="D562" s="19" t="str">
        <f>IF($B562="","",T(VLOOKUP($B562,Documentos!$A$2:$C$151,3,0)))</f>
        <v>Consultoria e consultores</v>
      </c>
      <c r="G562" s="44" t="s">
        <v>2257</v>
      </c>
      <c r="H562" s="18" t="s">
        <v>53</v>
      </c>
      <c r="I562" s="44" t="s">
        <v>654</v>
      </c>
      <c r="K562" s="19" t="s">
        <v>51</v>
      </c>
    </row>
    <row r="563" spans="1:11" ht="24.9" x14ac:dyDescent="0.4">
      <c r="A563" s="17" t="s">
        <v>2258</v>
      </c>
      <c r="B563" s="17" t="s">
        <v>437</v>
      </c>
      <c r="C563" s="19" t="str">
        <f>IF($B563="","",T(VLOOKUP($B563,Documentos!$A$2:$B$151,2,0)))</f>
        <v>Quantum</v>
      </c>
      <c r="D563" s="19" t="str">
        <f>IF($B563="","",T(VLOOKUP($B563,Documentos!$A$2:$C$151,3,0)))</f>
        <v>Consultoria e consultores</v>
      </c>
      <c r="G563" s="44" t="s">
        <v>2259</v>
      </c>
      <c r="H563" s="18" t="s">
        <v>63</v>
      </c>
      <c r="I563" s="44" t="s">
        <v>2260</v>
      </c>
      <c r="K563" s="19" t="s">
        <v>51</v>
      </c>
    </row>
    <row r="564" spans="1:11" ht="24.9" x14ac:dyDescent="0.4">
      <c r="A564" s="17" t="s">
        <v>2261</v>
      </c>
      <c r="B564" s="17" t="s">
        <v>437</v>
      </c>
      <c r="C564" s="19" t="str">
        <f>IF($B564="","",T(VLOOKUP($B564,Documentos!$A$2:$B$151,2,0)))</f>
        <v>Quantum</v>
      </c>
      <c r="D564" s="19" t="str">
        <f>IF($B564="","",T(VLOOKUP($B564,Documentos!$A$2:$C$151,3,0)))</f>
        <v>Consultoria e consultores</v>
      </c>
      <c r="G564" s="44" t="s">
        <v>2262</v>
      </c>
      <c r="H564" s="18" t="s">
        <v>13</v>
      </c>
      <c r="I564" s="44" t="s">
        <v>648</v>
      </c>
      <c r="K564" s="19" t="s">
        <v>51</v>
      </c>
    </row>
    <row r="565" spans="1:11" x14ac:dyDescent="0.4">
      <c r="A565" s="17" t="s">
        <v>2263</v>
      </c>
      <c r="B565" s="17" t="s">
        <v>437</v>
      </c>
      <c r="C565" s="19" t="str">
        <f>IF($B565="","",T(VLOOKUP($B565,Documentos!$A$2:$B$151,2,0)))</f>
        <v>Quantum</v>
      </c>
      <c r="D565" s="19" t="str">
        <f>IF($B565="","",T(VLOOKUP($B565,Documentos!$A$2:$C$151,3,0)))</f>
        <v>Consultoria e consultores</v>
      </c>
      <c r="G565" s="44" t="s">
        <v>2264</v>
      </c>
      <c r="H565" s="18" t="s">
        <v>46</v>
      </c>
      <c r="I565" s="44" t="s">
        <v>870</v>
      </c>
      <c r="K565" s="19" t="s">
        <v>51</v>
      </c>
    </row>
    <row r="566" spans="1:11" x14ac:dyDescent="0.4">
      <c r="A566" s="17" t="s">
        <v>2265</v>
      </c>
      <c r="B566" s="17" t="s">
        <v>437</v>
      </c>
      <c r="C566" s="19" t="str">
        <f>IF($B566="","",T(VLOOKUP($B566,Documentos!$A$2:$B$151,2,0)))</f>
        <v>Quantum</v>
      </c>
      <c r="D566" s="19" t="str">
        <f>IF($B566="","",T(VLOOKUP($B566,Documentos!$A$2:$C$151,3,0)))</f>
        <v>Consultoria e consultores</v>
      </c>
      <c r="G566" s="44" t="s">
        <v>2266</v>
      </c>
      <c r="H566" s="18" t="s">
        <v>46</v>
      </c>
      <c r="I566" s="44" t="s">
        <v>829</v>
      </c>
      <c r="K566" s="19" t="s">
        <v>51</v>
      </c>
    </row>
    <row r="567" spans="1:11" x14ac:dyDescent="0.4">
      <c r="A567" s="17" t="s">
        <v>2267</v>
      </c>
      <c r="B567" s="17" t="s">
        <v>437</v>
      </c>
      <c r="C567" s="19" t="str">
        <f>IF($B567="","",T(VLOOKUP($B567,Documentos!$A$2:$B$151,2,0)))</f>
        <v>Quantum</v>
      </c>
      <c r="D567" s="19" t="str">
        <f>IF($B567="","",T(VLOOKUP($B567,Documentos!$A$2:$C$151,3,0)))</f>
        <v>Consultoria e consultores</v>
      </c>
      <c r="G567" s="44" t="s">
        <v>2268</v>
      </c>
      <c r="H567" s="18" t="s">
        <v>46</v>
      </c>
      <c r="I567" s="44" t="s">
        <v>2084</v>
      </c>
      <c r="K567" s="19" t="s">
        <v>51</v>
      </c>
    </row>
    <row r="568" spans="1:11" x14ac:dyDescent="0.4">
      <c r="A568" s="17" t="s">
        <v>2269</v>
      </c>
      <c r="B568" s="17" t="s">
        <v>437</v>
      </c>
      <c r="C568" s="19" t="str">
        <f>IF($B568="","",T(VLOOKUP($B568,Documentos!$A$2:$B$151,2,0)))</f>
        <v>Quantum</v>
      </c>
      <c r="D568" s="19" t="str">
        <f>IF($B568="","",T(VLOOKUP($B568,Documentos!$A$2:$C$151,3,0)))</f>
        <v>Consultoria e consultores</v>
      </c>
      <c r="G568" s="44" t="s">
        <v>2270</v>
      </c>
      <c r="H568" s="18" t="s">
        <v>53</v>
      </c>
      <c r="I568" s="44" t="s">
        <v>1997</v>
      </c>
      <c r="K568" s="19" t="s">
        <v>51</v>
      </c>
    </row>
    <row r="569" spans="1:11" x14ac:dyDescent="0.4">
      <c r="A569" s="17" t="s">
        <v>2271</v>
      </c>
      <c r="B569" s="17" t="s">
        <v>437</v>
      </c>
      <c r="C569" s="19" t="str">
        <f>IF($B569="","",T(VLOOKUP($B569,Documentos!$A$2:$B$151,2,0)))</f>
        <v>Quantum</v>
      </c>
      <c r="D569" s="19" t="str">
        <f>IF($B569="","",T(VLOOKUP($B569,Documentos!$A$2:$C$151,3,0)))</f>
        <v>Consultoria e consultores</v>
      </c>
      <c r="G569" s="44" t="s">
        <v>2272</v>
      </c>
      <c r="H569" s="18" t="s">
        <v>46</v>
      </c>
      <c r="I569" s="44" t="s">
        <v>2273</v>
      </c>
      <c r="K569" s="19" t="s">
        <v>51</v>
      </c>
    </row>
    <row r="570" spans="1:11" x14ac:dyDescent="0.4">
      <c r="A570" s="17" t="s">
        <v>2274</v>
      </c>
      <c r="B570" s="17" t="s">
        <v>437</v>
      </c>
      <c r="C570" s="19" t="str">
        <f>IF($B570="","",T(VLOOKUP($B570,Documentos!$A$2:$B$151,2,0)))</f>
        <v>Quantum</v>
      </c>
      <c r="D570" s="19" t="str">
        <f>IF($B570="","",T(VLOOKUP($B570,Documentos!$A$2:$C$151,3,0)))</f>
        <v>Consultoria e consultores</v>
      </c>
      <c r="G570" s="44" t="s">
        <v>2275</v>
      </c>
      <c r="H570" s="18" t="s">
        <v>46</v>
      </c>
      <c r="I570" s="44" t="s">
        <v>2276</v>
      </c>
      <c r="K570" s="19" t="s">
        <v>51</v>
      </c>
    </row>
    <row r="571" spans="1:11" x14ac:dyDescent="0.4">
      <c r="A571" s="17" t="s">
        <v>2277</v>
      </c>
      <c r="B571" s="17" t="s">
        <v>437</v>
      </c>
      <c r="C571" s="19" t="str">
        <f>IF($B571="","",T(VLOOKUP($B571,Documentos!$A$2:$B$151,2,0)))</f>
        <v>Quantum</v>
      </c>
      <c r="D571" s="19" t="str">
        <f>IF($B571="","",T(VLOOKUP($B571,Documentos!$A$2:$C$151,3,0)))</f>
        <v>Consultoria e consultores</v>
      </c>
      <c r="G571" s="44" t="s">
        <v>2278</v>
      </c>
      <c r="H571" s="18" t="s">
        <v>46</v>
      </c>
      <c r="I571" s="44" t="s">
        <v>2279</v>
      </c>
      <c r="K571" s="19" t="s">
        <v>51</v>
      </c>
    </row>
    <row r="572" spans="1:11" ht="24.9" x14ac:dyDescent="0.4">
      <c r="A572" s="17" t="s">
        <v>2280</v>
      </c>
      <c r="B572" s="17" t="s">
        <v>437</v>
      </c>
      <c r="C572" s="19" t="str">
        <f>IF($B572="","",T(VLOOKUP($B572,Documentos!$A$2:$B$151,2,0)))</f>
        <v>Quantum</v>
      </c>
      <c r="D572" s="19" t="str">
        <f>IF($B572="","",T(VLOOKUP($B572,Documentos!$A$2:$C$151,3,0)))</f>
        <v>Consultoria e consultores</v>
      </c>
      <c r="G572" s="44" t="s">
        <v>2281</v>
      </c>
      <c r="H572" s="18" t="s">
        <v>13</v>
      </c>
      <c r="I572" s="44" t="s">
        <v>2282</v>
      </c>
      <c r="K572" s="19" t="s">
        <v>51</v>
      </c>
    </row>
    <row r="573" spans="1:11" x14ac:dyDescent="0.4">
      <c r="A573" s="17" t="s">
        <v>2283</v>
      </c>
      <c r="B573" s="17" t="s">
        <v>437</v>
      </c>
      <c r="C573" s="19" t="str">
        <f>IF($B573="","",T(VLOOKUP($B573,Documentos!$A$2:$B$151,2,0)))</f>
        <v>Quantum</v>
      </c>
      <c r="D573" s="19" t="str">
        <f>IF($B573="","",T(VLOOKUP($B573,Documentos!$A$2:$C$151,3,0)))</f>
        <v>Consultoria e consultores</v>
      </c>
      <c r="G573" s="44" t="s">
        <v>2284</v>
      </c>
      <c r="H573" s="18" t="s">
        <v>60</v>
      </c>
      <c r="I573" s="44" t="s">
        <v>686</v>
      </c>
      <c r="K573" s="19" t="s">
        <v>51</v>
      </c>
    </row>
    <row r="574" spans="1:11" x14ac:dyDescent="0.4">
      <c r="A574" s="17" t="s">
        <v>2285</v>
      </c>
      <c r="B574" s="17" t="s">
        <v>437</v>
      </c>
      <c r="C574" s="19" t="str">
        <f>IF($B574="","",T(VLOOKUP($B574,Documentos!$A$2:$B$151,2,0)))</f>
        <v>Quantum</v>
      </c>
      <c r="D574" s="19" t="str">
        <f>IF($B574="","",T(VLOOKUP($B574,Documentos!$A$2:$C$151,3,0)))</f>
        <v>Consultoria e consultores</v>
      </c>
      <c r="G574" s="44" t="s">
        <v>2286</v>
      </c>
      <c r="H574" s="18" t="s">
        <v>60</v>
      </c>
      <c r="I574" s="44" t="s">
        <v>673</v>
      </c>
      <c r="K574" s="19" t="s">
        <v>51</v>
      </c>
    </row>
    <row r="575" spans="1:11" x14ac:dyDescent="0.4">
      <c r="A575" s="17" t="s">
        <v>2287</v>
      </c>
      <c r="B575" s="17" t="s">
        <v>437</v>
      </c>
      <c r="C575" s="19" t="str">
        <f>IF($B575="","",T(VLOOKUP($B575,Documentos!$A$2:$B$151,2,0)))</f>
        <v>Quantum</v>
      </c>
      <c r="D575" s="19" t="str">
        <f>IF($B575="","",T(VLOOKUP($B575,Documentos!$A$2:$C$151,3,0)))</f>
        <v>Consultoria e consultores</v>
      </c>
      <c r="G575" s="44" t="s">
        <v>2288</v>
      </c>
      <c r="H575" s="18" t="s">
        <v>57</v>
      </c>
      <c r="I575" s="44" t="s">
        <v>2289</v>
      </c>
      <c r="K575" s="19" t="s">
        <v>51</v>
      </c>
    </row>
    <row r="576" spans="1:11" x14ac:dyDescent="0.4">
      <c r="A576" s="17" t="s">
        <v>2290</v>
      </c>
      <c r="B576" s="17" t="s">
        <v>437</v>
      </c>
      <c r="C576" s="19" t="str">
        <f>IF($B576="","",T(VLOOKUP($B576,Documentos!$A$2:$B$151,2,0)))</f>
        <v>Quantum</v>
      </c>
      <c r="D576" s="19" t="str">
        <f>IF($B576="","",T(VLOOKUP($B576,Documentos!$A$2:$C$151,3,0)))</f>
        <v>Consultoria e consultores</v>
      </c>
      <c r="G576" s="44" t="s">
        <v>2291</v>
      </c>
      <c r="H576" s="18" t="s">
        <v>57</v>
      </c>
      <c r="I576" s="44" t="s">
        <v>2292</v>
      </c>
      <c r="K576" s="19" t="s">
        <v>51</v>
      </c>
    </row>
    <row r="577" spans="1:12" x14ac:dyDescent="0.4">
      <c r="A577" s="17" t="s">
        <v>2293</v>
      </c>
      <c r="B577" s="17" t="s">
        <v>437</v>
      </c>
      <c r="C577" s="19" t="str">
        <f>IF($B577="","",T(VLOOKUP($B577,Documentos!$A$2:$B$151,2,0)))</f>
        <v>Quantum</v>
      </c>
      <c r="D577" s="19" t="str">
        <f>IF($B577="","",T(VLOOKUP($B577,Documentos!$A$2:$C$151,3,0)))</f>
        <v>Consultoria e consultores</v>
      </c>
      <c r="G577" s="44" t="s">
        <v>2294</v>
      </c>
      <c r="H577" s="18" t="s">
        <v>53</v>
      </c>
      <c r="I577" s="44" t="s">
        <v>2295</v>
      </c>
      <c r="K577" s="19" t="s">
        <v>51</v>
      </c>
    </row>
    <row r="578" spans="1:12" x14ac:dyDescent="0.4">
      <c r="A578" s="17" t="s">
        <v>2296</v>
      </c>
      <c r="B578" s="17" t="s">
        <v>437</v>
      </c>
      <c r="C578" s="19" t="str">
        <f>IF($B578="","",T(VLOOKUP($B578,Documentos!$A$2:$B$151,2,0)))</f>
        <v>Quantum</v>
      </c>
      <c r="D578" s="19" t="str">
        <f>IF($B578="","",T(VLOOKUP($B578,Documentos!$A$2:$C$151,3,0)))</f>
        <v>Consultoria e consultores</v>
      </c>
      <c r="G578" s="44" t="s">
        <v>2297</v>
      </c>
      <c r="H578" s="18" t="s">
        <v>57</v>
      </c>
      <c r="I578" s="44" t="s">
        <v>2298</v>
      </c>
      <c r="K578" s="19" t="s">
        <v>51</v>
      </c>
    </row>
    <row r="579" spans="1:12" x14ac:dyDescent="0.4">
      <c r="A579" s="17" t="s">
        <v>2299</v>
      </c>
      <c r="B579" s="17" t="s">
        <v>437</v>
      </c>
      <c r="C579" s="19" t="str">
        <f>IF($B579="","",T(VLOOKUP($B579,Documentos!$A$2:$B$151,2,0)))</f>
        <v>Quantum</v>
      </c>
      <c r="D579" s="19" t="str">
        <f>IF($B579="","",T(VLOOKUP($B579,Documentos!$A$2:$C$151,3,0)))</f>
        <v>Consultoria e consultores</v>
      </c>
      <c r="G579" s="44" t="s">
        <v>2300</v>
      </c>
      <c r="H579" s="18" t="s">
        <v>57</v>
      </c>
      <c r="I579" s="44" t="s">
        <v>2301</v>
      </c>
      <c r="K579" s="19" t="s">
        <v>51</v>
      </c>
    </row>
    <row r="580" spans="1:12" ht="24.9" x14ac:dyDescent="0.4">
      <c r="A580" s="17" t="s">
        <v>2302</v>
      </c>
      <c r="B580" s="17" t="s">
        <v>437</v>
      </c>
      <c r="C580" s="19" t="str">
        <f>IF($B580="","",T(VLOOKUP($B580,Documentos!$A$2:$B$151,2,0)))</f>
        <v>Quantum</v>
      </c>
      <c r="D580" s="19" t="str">
        <f>IF($B580="","",T(VLOOKUP($B580,Documentos!$A$2:$C$151,3,0)))</f>
        <v>Consultoria e consultores</v>
      </c>
      <c r="G580" s="44" t="s">
        <v>2303</v>
      </c>
      <c r="H580" s="18" t="s">
        <v>63</v>
      </c>
      <c r="I580" s="44" t="s">
        <v>648</v>
      </c>
      <c r="K580" s="19" t="s">
        <v>51</v>
      </c>
    </row>
    <row r="581" spans="1:12" x14ac:dyDescent="0.4">
      <c r="A581" s="17" t="s">
        <v>2304</v>
      </c>
      <c r="B581" s="17" t="s">
        <v>437</v>
      </c>
      <c r="C581" s="19" t="str">
        <f>IF($B581="","",T(VLOOKUP($B581,Documentos!$A$2:$B$151,2,0)))</f>
        <v>Quantum</v>
      </c>
      <c r="D581" s="19" t="str">
        <f>IF($B581="","",T(VLOOKUP($B581,Documentos!$A$2:$C$151,3,0)))</f>
        <v>Consultoria e consultores</v>
      </c>
      <c r="G581" s="44" t="s">
        <v>2305</v>
      </c>
      <c r="H581" s="18" t="s">
        <v>46</v>
      </c>
      <c r="I581" s="44" t="s">
        <v>712</v>
      </c>
      <c r="K581" s="19" t="s">
        <v>51</v>
      </c>
    </row>
    <row r="582" spans="1:12" x14ac:dyDescent="0.4">
      <c r="A582" s="17" t="s">
        <v>2306</v>
      </c>
      <c r="B582" s="17" t="s">
        <v>437</v>
      </c>
      <c r="C582" s="19" t="str">
        <f>IF($B582="","",T(VLOOKUP($B582,Documentos!$A$2:$B$151,2,0)))</f>
        <v>Quantum</v>
      </c>
      <c r="D582" s="19" t="str">
        <f>IF($B582="","",T(VLOOKUP($B582,Documentos!$A$2:$C$151,3,0)))</f>
        <v>Consultoria e consultores</v>
      </c>
      <c r="G582" s="44" t="s">
        <v>2307</v>
      </c>
      <c r="H582" s="18" t="s">
        <v>53</v>
      </c>
      <c r="I582" s="44" t="s">
        <v>2308</v>
      </c>
      <c r="K582" s="19" t="s">
        <v>51</v>
      </c>
    </row>
    <row r="583" spans="1:12" x14ac:dyDescent="0.4">
      <c r="A583" s="17" t="s">
        <v>2309</v>
      </c>
      <c r="B583" s="17" t="s">
        <v>437</v>
      </c>
      <c r="C583" s="19" t="str">
        <f>IF($B583="","",T(VLOOKUP($B583,Documentos!$A$2:$B$151,2,0)))</f>
        <v>Quantum</v>
      </c>
      <c r="D583" s="19" t="str">
        <f>IF($B583="","",T(VLOOKUP($B583,Documentos!$A$2:$C$151,3,0)))</f>
        <v>Consultoria e consultores</v>
      </c>
      <c r="G583" s="44" t="s">
        <v>2310</v>
      </c>
      <c r="H583" s="18" t="s">
        <v>60</v>
      </c>
      <c r="I583" s="44" t="s">
        <v>2311</v>
      </c>
      <c r="K583" s="19" t="s">
        <v>51</v>
      </c>
    </row>
    <row r="584" spans="1:12" x14ac:dyDescent="0.4">
      <c r="A584" s="17" t="s">
        <v>2312</v>
      </c>
      <c r="B584" s="17" t="s">
        <v>437</v>
      </c>
      <c r="C584" s="19" t="str">
        <f>IF($B584="","",T(VLOOKUP($B584,Documentos!$A$2:$B$151,2,0)))</f>
        <v>Quantum</v>
      </c>
      <c r="D584" s="19" t="str">
        <f>IF($B584="","",T(VLOOKUP($B584,Documentos!$A$2:$C$151,3,0)))</f>
        <v>Consultoria e consultores</v>
      </c>
      <c r="G584" s="44" t="s">
        <v>2313</v>
      </c>
      <c r="H584" s="18" t="s">
        <v>53</v>
      </c>
      <c r="I584" s="44" t="s">
        <v>2314</v>
      </c>
      <c r="K584" s="19" t="s">
        <v>51</v>
      </c>
    </row>
    <row r="585" spans="1:12" x14ac:dyDescent="0.4">
      <c r="A585" s="17" t="s">
        <v>2315</v>
      </c>
      <c r="B585" s="17" t="s">
        <v>437</v>
      </c>
      <c r="C585" s="19" t="str">
        <f>IF($B585="","",T(VLOOKUP($B585,Documentos!$A$2:$B$151,2,0)))</f>
        <v>Quantum</v>
      </c>
      <c r="D585" s="19" t="str">
        <f>IF($B585="","",T(VLOOKUP($B585,Documentos!$A$2:$C$151,3,0)))</f>
        <v>Consultoria e consultores</v>
      </c>
      <c r="G585" s="44" t="s">
        <v>2316</v>
      </c>
      <c r="H585" s="18" t="s">
        <v>57</v>
      </c>
      <c r="I585" s="44" t="s">
        <v>2317</v>
      </c>
      <c r="K585" s="19" t="s">
        <v>51</v>
      </c>
    </row>
    <row r="586" spans="1:12" x14ac:dyDescent="0.4">
      <c r="A586" s="17" t="s">
        <v>2318</v>
      </c>
      <c r="B586" s="17" t="s">
        <v>437</v>
      </c>
      <c r="C586" s="19" t="str">
        <f>IF($B586="","",T(VLOOKUP($B586,Documentos!$A$2:$B$151,2,0)))</f>
        <v>Quantum</v>
      </c>
      <c r="D586" s="19" t="str">
        <f>IF($B586="","",T(VLOOKUP($B586,Documentos!$A$2:$C$151,3,0)))</f>
        <v>Consultoria e consultores</v>
      </c>
      <c r="G586" s="44" t="s">
        <v>2319</v>
      </c>
      <c r="H586" s="18" t="s">
        <v>53</v>
      </c>
      <c r="I586" s="44" t="s">
        <v>2320</v>
      </c>
      <c r="K586" s="19" t="s">
        <v>51</v>
      </c>
    </row>
    <row r="587" spans="1:12" ht="24.9" x14ac:dyDescent="0.4">
      <c r="A587" s="17" t="s">
        <v>2321</v>
      </c>
      <c r="B587" s="17" t="s">
        <v>437</v>
      </c>
      <c r="C587" s="19" t="str">
        <f>IF($B587="","",T(VLOOKUP($B587,Documentos!$A$2:$B$151,2,0)))</f>
        <v>Quantum</v>
      </c>
      <c r="D587" s="19" t="str">
        <f>IF($B587="","",T(VLOOKUP($B587,Documentos!$A$2:$C$151,3,0)))</f>
        <v>Consultoria e consultores</v>
      </c>
      <c r="G587" s="44" t="s">
        <v>2322</v>
      </c>
      <c r="H587" s="18" t="s">
        <v>63</v>
      </c>
      <c r="I587" s="44" t="s">
        <v>648</v>
      </c>
      <c r="K587" s="19" t="s">
        <v>51</v>
      </c>
    </row>
    <row r="588" spans="1:12" x14ac:dyDescent="0.4">
      <c r="A588" s="17" t="s">
        <v>2323</v>
      </c>
      <c r="B588" s="17" t="s">
        <v>437</v>
      </c>
      <c r="C588" s="19" t="str">
        <f>IF($B588="","",T(VLOOKUP($B588,Documentos!$A$2:$B$151,2,0)))</f>
        <v>Quantum</v>
      </c>
      <c r="D588" s="19" t="str">
        <f>IF($B588="","",T(VLOOKUP($B588,Documentos!$A$2:$C$151,3,0)))</f>
        <v>Consultoria e consultores</v>
      </c>
      <c r="G588" s="44" t="s">
        <v>2324</v>
      </c>
      <c r="H588" s="18" t="s">
        <v>46</v>
      </c>
      <c r="I588" s="44" t="s">
        <v>870</v>
      </c>
      <c r="K588" s="19" t="s">
        <v>51</v>
      </c>
      <c r="L588" s="44" t="s">
        <v>2324</v>
      </c>
    </row>
    <row r="589" spans="1:12" x14ac:dyDescent="0.4">
      <c r="A589" s="17" t="s">
        <v>2325</v>
      </c>
      <c r="B589" s="17" t="s">
        <v>437</v>
      </c>
      <c r="C589" s="19" t="str">
        <f>IF($B589="","",T(VLOOKUP($B589,Documentos!$A$2:$B$151,2,0)))</f>
        <v>Quantum</v>
      </c>
      <c r="D589" s="19" t="str">
        <f>IF($B589="","",T(VLOOKUP($B589,Documentos!$A$2:$C$151,3,0)))</f>
        <v>Consultoria e consultores</v>
      </c>
      <c r="G589" s="44" t="s">
        <v>2326</v>
      </c>
      <c r="H589" s="18" t="s">
        <v>53</v>
      </c>
      <c r="I589" s="44" t="s">
        <v>2327</v>
      </c>
      <c r="K589" s="19" t="s">
        <v>51</v>
      </c>
      <c r="L589" s="44" t="s">
        <v>2326</v>
      </c>
    </row>
    <row r="590" spans="1:12" ht="24.9" x14ac:dyDescent="0.4">
      <c r="A590" s="17" t="s">
        <v>2328</v>
      </c>
      <c r="B590" s="17" t="s">
        <v>437</v>
      </c>
      <c r="C590" s="19" t="str">
        <f>IF($B590="","",T(VLOOKUP($B590,Documentos!$A$2:$B$151,2,0)))</f>
        <v>Quantum</v>
      </c>
      <c r="D590" s="19" t="str">
        <f>IF($B590="","",T(VLOOKUP($B590,Documentos!$A$2:$C$151,3,0)))</f>
        <v>Consultoria e consultores</v>
      </c>
      <c r="G590" s="44" t="s">
        <v>2329</v>
      </c>
      <c r="H590" s="18" t="s">
        <v>22</v>
      </c>
      <c r="I590" s="44" t="s">
        <v>2282</v>
      </c>
      <c r="K590" s="19" t="s">
        <v>51</v>
      </c>
      <c r="L590" s="44" t="s">
        <v>2329</v>
      </c>
    </row>
    <row r="591" spans="1:12" ht="24.9" x14ac:dyDescent="0.4">
      <c r="A591" s="17" t="s">
        <v>2330</v>
      </c>
      <c r="B591" s="17" t="s">
        <v>437</v>
      </c>
      <c r="C591" s="19" t="str">
        <f>IF($B591="","",T(VLOOKUP($B591,Documentos!$A$2:$B$151,2,0)))</f>
        <v>Quantum</v>
      </c>
      <c r="D591" s="19" t="str">
        <f>IF($B591="","",T(VLOOKUP($B591,Documentos!$A$2:$C$151,3,0)))</f>
        <v>Consultoria e consultores</v>
      </c>
      <c r="G591" s="44" t="s">
        <v>2331</v>
      </c>
      <c r="H591" s="18" t="s">
        <v>13</v>
      </c>
      <c r="I591" s="44" t="s">
        <v>628</v>
      </c>
      <c r="K591" s="19" t="s">
        <v>51</v>
      </c>
      <c r="L591" s="44" t="s">
        <v>2331</v>
      </c>
    </row>
    <row r="592" spans="1:12" ht="24.9" x14ac:dyDescent="0.4">
      <c r="A592" s="17" t="s">
        <v>2332</v>
      </c>
      <c r="B592" s="17" t="s">
        <v>437</v>
      </c>
      <c r="C592" s="19" t="str">
        <f>IF($B592="","",T(VLOOKUP($B592,Documentos!$A$2:$B$151,2,0)))</f>
        <v>Quantum</v>
      </c>
      <c r="D592" s="19" t="str">
        <f>IF($B592="","",T(VLOOKUP($B592,Documentos!$A$2:$C$151,3,0)))</f>
        <v>Consultoria e consultores</v>
      </c>
      <c r="G592" s="44" t="s">
        <v>2333</v>
      </c>
      <c r="H592" s="18" t="s">
        <v>22</v>
      </c>
      <c r="I592" s="44" t="s">
        <v>1132</v>
      </c>
      <c r="K592" s="19" t="s">
        <v>51</v>
      </c>
      <c r="L592" s="44" t="s">
        <v>2333</v>
      </c>
    </row>
    <row r="593" spans="1:12" ht="29.15" x14ac:dyDescent="0.4">
      <c r="A593" s="17" t="s">
        <v>2334</v>
      </c>
      <c r="B593" s="17" t="s">
        <v>439</v>
      </c>
      <c r="C593" s="19" t="str">
        <f>IF($B593="","",T(VLOOKUP($B593,Documentos!$A$2:$B$151,2,0)))</f>
        <v>TAG</v>
      </c>
      <c r="D593" s="19" t="str">
        <f>IF($B593="","",T(VLOOKUP($B593,Documentos!$A$2:$C$151,3,0)))</f>
        <v>Transportadora (NTS/TAG)</v>
      </c>
      <c r="G593" s="43" t="s">
        <v>2335</v>
      </c>
      <c r="H593" s="18" t="s">
        <v>13</v>
      </c>
      <c r="I593" s="43" t="s">
        <v>653</v>
      </c>
      <c r="J593" s="43" t="s">
        <v>2336</v>
      </c>
      <c r="K593" s="19" t="s">
        <v>20</v>
      </c>
      <c r="L593" s="43" t="s">
        <v>2337</v>
      </c>
    </row>
    <row r="594" spans="1:12" ht="29.15" x14ac:dyDescent="0.4">
      <c r="A594" s="17" t="s">
        <v>2338</v>
      </c>
      <c r="B594" s="17" t="s">
        <v>439</v>
      </c>
      <c r="C594" s="19" t="str">
        <f>IF($B594="","",T(VLOOKUP($B594,Documentos!$A$2:$B$151,2,0)))</f>
        <v>TAG</v>
      </c>
      <c r="D594" s="19" t="str">
        <f>IF($B594="","",T(VLOOKUP($B594,Documentos!$A$2:$C$151,3,0)))</f>
        <v>Transportadora (NTS/TAG)</v>
      </c>
      <c r="G594" s="43" t="s">
        <v>2339</v>
      </c>
      <c r="H594" s="18" t="s">
        <v>13</v>
      </c>
      <c r="I594" s="43" t="s">
        <v>2340</v>
      </c>
      <c r="J594" s="43" t="s">
        <v>2341</v>
      </c>
      <c r="K594" s="19" t="s">
        <v>20</v>
      </c>
      <c r="L594" s="43" t="s">
        <v>2342</v>
      </c>
    </row>
    <row r="595" spans="1:12" ht="43.75" x14ac:dyDescent="0.4">
      <c r="A595" s="17" t="s">
        <v>2343</v>
      </c>
      <c r="B595" s="17" t="s">
        <v>439</v>
      </c>
      <c r="C595" s="19" t="str">
        <f>IF($B595="","",T(VLOOKUP($B595,Documentos!$A$2:$B$151,2,0)))</f>
        <v>TAG</v>
      </c>
      <c r="D595" s="19" t="str">
        <f>IF($B595="","",T(VLOOKUP($B595,Documentos!$A$2:$C$151,3,0)))</f>
        <v>Transportadora (NTS/TAG)</v>
      </c>
      <c r="G595" s="43" t="s">
        <v>2344</v>
      </c>
      <c r="H595" s="18" t="s">
        <v>53</v>
      </c>
      <c r="I595" s="43" t="s">
        <v>2345</v>
      </c>
      <c r="J595" s="43" t="s">
        <v>2346</v>
      </c>
      <c r="K595" s="19" t="s">
        <v>20</v>
      </c>
      <c r="L595" s="43" t="s">
        <v>2347</v>
      </c>
    </row>
    <row r="596" spans="1:12" ht="29.15" x14ac:dyDescent="0.4">
      <c r="A596" s="17" t="s">
        <v>2348</v>
      </c>
      <c r="B596" s="17" t="s">
        <v>439</v>
      </c>
      <c r="C596" s="19" t="str">
        <f>IF($B596="","",T(VLOOKUP($B596,Documentos!$A$2:$B$151,2,0)))</f>
        <v>TAG</v>
      </c>
      <c r="D596" s="19" t="str">
        <f>IF($B596="","",T(VLOOKUP($B596,Documentos!$A$2:$C$151,3,0)))</f>
        <v>Transportadora (NTS/TAG)</v>
      </c>
      <c r="G596" s="43" t="s">
        <v>2349</v>
      </c>
      <c r="H596" s="18" t="s">
        <v>53</v>
      </c>
      <c r="I596" s="43" t="s">
        <v>2350</v>
      </c>
      <c r="J596" s="43" t="s">
        <v>2351</v>
      </c>
      <c r="K596" s="19" t="s">
        <v>20</v>
      </c>
      <c r="L596" s="43" t="s">
        <v>2352</v>
      </c>
    </row>
    <row r="597" spans="1:12" ht="29.15" x14ac:dyDescent="0.4">
      <c r="A597" s="17" t="s">
        <v>2353</v>
      </c>
      <c r="B597" s="17" t="s">
        <v>439</v>
      </c>
      <c r="C597" s="19" t="str">
        <f>IF($B597="","",T(VLOOKUP($B597,Documentos!$A$2:$B$151,2,0)))</f>
        <v>TAG</v>
      </c>
      <c r="D597" s="19" t="str">
        <f>IF($B597="","",T(VLOOKUP($B597,Documentos!$A$2:$C$151,3,0)))</f>
        <v>Transportadora (NTS/TAG)</v>
      </c>
      <c r="G597" s="43" t="s">
        <v>2354</v>
      </c>
      <c r="H597" s="18" t="s">
        <v>53</v>
      </c>
      <c r="I597" s="43" t="s">
        <v>2355</v>
      </c>
      <c r="J597" s="43" t="s">
        <v>2356</v>
      </c>
      <c r="K597" s="19" t="s">
        <v>20</v>
      </c>
      <c r="L597" s="43" t="s">
        <v>2357</v>
      </c>
    </row>
    <row r="598" spans="1:12" ht="29.15" x14ac:dyDescent="0.4">
      <c r="A598" s="17" t="s">
        <v>2358</v>
      </c>
      <c r="B598" s="17" t="s">
        <v>439</v>
      </c>
      <c r="C598" s="19" t="str">
        <f>IF($B598="","",T(VLOOKUP($B598,Documentos!$A$2:$B$151,2,0)))</f>
        <v>TAG</v>
      </c>
      <c r="D598" s="19" t="str">
        <f>IF($B598="","",T(VLOOKUP($B598,Documentos!$A$2:$C$151,3,0)))</f>
        <v>Transportadora (NTS/TAG)</v>
      </c>
      <c r="G598" s="43" t="s">
        <v>2359</v>
      </c>
      <c r="H598" s="18" t="s">
        <v>53</v>
      </c>
      <c r="I598" s="43" t="s">
        <v>2360</v>
      </c>
      <c r="J598" s="43" t="s">
        <v>604</v>
      </c>
      <c r="K598" s="19" t="s">
        <v>20</v>
      </c>
      <c r="L598" s="43" t="s">
        <v>2361</v>
      </c>
    </row>
    <row r="599" spans="1:12" ht="29.15" x14ac:dyDescent="0.4">
      <c r="A599" s="17" t="s">
        <v>2362</v>
      </c>
      <c r="B599" s="17" t="s">
        <v>439</v>
      </c>
      <c r="C599" s="19" t="str">
        <f>IF($B599="","",T(VLOOKUP($B599,Documentos!$A$2:$B$151,2,0)))</f>
        <v>TAG</v>
      </c>
      <c r="D599" s="19" t="str">
        <f>IF($B599="","",T(VLOOKUP($B599,Documentos!$A$2:$C$151,3,0)))</f>
        <v>Transportadora (NTS/TAG)</v>
      </c>
      <c r="G599" s="43" t="s">
        <v>2363</v>
      </c>
      <c r="H599" s="18" t="s">
        <v>60</v>
      </c>
      <c r="I599" s="43" t="s">
        <v>2364</v>
      </c>
      <c r="J599" s="43" t="s">
        <v>2365</v>
      </c>
      <c r="K599" s="19" t="s">
        <v>20</v>
      </c>
    </row>
    <row r="600" spans="1:12" ht="29.15" x14ac:dyDescent="0.4">
      <c r="A600" s="17" t="s">
        <v>2366</v>
      </c>
      <c r="B600" s="17" t="s">
        <v>439</v>
      </c>
      <c r="C600" s="19" t="str">
        <f>IF($B600="","",T(VLOOKUP($B600,Documentos!$A$2:$B$151,2,0)))</f>
        <v>TAG</v>
      </c>
      <c r="D600" s="19" t="str">
        <f>IF($B600="","",T(VLOOKUP($B600,Documentos!$A$2:$C$151,3,0)))</f>
        <v>Transportadora (NTS/TAG)</v>
      </c>
      <c r="G600" s="43" t="s">
        <v>2367</v>
      </c>
      <c r="H600" s="18" t="s">
        <v>13</v>
      </c>
      <c r="I600" s="43" t="s">
        <v>2368</v>
      </c>
      <c r="J600" s="43" t="s">
        <v>2369</v>
      </c>
      <c r="K600" s="19" t="s">
        <v>20</v>
      </c>
    </row>
    <row r="601" spans="1:12" ht="29.15" x14ac:dyDescent="0.4">
      <c r="A601" s="17" t="s">
        <v>2370</v>
      </c>
      <c r="B601" s="17" t="s">
        <v>439</v>
      </c>
      <c r="C601" s="19" t="str">
        <f>IF($B601="","",T(VLOOKUP($B601,Documentos!$A$2:$B$151,2,0)))</f>
        <v>TAG</v>
      </c>
      <c r="D601" s="19" t="str">
        <f>IF($B601="","",T(VLOOKUP($B601,Documentos!$A$2:$C$151,3,0)))</f>
        <v>Transportadora (NTS/TAG)</v>
      </c>
      <c r="G601" s="43" t="s">
        <v>2371</v>
      </c>
      <c r="H601" s="18" t="s">
        <v>53</v>
      </c>
      <c r="I601" s="43" t="s">
        <v>2372</v>
      </c>
      <c r="J601" s="43" t="s">
        <v>946</v>
      </c>
      <c r="K601" s="19" t="s">
        <v>20</v>
      </c>
    </row>
    <row r="602" spans="1:12" ht="29.15" x14ac:dyDescent="0.4">
      <c r="A602" s="17" t="s">
        <v>2373</v>
      </c>
      <c r="B602" s="17" t="s">
        <v>439</v>
      </c>
      <c r="C602" s="19" t="str">
        <f>IF($B602="","",T(VLOOKUP($B602,Documentos!$A$2:$B$151,2,0)))</f>
        <v>TAG</v>
      </c>
      <c r="D602" s="19" t="str">
        <f>IF($B602="","",T(VLOOKUP($B602,Documentos!$A$2:$C$151,3,0)))</f>
        <v>Transportadora (NTS/TAG)</v>
      </c>
      <c r="G602" s="43" t="s">
        <v>2374</v>
      </c>
      <c r="H602" s="18" t="s">
        <v>63</v>
      </c>
      <c r="I602" s="43" t="s">
        <v>2375</v>
      </c>
      <c r="J602" s="43" t="s">
        <v>2376</v>
      </c>
      <c r="K602" s="19" t="s">
        <v>20</v>
      </c>
    </row>
    <row r="603" spans="1:12" ht="29.15" x14ac:dyDescent="0.4">
      <c r="A603" s="17" t="s">
        <v>2377</v>
      </c>
      <c r="B603" s="17" t="s">
        <v>441</v>
      </c>
      <c r="C603" s="19" t="str">
        <f>IF($B603="","",T(VLOOKUP($B603,Documentos!$A$2:$B$151,2,0)))</f>
        <v>TAG</v>
      </c>
      <c r="D603" s="19" t="str">
        <f>IF($B603="","",T(VLOOKUP($B603,Documentos!$A$2:$C$151,3,0)))</f>
        <v>Transportadora (NTS/TAG)</v>
      </c>
      <c r="G603" s="43" t="s">
        <v>2378</v>
      </c>
      <c r="H603" s="18" t="s">
        <v>13</v>
      </c>
      <c r="I603" s="44" t="s">
        <v>2379</v>
      </c>
      <c r="K603" s="19" t="s">
        <v>20</v>
      </c>
    </row>
    <row r="604" spans="1:12" ht="29.15" x14ac:dyDescent="0.4">
      <c r="A604" s="17" t="s">
        <v>2380</v>
      </c>
      <c r="B604" s="17" t="s">
        <v>441</v>
      </c>
      <c r="C604" s="19" t="str">
        <f>IF($B604="","",T(VLOOKUP($B604,Documentos!$A$2:$B$151,2,0)))</f>
        <v>TAG</v>
      </c>
      <c r="D604" s="19" t="str">
        <f>IF($B604="","",T(VLOOKUP($B604,Documentos!$A$2:$C$151,3,0)))</f>
        <v>Transportadora (NTS/TAG)</v>
      </c>
      <c r="G604" s="43" t="s">
        <v>2381</v>
      </c>
      <c r="H604" s="18" t="s">
        <v>60</v>
      </c>
      <c r="I604" s="44" t="s">
        <v>2382</v>
      </c>
      <c r="K604" s="19" t="s">
        <v>20</v>
      </c>
    </row>
    <row r="605" spans="1:12" ht="29.15" x14ac:dyDescent="0.4">
      <c r="A605" s="17" t="s">
        <v>2383</v>
      </c>
      <c r="B605" s="17" t="s">
        <v>441</v>
      </c>
      <c r="C605" s="19" t="str">
        <f>IF($B605="","",T(VLOOKUP($B605,Documentos!$A$2:$B$151,2,0)))</f>
        <v>TAG</v>
      </c>
      <c r="D605" s="19" t="str">
        <f>IF($B605="","",T(VLOOKUP($B605,Documentos!$A$2:$C$151,3,0)))</f>
        <v>Transportadora (NTS/TAG)</v>
      </c>
      <c r="G605" s="43" t="s">
        <v>2384</v>
      </c>
      <c r="H605" s="18" t="s">
        <v>13</v>
      </c>
      <c r="I605" s="44" t="s">
        <v>2385</v>
      </c>
      <c r="K605" s="19" t="s">
        <v>20</v>
      </c>
    </row>
    <row r="606" spans="1:12" ht="24.9" x14ac:dyDescent="0.4">
      <c r="A606" s="17" t="s">
        <v>2386</v>
      </c>
      <c r="B606" s="17" t="s">
        <v>441</v>
      </c>
      <c r="C606" s="19" t="str">
        <f>IF($B606="","",T(VLOOKUP($B606,Documentos!$A$2:$B$151,2,0)))</f>
        <v>TAG</v>
      </c>
      <c r="D606" s="19" t="str">
        <f>IF($B606="","",T(VLOOKUP($B606,Documentos!$A$2:$C$151,3,0)))</f>
        <v>Transportadora (NTS/TAG)</v>
      </c>
      <c r="G606" s="43" t="s">
        <v>2387</v>
      </c>
      <c r="H606" s="18" t="s">
        <v>13</v>
      </c>
      <c r="I606" s="44" t="s">
        <v>2388</v>
      </c>
      <c r="K606" s="19" t="s">
        <v>20</v>
      </c>
    </row>
    <row r="607" spans="1:12" ht="24.9" x14ac:dyDescent="0.4">
      <c r="A607" s="17" t="s">
        <v>2389</v>
      </c>
      <c r="B607" s="17" t="s">
        <v>441</v>
      </c>
      <c r="C607" s="19" t="str">
        <f>IF($B607="","",T(VLOOKUP($B607,Documentos!$A$2:$B$151,2,0)))</f>
        <v>TAG</v>
      </c>
      <c r="D607" s="19" t="str">
        <f>IF($B607="","",T(VLOOKUP($B607,Documentos!$A$2:$C$151,3,0)))</f>
        <v>Transportadora (NTS/TAG)</v>
      </c>
      <c r="G607" s="43" t="s">
        <v>2390</v>
      </c>
      <c r="H607" s="18" t="s">
        <v>13</v>
      </c>
      <c r="I607" s="44" t="s">
        <v>2391</v>
      </c>
      <c r="K607" s="19" t="s">
        <v>20</v>
      </c>
    </row>
    <row r="608" spans="1:12" ht="29.15" x14ac:dyDescent="0.4">
      <c r="A608" s="17" t="s">
        <v>2392</v>
      </c>
      <c r="B608" s="17" t="s">
        <v>441</v>
      </c>
      <c r="C608" s="19" t="str">
        <f>IF($B608="","",T(VLOOKUP($B608,Documentos!$A$2:$B$151,2,0)))</f>
        <v>TAG</v>
      </c>
      <c r="D608" s="19" t="str">
        <f>IF($B608="","",T(VLOOKUP($B608,Documentos!$A$2:$C$151,3,0)))</f>
        <v>Transportadora (NTS/TAG)</v>
      </c>
      <c r="G608" s="43" t="s">
        <v>2393</v>
      </c>
      <c r="H608" s="18" t="s">
        <v>30</v>
      </c>
      <c r="I608" s="44" t="s">
        <v>2394</v>
      </c>
      <c r="K608" s="19" t="s">
        <v>20</v>
      </c>
    </row>
    <row r="609" spans="1:12" ht="24.9" x14ac:dyDescent="0.4">
      <c r="A609" s="17" t="s">
        <v>2395</v>
      </c>
      <c r="B609" s="17" t="s">
        <v>441</v>
      </c>
      <c r="C609" s="19" t="str">
        <f>IF($B609="","",T(VLOOKUP($B609,Documentos!$A$2:$B$151,2,0)))</f>
        <v>TAG</v>
      </c>
      <c r="D609" s="19" t="str">
        <f>IF($B609="","",T(VLOOKUP($B609,Documentos!$A$2:$C$151,3,0)))</f>
        <v>Transportadora (NTS/TAG)</v>
      </c>
      <c r="G609" s="43" t="s">
        <v>2396</v>
      </c>
      <c r="H609" s="18" t="s">
        <v>63</v>
      </c>
      <c r="I609" s="44" t="s">
        <v>1989</v>
      </c>
      <c r="K609" s="19" t="s">
        <v>20</v>
      </c>
    </row>
    <row r="610" spans="1:12" ht="29.15" x14ac:dyDescent="0.4">
      <c r="A610" s="17" t="s">
        <v>2397</v>
      </c>
      <c r="B610" s="17" t="s">
        <v>441</v>
      </c>
      <c r="C610" s="19" t="str">
        <f>IF($B610="","",T(VLOOKUP($B610,Documentos!$A$2:$B$151,2,0)))</f>
        <v>TAG</v>
      </c>
      <c r="D610" s="19" t="str">
        <f>IF($B610="","",T(VLOOKUP($B610,Documentos!$A$2:$C$151,3,0)))</f>
        <v>Transportadora (NTS/TAG)</v>
      </c>
      <c r="G610" s="43" t="s">
        <v>2398</v>
      </c>
      <c r="H610" s="18" t="s">
        <v>60</v>
      </c>
      <c r="I610" s="44" t="s">
        <v>2399</v>
      </c>
      <c r="K610" s="19" t="s">
        <v>20</v>
      </c>
      <c r="L610" s="44" t="s">
        <v>2400</v>
      </c>
    </row>
    <row r="611" spans="1:12" ht="29.15" x14ac:dyDescent="0.4">
      <c r="A611" s="17" t="s">
        <v>2401</v>
      </c>
      <c r="B611" s="17" t="s">
        <v>441</v>
      </c>
      <c r="C611" s="19" t="str">
        <f>IF($B611="","",T(VLOOKUP($B611,Documentos!$A$2:$B$151,2,0)))</f>
        <v>TAG</v>
      </c>
      <c r="D611" s="19" t="str">
        <f>IF($B611="","",T(VLOOKUP($B611,Documentos!$A$2:$C$151,3,0)))</f>
        <v>Transportadora (NTS/TAG)</v>
      </c>
      <c r="G611" s="43" t="s">
        <v>2402</v>
      </c>
      <c r="H611" s="18" t="s">
        <v>30</v>
      </c>
      <c r="I611" s="44" t="s">
        <v>2403</v>
      </c>
      <c r="K611" s="19" t="s">
        <v>20</v>
      </c>
      <c r="L611" s="44" t="s">
        <v>2404</v>
      </c>
    </row>
    <row r="612" spans="1:12" ht="29.15" x14ac:dyDescent="0.4">
      <c r="A612" s="17" t="s">
        <v>2405</v>
      </c>
      <c r="B612" s="17" t="s">
        <v>441</v>
      </c>
      <c r="C612" s="19" t="str">
        <f>IF($B612="","",T(VLOOKUP($B612,Documentos!$A$2:$B$151,2,0)))</f>
        <v>TAG</v>
      </c>
      <c r="D612" s="19" t="str">
        <f>IF($B612="","",T(VLOOKUP($B612,Documentos!$A$2:$C$151,3,0)))</f>
        <v>Transportadora (NTS/TAG)</v>
      </c>
      <c r="G612" s="43" t="s">
        <v>2406</v>
      </c>
      <c r="H612" s="18" t="s">
        <v>30</v>
      </c>
      <c r="I612" s="44" t="s">
        <v>1891</v>
      </c>
      <c r="K612" s="19" t="s">
        <v>20</v>
      </c>
      <c r="L612" s="44" t="s">
        <v>2407</v>
      </c>
    </row>
    <row r="613" spans="1:12" ht="29.15" x14ac:dyDescent="0.4">
      <c r="A613" s="17" t="s">
        <v>2408</v>
      </c>
      <c r="B613" s="17" t="s">
        <v>441</v>
      </c>
      <c r="C613" s="19" t="str">
        <f>IF($B613="","",T(VLOOKUP($B613,Documentos!$A$2:$B$151,2,0)))</f>
        <v>TAG</v>
      </c>
      <c r="D613" s="19" t="str">
        <f>IF($B613="","",T(VLOOKUP($B613,Documentos!$A$2:$C$151,3,0)))</f>
        <v>Transportadora (NTS/TAG)</v>
      </c>
      <c r="G613" s="43" t="s">
        <v>2409</v>
      </c>
      <c r="H613" s="18" t="s">
        <v>13</v>
      </c>
      <c r="I613" s="44" t="s">
        <v>1132</v>
      </c>
      <c r="K613" s="19" t="s">
        <v>20</v>
      </c>
      <c r="L613" s="44" t="s">
        <v>2410</v>
      </c>
    </row>
    <row r="614" spans="1:12" ht="29.15" x14ac:dyDescent="0.4">
      <c r="A614" s="17" t="s">
        <v>2411</v>
      </c>
      <c r="B614" s="17" t="s">
        <v>441</v>
      </c>
      <c r="C614" s="19" t="str">
        <f>IF($B614="","",T(VLOOKUP($B614,Documentos!$A$2:$B$151,2,0)))</f>
        <v>TAG</v>
      </c>
      <c r="D614" s="19" t="str">
        <f>IF($B614="","",T(VLOOKUP($B614,Documentos!$A$2:$C$151,3,0)))</f>
        <v>Transportadora (NTS/TAG)</v>
      </c>
      <c r="G614" s="43" t="s">
        <v>2412</v>
      </c>
      <c r="H614" s="18" t="s">
        <v>30</v>
      </c>
      <c r="I614" s="44" t="s">
        <v>1138</v>
      </c>
      <c r="K614" s="19" t="s">
        <v>20</v>
      </c>
      <c r="L614" s="44" t="s">
        <v>2413</v>
      </c>
    </row>
    <row r="615" spans="1:12" ht="29.15" x14ac:dyDescent="0.4">
      <c r="A615" s="17" t="s">
        <v>2414</v>
      </c>
      <c r="B615" s="17" t="s">
        <v>441</v>
      </c>
      <c r="C615" s="19" t="str">
        <f>IF($B615="","",T(VLOOKUP($B615,Documentos!$A$2:$B$151,2,0)))</f>
        <v>TAG</v>
      </c>
      <c r="D615" s="19" t="str">
        <f>IF($B615="","",T(VLOOKUP($B615,Documentos!$A$2:$C$151,3,0)))</f>
        <v>Transportadora (NTS/TAG)</v>
      </c>
      <c r="G615" s="43" t="s">
        <v>2415</v>
      </c>
      <c r="H615" s="18" t="s">
        <v>30</v>
      </c>
      <c r="I615" s="44" t="s">
        <v>1901</v>
      </c>
      <c r="K615" s="19" t="s">
        <v>20</v>
      </c>
      <c r="L615" s="44" t="s">
        <v>2416</v>
      </c>
    </row>
    <row r="616" spans="1:12" ht="24.9" x14ac:dyDescent="0.4">
      <c r="A616" s="17" t="s">
        <v>2417</v>
      </c>
      <c r="B616" s="17" t="s">
        <v>441</v>
      </c>
      <c r="C616" s="19" t="str">
        <f>IF($B616="","",T(VLOOKUP($B616,Documentos!$A$2:$B$151,2,0)))</f>
        <v>TAG</v>
      </c>
      <c r="D616" s="19" t="str">
        <f>IF($B616="","",T(VLOOKUP($B616,Documentos!$A$2:$C$151,3,0)))</f>
        <v>Transportadora (NTS/TAG)</v>
      </c>
      <c r="G616" s="43" t="s">
        <v>2418</v>
      </c>
      <c r="H616" s="18" t="s">
        <v>22</v>
      </c>
      <c r="I616" s="44" t="s">
        <v>2228</v>
      </c>
      <c r="K616" s="19" t="s">
        <v>20</v>
      </c>
      <c r="L616" s="44" t="s">
        <v>2419</v>
      </c>
    </row>
    <row r="617" spans="1:12" ht="29.15" x14ac:dyDescent="0.4">
      <c r="A617" s="17" t="s">
        <v>2420</v>
      </c>
      <c r="B617" s="17" t="s">
        <v>441</v>
      </c>
      <c r="C617" s="19" t="str">
        <f>IF($B617="","",T(VLOOKUP($B617,Documentos!$A$2:$B$151,2,0)))</f>
        <v>TAG</v>
      </c>
      <c r="D617" s="19" t="str">
        <f>IF($B617="","",T(VLOOKUP($B617,Documentos!$A$2:$C$151,3,0)))</f>
        <v>Transportadora (NTS/TAG)</v>
      </c>
      <c r="G617" s="43" t="s">
        <v>2421</v>
      </c>
      <c r="H617" s="18" t="s">
        <v>22</v>
      </c>
      <c r="I617" s="44" t="s">
        <v>1632</v>
      </c>
      <c r="K617" s="19" t="s">
        <v>20</v>
      </c>
    </row>
    <row r="618" spans="1:12" ht="24.9" x14ac:dyDescent="0.4">
      <c r="A618" s="17" t="s">
        <v>2422</v>
      </c>
      <c r="B618" s="17" t="s">
        <v>441</v>
      </c>
      <c r="C618" s="19" t="str">
        <f>IF($B618="","",T(VLOOKUP($B618,Documentos!$A$2:$B$151,2,0)))</f>
        <v>TAG</v>
      </c>
      <c r="D618" s="19" t="str">
        <f>IF($B618="","",T(VLOOKUP($B618,Documentos!$A$2:$C$151,3,0)))</f>
        <v>Transportadora (NTS/TAG)</v>
      </c>
      <c r="G618" s="43" t="s">
        <v>2423</v>
      </c>
      <c r="H618" s="18" t="s">
        <v>13</v>
      </c>
      <c r="I618" s="44" t="s">
        <v>2424</v>
      </c>
      <c r="K618" s="19" t="s">
        <v>20</v>
      </c>
    </row>
    <row r="619" spans="1:12" ht="29.15" x14ac:dyDescent="0.4">
      <c r="A619" s="17" t="s">
        <v>2425</v>
      </c>
      <c r="B619" s="17" t="s">
        <v>441</v>
      </c>
      <c r="C619" s="19" t="str">
        <f>IF($B619="","",T(VLOOKUP($B619,Documentos!$A$2:$B$151,2,0)))</f>
        <v>TAG</v>
      </c>
      <c r="D619" s="19" t="str">
        <f>IF($B619="","",T(VLOOKUP($B619,Documentos!$A$2:$C$151,3,0)))</f>
        <v>Transportadora (NTS/TAG)</v>
      </c>
      <c r="G619" s="43" t="s">
        <v>2426</v>
      </c>
      <c r="H619" s="18" t="s">
        <v>13</v>
      </c>
      <c r="I619" s="44" t="s">
        <v>2427</v>
      </c>
      <c r="K619" s="19" t="s">
        <v>20</v>
      </c>
    </row>
    <row r="620" spans="1:12" ht="24.9" x14ac:dyDescent="0.4">
      <c r="A620" s="17" t="s">
        <v>2428</v>
      </c>
      <c r="B620" s="17" t="s">
        <v>443</v>
      </c>
      <c r="C620" s="19" t="str">
        <f>IF($B620="","",T(VLOOKUP($B620,Documentos!$A$2:$B$151,2,0)))</f>
        <v>TAG</v>
      </c>
      <c r="D620" s="19" t="str">
        <f>IF($B620="","",T(VLOOKUP($B620,Documentos!$A$2:$C$151,3,0)))</f>
        <v>Transportadora (NTS/TAG)</v>
      </c>
      <c r="G620" s="44" t="s">
        <v>2429</v>
      </c>
      <c r="H620" s="18" t="s">
        <v>13</v>
      </c>
      <c r="I620" s="44" t="s">
        <v>1619</v>
      </c>
      <c r="J620" s="44" t="s">
        <v>920</v>
      </c>
      <c r="K620" s="19" t="s">
        <v>20</v>
      </c>
    </row>
    <row r="621" spans="1:12" ht="24.9" x14ac:dyDescent="0.4">
      <c r="A621" s="17" t="s">
        <v>2430</v>
      </c>
      <c r="B621" s="17" t="s">
        <v>443</v>
      </c>
      <c r="C621" s="19" t="str">
        <f>IF($B621="","",T(VLOOKUP($B621,Documentos!$A$2:$B$151,2,0)))</f>
        <v>TAG</v>
      </c>
      <c r="D621" s="19" t="str">
        <f>IF($B621="","",T(VLOOKUP($B621,Documentos!$A$2:$C$151,3,0)))</f>
        <v>Transportadora (NTS/TAG)</v>
      </c>
      <c r="G621" s="44" t="s">
        <v>2431</v>
      </c>
      <c r="H621" s="18" t="s">
        <v>13</v>
      </c>
      <c r="I621" s="44" t="s">
        <v>2432</v>
      </c>
      <c r="J621" s="44" t="s">
        <v>920</v>
      </c>
      <c r="K621" s="19" t="s">
        <v>20</v>
      </c>
    </row>
    <row r="622" spans="1:12" x14ac:dyDescent="0.4">
      <c r="A622" s="17" t="s">
        <v>2433</v>
      </c>
      <c r="B622" s="17" t="s">
        <v>443</v>
      </c>
      <c r="C622" s="19" t="str">
        <f>IF($B622="","",T(VLOOKUP($B622,Documentos!$A$2:$B$151,2,0)))</f>
        <v>TAG</v>
      </c>
      <c r="D622" s="19" t="str">
        <f>IF($B622="","",T(VLOOKUP($B622,Documentos!$A$2:$C$151,3,0)))</f>
        <v>Transportadora (NTS/TAG)</v>
      </c>
      <c r="G622" s="44" t="s">
        <v>2434</v>
      </c>
      <c r="H622" s="18" t="s">
        <v>60</v>
      </c>
      <c r="I622" s="44" t="s">
        <v>2435</v>
      </c>
      <c r="J622" s="44" t="s">
        <v>920</v>
      </c>
      <c r="K622" s="19" t="s">
        <v>20</v>
      </c>
    </row>
    <row r="623" spans="1:12" ht="24.9" x14ac:dyDescent="0.4">
      <c r="A623" s="17" t="s">
        <v>2436</v>
      </c>
      <c r="B623" s="17" t="s">
        <v>443</v>
      </c>
      <c r="C623" s="19" t="str">
        <f>IF($B623="","",T(VLOOKUP($B623,Documentos!$A$2:$B$151,2,0)))</f>
        <v>TAG</v>
      </c>
      <c r="D623" s="19" t="str">
        <f>IF($B623="","",T(VLOOKUP($B623,Documentos!$A$2:$C$151,3,0)))</f>
        <v>Transportadora (NTS/TAG)</v>
      </c>
      <c r="G623" s="44" t="s">
        <v>2437</v>
      </c>
      <c r="H623" s="18" t="s">
        <v>63</v>
      </c>
      <c r="I623" s="44" t="s">
        <v>946</v>
      </c>
      <c r="J623" s="44" t="s">
        <v>920</v>
      </c>
      <c r="K623" s="19" t="s">
        <v>20</v>
      </c>
    </row>
    <row r="624" spans="1:12" ht="24.9" x14ac:dyDescent="0.4">
      <c r="A624" s="17" t="s">
        <v>2438</v>
      </c>
      <c r="B624" s="17" t="s">
        <v>443</v>
      </c>
      <c r="C624" s="19" t="str">
        <f>IF($B624="","",T(VLOOKUP($B624,Documentos!$A$2:$B$151,2,0)))</f>
        <v>TAG</v>
      </c>
      <c r="D624" s="19" t="str">
        <f>IF($B624="","",T(VLOOKUP($B624,Documentos!$A$2:$C$151,3,0)))</f>
        <v>Transportadora (NTS/TAG)</v>
      </c>
      <c r="G624" s="44" t="s">
        <v>2439</v>
      </c>
      <c r="H624" s="18" t="s">
        <v>30</v>
      </c>
      <c r="I624" s="44" t="s">
        <v>1138</v>
      </c>
      <c r="K624" s="19" t="s">
        <v>20</v>
      </c>
    </row>
    <row r="625" spans="1:11" x14ac:dyDescent="0.4">
      <c r="A625" s="17" t="s">
        <v>2440</v>
      </c>
      <c r="B625" s="17" t="s">
        <v>443</v>
      </c>
      <c r="C625" s="19" t="str">
        <f>IF($B625="","",T(VLOOKUP($B625,Documentos!$A$2:$B$151,2,0)))</f>
        <v>TAG</v>
      </c>
      <c r="D625" s="19" t="str">
        <f>IF($B625="","",T(VLOOKUP($B625,Documentos!$A$2:$C$151,3,0)))</f>
        <v>Transportadora (NTS/TAG)</v>
      </c>
      <c r="G625" s="44" t="s">
        <v>2441</v>
      </c>
      <c r="H625" s="18" t="s">
        <v>60</v>
      </c>
      <c r="I625" s="44" t="s">
        <v>1891</v>
      </c>
      <c r="K625" s="19" t="s">
        <v>20</v>
      </c>
    </row>
    <row r="626" spans="1:11" ht="24.9" x14ac:dyDescent="0.4">
      <c r="A626" s="17" t="s">
        <v>2442</v>
      </c>
      <c r="B626" s="17" t="s">
        <v>443</v>
      </c>
      <c r="C626" s="19" t="str">
        <f>IF($B626="","",T(VLOOKUP($B626,Documentos!$A$2:$B$151,2,0)))</f>
        <v>TAG</v>
      </c>
      <c r="D626" s="19" t="str">
        <f>IF($B626="","",T(VLOOKUP($B626,Documentos!$A$2:$C$151,3,0)))</f>
        <v>Transportadora (NTS/TAG)</v>
      </c>
      <c r="G626" s="44" t="s">
        <v>2443</v>
      </c>
      <c r="H626" s="18" t="s">
        <v>22</v>
      </c>
      <c r="I626" s="44" t="s">
        <v>1132</v>
      </c>
      <c r="K626" s="19" t="s">
        <v>20</v>
      </c>
    </row>
    <row r="627" spans="1:11" ht="24.9" x14ac:dyDescent="0.4">
      <c r="A627" s="17" t="s">
        <v>2444</v>
      </c>
      <c r="B627" s="17" t="s">
        <v>443</v>
      </c>
      <c r="C627" s="19" t="str">
        <f>IF($B627="","",T(VLOOKUP($B627,Documentos!$A$2:$B$151,2,0)))</f>
        <v>TAG</v>
      </c>
      <c r="D627" s="19" t="str">
        <f>IF($B627="","",T(VLOOKUP($B627,Documentos!$A$2:$C$151,3,0)))</f>
        <v>Transportadora (NTS/TAG)</v>
      </c>
      <c r="G627" s="44" t="s">
        <v>2445</v>
      </c>
      <c r="H627" s="18" t="s">
        <v>30</v>
      </c>
      <c r="I627" s="44" t="s">
        <v>1946</v>
      </c>
      <c r="K627" s="19" t="s">
        <v>20</v>
      </c>
    </row>
    <row r="628" spans="1:11" ht="24.9" x14ac:dyDescent="0.4">
      <c r="A628" s="17" t="s">
        <v>2446</v>
      </c>
      <c r="B628" s="17" t="s">
        <v>443</v>
      </c>
      <c r="C628" s="19" t="str">
        <f>IF($B628="","",T(VLOOKUP($B628,Documentos!$A$2:$B$151,2,0)))</f>
        <v>TAG</v>
      </c>
      <c r="D628" s="19" t="str">
        <f>IF($B628="","",T(VLOOKUP($B628,Documentos!$A$2:$C$151,3,0)))</f>
        <v>Transportadora (NTS/TAG)</v>
      </c>
      <c r="G628" s="44" t="s">
        <v>2447</v>
      </c>
      <c r="H628" s="18" t="s">
        <v>30</v>
      </c>
      <c r="I628" s="44" t="s">
        <v>2448</v>
      </c>
      <c r="K628" s="19" t="s">
        <v>20</v>
      </c>
    </row>
    <row r="629" spans="1:11" ht="24.9" x14ac:dyDescent="0.4">
      <c r="A629" s="17" t="s">
        <v>2449</v>
      </c>
      <c r="B629" s="17" t="s">
        <v>443</v>
      </c>
      <c r="C629" s="19" t="str">
        <f>IF($B629="","",T(VLOOKUP($B629,Documentos!$A$2:$B$151,2,0)))</f>
        <v>TAG</v>
      </c>
      <c r="D629" s="19" t="str">
        <f>IF($B629="","",T(VLOOKUP($B629,Documentos!$A$2:$C$151,3,0)))</f>
        <v>Transportadora (NTS/TAG)</v>
      </c>
      <c r="G629" s="44" t="s">
        <v>2450</v>
      </c>
      <c r="H629" s="18" t="s">
        <v>30</v>
      </c>
      <c r="I629" s="44" t="s">
        <v>2451</v>
      </c>
      <c r="K629" s="19" t="s">
        <v>20</v>
      </c>
    </row>
    <row r="630" spans="1:11" ht="24.9" x14ac:dyDescent="0.4">
      <c r="A630" s="17" t="s">
        <v>2452</v>
      </c>
      <c r="B630" s="17" t="s">
        <v>443</v>
      </c>
      <c r="C630" s="19" t="str">
        <f>IF($B630="","",T(VLOOKUP($B630,Documentos!$A$2:$B$151,2,0)))</f>
        <v>TAG</v>
      </c>
      <c r="D630" s="19" t="str">
        <f>IF($B630="","",T(VLOOKUP($B630,Documentos!$A$2:$C$151,3,0)))</f>
        <v>Transportadora (NTS/TAG)</v>
      </c>
      <c r="G630" s="44" t="s">
        <v>2453</v>
      </c>
      <c r="H630" s="18" t="s">
        <v>30</v>
      </c>
      <c r="I630" s="44" t="s">
        <v>2454</v>
      </c>
      <c r="K630" s="19" t="s">
        <v>20</v>
      </c>
    </row>
    <row r="631" spans="1:11" x14ac:dyDescent="0.4">
      <c r="A631" s="17" t="s">
        <v>2455</v>
      </c>
      <c r="B631" s="17" t="s">
        <v>443</v>
      </c>
      <c r="C631" s="19" t="str">
        <f>IF($B631="","",T(VLOOKUP($B631,Documentos!$A$2:$B$151,2,0)))</f>
        <v>TAG</v>
      </c>
      <c r="D631" s="19" t="str">
        <f>IF($B631="","",T(VLOOKUP($B631,Documentos!$A$2:$C$151,3,0)))</f>
        <v>Transportadora (NTS/TAG)</v>
      </c>
      <c r="G631" s="44" t="s">
        <v>2456</v>
      </c>
      <c r="H631" s="18" t="s">
        <v>57</v>
      </c>
      <c r="I631" s="44" t="s">
        <v>2457</v>
      </c>
      <c r="K631" s="19" t="s">
        <v>20</v>
      </c>
    </row>
    <row r="632" spans="1:11" x14ac:dyDescent="0.4">
      <c r="A632" s="17" t="s">
        <v>2458</v>
      </c>
      <c r="B632" s="17" t="s">
        <v>443</v>
      </c>
      <c r="C632" s="19" t="str">
        <f>IF($B632="","",T(VLOOKUP($B632,Documentos!$A$2:$B$151,2,0)))</f>
        <v>TAG</v>
      </c>
      <c r="D632" s="19" t="str">
        <f>IF($B632="","",T(VLOOKUP($B632,Documentos!$A$2:$C$151,3,0)))</f>
        <v>Transportadora (NTS/TAG)</v>
      </c>
      <c r="G632" s="44" t="s">
        <v>2459</v>
      </c>
      <c r="H632" s="18" t="s">
        <v>57</v>
      </c>
      <c r="I632" s="44" t="s">
        <v>2460</v>
      </c>
      <c r="K632" s="19" t="s">
        <v>20</v>
      </c>
    </row>
    <row r="633" spans="1:11" x14ac:dyDescent="0.4">
      <c r="A633" s="17" t="s">
        <v>2461</v>
      </c>
      <c r="B633" s="17" t="s">
        <v>443</v>
      </c>
      <c r="C633" s="19" t="str">
        <f>IF($B633="","",T(VLOOKUP($B633,Documentos!$A$2:$B$151,2,0)))</f>
        <v>TAG</v>
      </c>
      <c r="D633" s="19" t="str">
        <f>IF($B633="","",T(VLOOKUP($B633,Documentos!$A$2:$C$151,3,0)))</f>
        <v>Transportadora (NTS/TAG)</v>
      </c>
      <c r="G633" s="44" t="s">
        <v>2462</v>
      </c>
      <c r="H633" s="18" t="s">
        <v>57</v>
      </c>
      <c r="I633" s="44" t="s">
        <v>2463</v>
      </c>
      <c r="K633" s="19" t="s">
        <v>20</v>
      </c>
    </row>
    <row r="634" spans="1:11" x14ac:dyDescent="0.4">
      <c r="A634" s="17" t="s">
        <v>2464</v>
      </c>
      <c r="B634" s="17" t="s">
        <v>443</v>
      </c>
      <c r="C634" s="19" t="str">
        <f>IF($B634="","",T(VLOOKUP($B634,Documentos!$A$2:$B$151,2,0)))</f>
        <v>TAG</v>
      </c>
      <c r="D634" s="19" t="str">
        <f>IF($B634="","",T(VLOOKUP($B634,Documentos!$A$2:$C$151,3,0)))</f>
        <v>Transportadora (NTS/TAG)</v>
      </c>
      <c r="G634" s="44" t="s">
        <v>2465</v>
      </c>
      <c r="H634" s="18" t="s">
        <v>57</v>
      </c>
      <c r="I634" s="44" t="s">
        <v>2466</v>
      </c>
      <c r="K634" s="19" t="s">
        <v>20</v>
      </c>
    </row>
    <row r="635" spans="1:11" x14ac:dyDescent="0.4">
      <c r="A635" s="17" t="s">
        <v>2467</v>
      </c>
      <c r="B635" s="17" t="s">
        <v>443</v>
      </c>
      <c r="C635" s="19" t="str">
        <f>IF($B635="","",T(VLOOKUP($B635,Documentos!$A$2:$B$151,2,0)))</f>
        <v>TAG</v>
      </c>
      <c r="D635" s="19" t="str">
        <f>IF($B635="","",T(VLOOKUP($B635,Documentos!$A$2:$C$151,3,0)))</f>
        <v>Transportadora (NTS/TAG)</v>
      </c>
      <c r="G635" s="44" t="s">
        <v>2468</v>
      </c>
      <c r="H635" s="18" t="s">
        <v>57</v>
      </c>
      <c r="I635" s="44" t="s">
        <v>2469</v>
      </c>
      <c r="K635" s="19" t="s">
        <v>20</v>
      </c>
    </row>
    <row r="636" spans="1:11" x14ac:dyDescent="0.4">
      <c r="A636" s="17" t="s">
        <v>2470</v>
      </c>
      <c r="B636" s="17" t="s">
        <v>443</v>
      </c>
      <c r="C636" s="19" t="str">
        <f>IF($B636="","",T(VLOOKUP($B636,Documentos!$A$2:$B$151,2,0)))</f>
        <v>TAG</v>
      </c>
      <c r="D636" s="19" t="str">
        <f>IF($B636="","",T(VLOOKUP($B636,Documentos!$A$2:$C$151,3,0)))</f>
        <v>Transportadora (NTS/TAG)</v>
      </c>
      <c r="G636" s="44" t="s">
        <v>2471</v>
      </c>
      <c r="H636" s="18" t="s">
        <v>57</v>
      </c>
      <c r="I636" s="44" t="s">
        <v>2472</v>
      </c>
      <c r="K636" s="19" t="s">
        <v>20</v>
      </c>
    </row>
    <row r="637" spans="1:11" x14ac:dyDescent="0.4">
      <c r="A637" s="17" t="s">
        <v>2473</v>
      </c>
      <c r="B637" s="17" t="s">
        <v>443</v>
      </c>
      <c r="C637" s="19" t="str">
        <f>IF($B637="","",T(VLOOKUP($B637,Documentos!$A$2:$B$151,2,0)))</f>
        <v>TAG</v>
      </c>
      <c r="D637" s="19" t="str">
        <f>IF($B637="","",T(VLOOKUP($B637,Documentos!$A$2:$C$151,3,0)))</f>
        <v>Transportadora (NTS/TAG)</v>
      </c>
      <c r="G637" s="44" t="s">
        <v>2474</v>
      </c>
      <c r="H637" s="18" t="s">
        <v>53</v>
      </c>
      <c r="I637" s="44" t="s">
        <v>937</v>
      </c>
      <c r="J637" s="44" t="s">
        <v>2435</v>
      </c>
      <c r="K637" s="19" t="s">
        <v>20</v>
      </c>
    </row>
    <row r="638" spans="1:11" x14ac:dyDescent="0.4">
      <c r="A638" s="17" t="s">
        <v>2475</v>
      </c>
      <c r="B638" s="17" t="s">
        <v>443</v>
      </c>
      <c r="C638" s="19" t="str">
        <f>IF($B638="","",T(VLOOKUP($B638,Documentos!$A$2:$B$151,2,0)))</f>
        <v>TAG</v>
      </c>
      <c r="D638" s="19" t="str">
        <f>IF($B638="","",T(VLOOKUP($B638,Documentos!$A$2:$C$151,3,0)))</f>
        <v>Transportadora (NTS/TAG)</v>
      </c>
      <c r="G638" s="44" t="s">
        <v>2476</v>
      </c>
      <c r="H638" s="18" t="s">
        <v>53</v>
      </c>
      <c r="I638" s="44" t="s">
        <v>2327</v>
      </c>
      <c r="J638" s="44" t="s">
        <v>2435</v>
      </c>
      <c r="K638" s="19" t="s">
        <v>20</v>
      </c>
    </row>
    <row r="639" spans="1:11" x14ac:dyDescent="0.4">
      <c r="A639" s="17" t="s">
        <v>2477</v>
      </c>
      <c r="B639" s="17" t="s">
        <v>443</v>
      </c>
      <c r="C639" s="19" t="str">
        <f>IF($B639="","",T(VLOOKUP($B639,Documentos!$A$2:$B$151,2,0)))</f>
        <v>TAG</v>
      </c>
      <c r="D639" s="19" t="str">
        <f>IF($B639="","",T(VLOOKUP($B639,Documentos!$A$2:$C$151,3,0)))</f>
        <v>Transportadora (NTS/TAG)</v>
      </c>
      <c r="G639" s="44" t="s">
        <v>2478</v>
      </c>
      <c r="H639" s="18" t="s">
        <v>53</v>
      </c>
      <c r="I639" s="44" t="s">
        <v>870</v>
      </c>
      <c r="J639" s="44" t="s">
        <v>2435</v>
      </c>
      <c r="K639" s="19" t="s">
        <v>20</v>
      </c>
    </row>
    <row r="640" spans="1:11" ht="24.9" x14ac:dyDescent="0.4">
      <c r="A640" s="17" t="s">
        <v>2479</v>
      </c>
      <c r="B640" s="17" t="s">
        <v>443</v>
      </c>
      <c r="C640" s="19" t="str">
        <f>IF($B640="","",T(VLOOKUP($B640,Documentos!$A$2:$B$151,2,0)))</f>
        <v>TAG</v>
      </c>
      <c r="D640" s="19" t="str">
        <f>IF($B640="","",T(VLOOKUP($B640,Documentos!$A$2:$C$151,3,0)))</f>
        <v>Transportadora (NTS/TAG)</v>
      </c>
      <c r="G640" s="44" t="s">
        <v>2480</v>
      </c>
      <c r="H640" s="18" t="s">
        <v>63</v>
      </c>
      <c r="K640" s="19" t="s">
        <v>20</v>
      </c>
    </row>
    <row r="641" spans="1:11" ht="24.9" x14ac:dyDescent="0.4">
      <c r="A641" s="17" t="s">
        <v>2481</v>
      </c>
      <c r="B641" s="17" t="s">
        <v>443</v>
      </c>
      <c r="C641" s="19" t="str">
        <f>IF($B641="","",T(VLOOKUP($B641,Documentos!$A$2:$B$151,2,0)))</f>
        <v>TAG</v>
      </c>
      <c r="D641" s="19" t="str">
        <f>IF($B641="","",T(VLOOKUP($B641,Documentos!$A$2:$C$151,3,0)))</f>
        <v>Transportadora (NTS/TAG)</v>
      </c>
      <c r="G641" s="44" t="s">
        <v>2482</v>
      </c>
      <c r="H641" s="18" t="s">
        <v>63</v>
      </c>
      <c r="K641" s="19" t="s">
        <v>20</v>
      </c>
    </row>
    <row r="642" spans="1:11" ht="24.9" x14ac:dyDescent="0.4">
      <c r="A642" s="17" t="s">
        <v>2483</v>
      </c>
      <c r="B642" s="17" t="s">
        <v>443</v>
      </c>
      <c r="C642" s="19" t="str">
        <f>IF($B642="","",T(VLOOKUP($B642,Documentos!$A$2:$B$151,2,0)))</f>
        <v>TAG</v>
      </c>
      <c r="D642" s="19" t="str">
        <f>IF($B642="","",T(VLOOKUP($B642,Documentos!$A$2:$C$151,3,0)))</f>
        <v>Transportadora (NTS/TAG)</v>
      </c>
      <c r="G642" s="44" t="s">
        <v>2484</v>
      </c>
      <c r="H642" s="18" t="s">
        <v>63</v>
      </c>
      <c r="K642" s="19" t="s">
        <v>20</v>
      </c>
    </row>
    <row r="643" spans="1:11" ht="24.9" x14ac:dyDescent="0.4">
      <c r="A643" s="17" t="s">
        <v>2485</v>
      </c>
      <c r="B643" s="17" t="s">
        <v>443</v>
      </c>
      <c r="C643" s="19" t="str">
        <f>IF($B643="","",T(VLOOKUP($B643,Documentos!$A$2:$B$151,2,0)))</f>
        <v>TAG</v>
      </c>
      <c r="D643" s="19" t="str">
        <f>IF($B643="","",T(VLOOKUP($B643,Documentos!$A$2:$C$151,3,0)))</f>
        <v>Transportadora (NTS/TAG)</v>
      </c>
      <c r="G643" s="44" t="s">
        <v>2486</v>
      </c>
      <c r="H643" s="18" t="s">
        <v>63</v>
      </c>
      <c r="K643" s="19" t="s">
        <v>20</v>
      </c>
    </row>
    <row r="644" spans="1:11" ht="24.9" x14ac:dyDescent="0.4">
      <c r="A644" s="17" t="s">
        <v>2487</v>
      </c>
      <c r="B644" s="17" t="s">
        <v>447</v>
      </c>
      <c r="C644" s="19" t="str">
        <f>IF($B644="","",T(VLOOKUP($B644,Documentos!$A$2:$B$151,2,0)))</f>
        <v>EY</v>
      </c>
      <c r="D644" s="19" t="str">
        <f>IF($B644="","",T(VLOOKUP($B644,Documentos!$A$2:$C$151,3,0)))</f>
        <v>Consultoria e consultores</v>
      </c>
      <c r="G644" s="43" t="s">
        <v>2488</v>
      </c>
      <c r="H644" s="18" t="s">
        <v>63</v>
      </c>
      <c r="I644" t="s">
        <v>654</v>
      </c>
      <c r="K644" s="19" t="s">
        <v>20</v>
      </c>
    </row>
    <row r="645" spans="1:11" ht="24.9" x14ac:dyDescent="0.4">
      <c r="A645" s="17" t="s">
        <v>2489</v>
      </c>
      <c r="B645" s="17" t="s">
        <v>447</v>
      </c>
      <c r="C645" s="19" t="str">
        <f>IF($B645="","",T(VLOOKUP($B645,Documentos!$A$2:$B$151,2,0)))</f>
        <v>EY</v>
      </c>
      <c r="D645" s="19" t="str">
        <f>IF($B645="","",T(VLOOKUP($B645,Documentos!$A$2:$C$151,3,0)))</f>
        <v>Consultoria e consultores</v>
      </c>
      <c r="G645" s="43" t="s">
        <v>2490</v>
      </c>
      <c r="H645" s="18" t="s">
        <v>63</v>
      </c>
      <c r="I645" t="s">
        <v>188</v>
      </c>
      <c r="K645" s="19" t="s">
        <v>20</v>
      </c>
    </row>
    <row r="646" spans="1:11" ht="24.9" x14ac:dyDescent="0.4">
      <c r="A646" s="17" t="s">
        <v>2491</v>
      </c>
      <c r="B646" s="17" t="s">
        <v>447</v>
      </c>
      <c r="C646" s="19" t="str">
        <f>IF($B646="","",T(VLOOKUP($B646,Documentos!$A$2:$B$151,2,0)))</f>
        <v>EY</v>
      </c>
      <c r="D646" s="19" t="str">
        <f>IF($B646="","",T(VLOOKUP($B646,Documentos!$A$2:$C$151,3,0)))</f>
        <v>Consultoria e consultores</v>
      </c>
      <c r="G646" s="43" t="s">
        <v>2492</v>
      </c>
      <c r="H646" s="18" t="s">
        <v>63</v>
      </c>
      <c r="I646" t="s">
        <v>977</v>
      </c>
      <c r="K646" s="19" t="s">
        <v>20</v>
      </c>
    </row>
    <row r="647" spans="1:11" ht="24.9" x14ac:dyDescent="0.4">
      <c r="A647" s="17" t="s">
        <v>2493</v>
      </c>
      <c r="B647" s="17" t="s">
        <v>447</v>
      </c>
      <c r="C647" s="19" t="str">
        <f>IF($B647="","",T(VLOOKUP($B647,Documentos!$A$2:$B$151,2,0)))</f>
        <v>EY</v>
      </c>
      <c r="D647" s="19" t="str">
        <f>IF($B647="","",T(VLOOKUP($B647,Documentos!$A$2:$C$151,3,0)))</f>
        <v>Consultoria e consultores</v>
      </c>
      <c r="G647" s="44" t="s">
        <v>2494</v>
      </c>
      <c r="H647" s="18" t="s">
        <v>63</v>
      </c>
      <c r="I647" s="44" t="s">
        <v>870</v>
      </c>
      <c r="K647" s="19" t="s">
        <v>20</v>
      </c>
    </row>
    <row r="648" spans="1:11" ht="24.9" x14ac:dyDescent="0.4">
      <c r="A648" s="17" t="s">
        <v>2495</v>
      </c>
      <c r="B648" s="17" t="s">
        <v>447</v>
      </c>
      <c r="C648" s="19" t="str">
        <f>IF($B648="","",T(VLOOKUP($B648,Documentos!$A$2:$B$151,2,0)))</f>
        <v>EY</v>
      </c>
      <c r="D648" s="19" t="str">
        <f>IF($B648="","",T(VLOOKUP($B648,Documentos!$A$2:$C$151,3,0)))</f>
        <v>Consultoria e consultores</v>
      </c>
      <c r="G648" s="44" t="s">
        <v>2496</v>
      </c>
      <c r="H648" s="18" t="s">
        <v>63</v>
      </c>
      <c r="I648" s="44" t="s">
        <v>2497</v>
      </c>
      <c r="K648" s="19" t="s">
        <v>20</v>
      </c>
    </row>
    <row r="649" spans="1:11" ht="24.9" x14ac:dyDescent="0.4">
      <c r="A649" s="17" t="s">
        <v>2498</v>
      </c>
      <c r="B649" s="17" t="s">
        <v>447</v>
      </c>
      <c r="C649" s="19" t="str">
        <f>IF($B649="","",T(VLOOKUP($B649,Documentos!$A$2:$B$151,2,0)))</f>
        <v>EY</v>
      </c>
      <c r="D649" s="19" t="str">
        <f>IF($B649="","",T(VLOOKUP($B649,Documentos!$A$2:$C$151,3,0)))</f>
        <v>Consultoria e consultores</v>
      </c>
      <c r="G649" s="44" t="s">
        <v>2499</v>
      </c>
      <c r="H649" s="18" t="s">
        <v>63</v>
      </c>
      <c r="I649" s="44" t="s">
        <v>1442</v>
      </c>
      <c r="K649" s="19" t="s">
        <v>20</v>
      </c>
    </row>
    <row r="650" spans="1:11" ht="24.9" x14ac:dyDescent="0.4">
      <c r="A650" s="17" t="s">
        <v>2500</v>
      </c>
      <c r="B650" s="17" t="s">
        <v>447</v>
      </c>
      <c r="C650" s="19" t="str">
        <f>IF($B650="","",T(VLOOKUP($B650,Documentos!$A$2:$B$151,2,0)))</f>
        <v>EY</v>
      </c>
      <c r="D650" s="19" t="str">
        <f>IF($B650="","",T(VLOOKUP($B650,Documentos!$A$2:$C$151,3,0)))</f>
        <v>Consultoria e consultores</v>
      </c>
      <c r="G650" s="44" t="s">
        <v>2501</v>
      </c>
      <c r="H650" s="18" t="s">
        <v>63</v>
      </c>
      <c r="I650" s="44" t="s">
        <v>2308</v>
      </c>
      <c r="K650" s="19" t="s">
        <v>20</v>
      </c>
    </row>
    <row r="651" spans="1:11" x14ac:dyDescent="0.4">
      <c r="A651" s="17" t="s">
        <v>2502</v>
      </c>
      <c r="B651" s="17" t="s">
        <v>447</v>
      </c>
      <c r="C651" s="19" t="str">
        <f>IF($B651="","",T(VLOOKUP($B651,Documentos!$A$2:$B$151,2,0)))</f>
        <v>EY</v>
      </c>
      <c r="D651" s="19" t="str">
        <f>IF($B651="","",T(VLOOKUP($B651,Documentos!$A$2:$C$151,3,0)))</f>
        <v>Consultoria e consultores</v>
      </c>
      <c r="G651" s="44" t="s">
        <v>2503</v>
      </c>
      <c r="H651" s="18" t="s">
        <v>53</v>
      </c>
      <c r="I651" s="44" t="s">
        <v>937</v>
      </c>
      <c r="K651" s="19" t="s">
        <v>20</v>
      </c>
    </row>
    <row r="652" spans="1:11" ht="24.9" x14ac:dyDescent="0.4">
      <c r="A652" s="17" t="s">
        <v>2504</v>
      </c>
      <c r="B652" s="17" t="s">
        <v>447</v>
      </c>
      <c r="C652" s="19" t="str">
        <f>IF($B652="","",T(VLOOKUP($B652,Documentos!$A$2:$B$151,2,0)))</f>
        <v>EY</v>
      </c>
      <c r="D652" s="19" t="str">
        <f>IF($B652="","",T(VLOOKUP($B652,Documentos!$A$2:$C$151,3,0)))</f>
        <v>Consultoria e consultores</v>
      </c>
      <c r="G652" s="44" t="s">
        <v>2505</v>
      </c>
      <c r="H652" s="18" t="s">
        <v>13</v>
      </c>
      <c r="I652" s="44" t="s">
        <v>2327</v>
      </c>
      <c r="K652" s="19" t="s">
        <v>20</v>
      </c>
    </row>
    <row r="653" spans="1:11" ht="24.9" x14ac:dyDescent="0.4">
      <c r="A653" s="17" t="s">
        <v>2506</v>
      </c>
      <c r="B653" s="17" t="s">
        <v>447</v>
      </c>
      <c r="C653" s="19" t="str">
        <f>IF($B653="","",T(VLOOKUP($B653,Documentos!$A$2:$B$151,2,0)))</f>
        <v>EY</v>
      </c>
      <c r="D653" s="19" t="str">
        <f>IF($B653="","",T(VLOOKUP($B653,Documentos!$A$2:$C$151,3,0)))</f>
        <v>Consultoria e consultores</v>
      </c>
      <c r="G653" s="44" t="s">
        <v>2507</v>
      </c>
      <c r="H653" s="18" t="s">
        <v>63</v>
      </c>
      <c r="I653" s="44" t="s">
        <v>870</v>
      </c>
      <c r="K653" s="19" t="s">
        <v>20</v>
      </c>
    </row>
    <row r="654" spans="1:11" ht="24.9" x14ac:dyDescent="0.4">
      <c r="A654" s="17" t="s">
        <v>2508</v>
      </c>
      <c r="B654" s="17" t="s">
        <v>447</v>
      </c>
      <c r="C654" s="19" t="str">
        <f>IF($B654="","",T(VLOOKUP($B654,Documentos!$A$2:$B$151,2,0)))</f>
        <v>EY</v>
      </c>
      <c r="D654" s="19" t="str">
        <f>IF($B654="","",T(VLOOKUP($B654,Documentos!$A$2:$C$151,3,0)))</f>
        <v>Consultoria e consultores</v>
      </c>
      <c r="G654" s="44" t="s">
        <v>2509</v>
      </c>
      <c r="H654" s="18" t="s">
        <v>13</v>
      </c>
      <c r="I654" s="44" t="s">
        <v>2510</v>
      </c>
      <c r="K654" s="19" t="s">
        <v>20</v>
      </c>
    </row>
    <row r="655" spans="1:11" ht="24.9" x14ac:dyDescent="0.4">
      <c r="A655" s="17" t="s">
        <v>2511</v>
      </c>
      <c r="B655" s="17" t="s">
        <v>447</v>
      </c>
      <c r="C655" s="19" t="str">
        <f>IF($B655="","",T(VLOOKUP($B655,Documentos!$A$2:$B$151,2,0)))</f>
        <v>EY</v>
      </c>
      <c r="D655" s="19" t="str">
        <f>IF($B655="","",T(VLOOKUP($B655,Documentos!$A$2:$C$151,3,0)))</f>
        <v>Consultoria e consultores</v>
      </c>
      <c r="G655" s="44" t="s">
        <v>2512</v>
      </c>
      <c r="H655" s="18" t="s">
        <v>63</v>
      </c>
      <c r="I655" s="43" t="s">
        <v>2513</v>
      </c>
      <c r="K655" s="19" t="s">
        <v>20</v>
      </c>
    </row>
    <row r="656" spans="1:11" ht="29.15" x14ac:dyDescent="0.4">
      <c r="A656" s="17" t="s">
        <v>2514</v>
      </c>
      <c r="B656" s="17" t="s">
        <v>447</v>
      </c>
      <c r="C656" s="19" t="str">
        <f>IF($B656="","",T(VLOOKUP($B656,Documentos!$A$2:$B$151,2,0)))</f>
        <v>EY</v>
      </c>
      <c r="D656" s="19" t="str">
        <f>IF($B656="","",T(VLOOKUP($B656,Documentos!$A$2:$C$151,3,0)))</f>
        <v>Consultoria e consultores</v>
      </c>
      <c r="G656" s="44" t="s">
        <v>2515</v>
      </c>
      <c r="H656" s="18" t="s">
        <v>63</v>
      </c>
      <c r="I656" s="43" t="s">
        <v>2516</v>
      </c>
      <c r="K656" s="19" t="s">
        <v>20</v>
      </c>
    </row>
    <row r="657" spans="1:11" ht="24.9" x14ac:dyDescent="0.4">
      <c r="A657" s="17" t="s">
        <v>2517</v>
      </c>
      <c r="B657" s="17" t="s">
        <v>447</v>
      </c>
      <c r="C657" s="19" t="str">
        <f>IF($B657="","",T(VLOOKUP($B657,Documentos!$A$2:$B$151,2,0)))</f>
        <v>EY</v>
      </c>
      <c r="D657" s="19" t="str">
        <f>IF($B657="","",T(VLOOKUP($B657,Documentos!$A$2:$C$151,3,0)))</f>
        <v>Consultoria e consultores</v>
      </c>
      <c r="G657" s="44" t="s">
        <v>2518</v>
      </c>
      <c r="H657" s="18" t="s">
        <v>63</v>
      </c>
      <c r="I657" s="43" t="s">
        <v>2519</v>
      </c>
      <c r="K657" s="19" t="s">
        <v>20</v>
      </c>
    </row>
    <row r="658" spans="1:11" ht="24.9" x14ac:dyDescent="0.4">
      <c r="A658" s="17" t="s">
        <v>2520</v>
      </c>
      <c r="B658" s="17" t="s">
        <v>447</v>
      </c>
      <c r="C658" s="19" t="str">
        <f>IF($B658="","",T(VLOOKUP($B658,Documentos!$A$2:$B$151,2,0)))</f>
        <v>EY</v>
      </c>
      <c r="D658" s="19" t="str">
        <f>IF($B658="","",T(VLOOKUP($B658,Documentos!$A$2:$C$151,3,0)))</f>
        <v>Consultoria e consultores</v>
      </c>
      <c r="G658" s="44" t="s">
        <v>2521</v>
      </c>
      <c r="H658" s="18" t="s">
        <v>63</v>
      </c>
      <c r="I658" s="43" t="s">
        <v>2522</v>
      </c>
      <c r="K658" s="19" t="s">
        <v>20</v>
      </c>
    </row>
    <row r="659" spans="1:11" x14ac:dyDescent="0.4">
      <c r="A659" s="17" t="s">
        <v>2523</v>
      </c>
      <c r="B659" s="17" t="s">
        <v>447</v>
      </c>
      <c r="C659" s="19" t="str">
        <f>IF($B659="","",T(VLOOKUP($B659,Documentos!$A$2:$B$151,2,0)))</f>
        <v>EY</v>
      </c>
      <c r="D659" s="19" t="str">
        <f>IF($B659="","",T(VLOOKUP($B659,Documentos!$A$2:$C$151,3,0)))</f>
        <v>Consultoria e consultores</v>
      </c>
      <c r="G659" s="44" t="s">
        <v>1710</v>
      </c>
      <c r="H659" s="18" t="s">
        <v>60</v>
      </c>
      <c r="I659" s="44" t="s">
        <v>2524</v>
      </c>
      <c r="K659" s="19" t="s">
        <v>20</v>
      </c>
    </row>
    <row r="660" spans="1:11" x14ac:dyDescent="0.4">
      <c r="A660" s="17" t="s">
        <v>2525</v>
      </c>
      <c r="B660" s="17" t="s">
        <v>447</v>
      </c>
      <c r="C660" s="19" t="str">
        <f>IF($B660="","",T(VLOOKUP($B660,Documentos!$A$2:$B$151,2,0)))</f>
        <v>EY</v>
      </c>
      <c r="D660" s="19" t="str">
        <f>IF($B660="","",T(VLOOKUP($B660,Documentos!$A$2:$C$151,3,0)))</f>
        <v>Consultoria e consultores</v>
      </c>
      <c r="G660" s="44" t="s">
        <v>2526</v>
      </c>
      <c r="H660" s="18" t="s">
        <v>60</v>
      </c>
      <c r="I660" s="44" t="s">
        <v>2527</v>
      </c>
      <c r="K660" s="19" t="s">
        <v>20</v>
      </c>
    </row>
    <row r="661" spans="1:11" x14ac:dyDescent="0.4">
      <c r="A661" s="17" t="s">
        <v>2528</v>
      </c>
      <c r="B661" s="17" t="s">
        <v>447</v>
      </c>
      <c r="C661" s="19" t="str">
        <f>IF($B661="","",T(VLOOKUP($B661,Documentos!$A$2:$B$151,2,0)))</f>
        <v>EY</v>
      </c>
      <c r="D661" s="19" t="str">
        <f>IF($B661="","",T(VLOOKUP($B661,Documentos!$A$2:$C$151,3,0)))</f>
        <v>Consultoria e consultores</v>
      </c>
      <c r="G661" s="44" t="s">
        <v>2529</v>
      </c>
      <c r="H661" s="18" t="s">
        <v>60</v>
      </c>
      <c r="I661" s="44" t="s">
        <v>2530</v>
      </c>
      <c r="K661" s="19" t="s">
        <v>20</v>
      </c>
    </row>
    <row r="662" spans="1:11" x14ac:dyDescent="0.4">
      <c r="A662" s="17" t="s">
        <v>2531</v>
      </c>
      <c r="B662" s="17" t="s">
        <v>447</v>
      </c>
      <c r="C662" s="19" t="str">
        <f>IF($B662="","",T(VLOOKUP($B662,Documentos!$A$2:$B$151,2,0)))</f>
        <v>EY</v>
      </c>
      <c r="D662" s="19" t="str">
        <f>IF($B662="","",T(VLOOKUP($B662,Documentos!$A$2:$C$151,3,0)))</f>
        <v>Consultoria e consultores</v>
      </c>
      <c r="G662" s="44" t="s">
        <v>2532</v>
      </c>
      <c r="H662" s="18" t="s">
        <v>60</v>
      </c>
      <c r="I662" s="44" t="s">
        <v>2533</v>
      </c>
      <c r="K662" s="19" t="s">
        <v>20</v>
      </c>
    </row>
    <row r="663" spans="1:11" x14ac:dyDescent="0.4">
      <c r="A663" s="17" t="s">
        <v>2534</v>
      </c>
      <c r="B663" s="17" t="s">
        <v>447</v>
      </c>
      <c r="C663" s="19" t="str">
        <f>IF($B663="","",T(VLOOKUP($B663,Documentos!$A$2:$B$151,2,0)))</f>
        <v>EY</v>
      </c>
      <c r="D663" s="19" t="str">
        <f>IF($B663="","",T(VLOOKUP($B663,Documentos!$A$2:$C$151,3,0)))</f>
        <v>Consultoria e consultores</v>
      </c>
      <c r="G663" s="44" t="s">
        <v>2535</v>
      </c>
      <c r="H663" s="18" t="s">
        <v>60</v>
      </c>
      <c r="I663" s="44" t="s">
        <v>2536</v>
      </c>
      <c r="K663" s="19" t="s">
        <v>20</v>
      </c>
    </row>
    <row r="664" spans="1:11" ht="24.9" x14ac:dyDescent="0.4">
      <c r="A664" s="17" t="s">
        <v>2537</v>
      </c>
      <c r="B664" s="17" t="s">
        <v>447</v>
      </c>
      <c r="C664" s="19" t="str">
        <f>IF($B664="","",T(VLOOKUP($B664,Documentos!$A$2:$B$151,2,0)))</f>
        <v>EY</v>
      </c>
      <c r="D664" s="19" t="str">
        <f>IF($B664="","",T(VLOOKUP($B664,Documentos!$A$2:$C$151,3,0)))</f>
        <v>Consultoria e consultores</v>
      </c>
      <c r="G664" s="44" t="s">
        <v>2538</v>
      </c>
      <c r="H664" s="18" t="s">
        <v>22</v>
      </c>
      <c r="I664" s="44" t="s">
        <v>712</v>
      </c>
      <c r="K664" s="19" t="s">
        <v>20</v>
      </c>
    </row>
    <row r="665" spans="1:11" ht="24.9" x14ac:dyDescent="0.4">
      <c r="A665" s="17" t="s">
        <v>2539</v>
      </c>
      <c r="B665" s="17" t="s">
        <v>447</v>
      </c>
      <c r="C665" s="19" t="str">
        <f>IF($B665="","",T(VLOOKUP($B665,Documentos!$A$2:$B$151,2,0)))</f>
        <v>EY</v>
      </c>
      <c r="D665" s="19" t="str">
        <f>IF($B665="","",T(VLOOKUP($B665,Documentos!$A$2:$C$151,3,0)))</f>
        <v>Consultoria e consultores</v>
      </c>
      <c r="G665" s="44" t="s">
        <v>937</v>
      </c>
      <c r="H665" s="18" t="s">
        <v>22</v>
      </c>
      <c r="I665" s="44" t="s">
        <v>2540</v>
      </c>
      <c r="K665" s="19" t="s">
        <v>20</v>
      </c>
    </row>
    <row r="666" spans="1:11" ht="24.9" x14ac:dyDescent="0.4">
      <c r="A666" s="17" t="s">
        <v>2541</v>
      </c>
      <c r="B666" s="17" t="s">
        <v>447</v>
      </c>
      <c r="C666" s="19" t="str">
        <f>IF($B666="","",T(VLOOKUP($B666,Documentos!$A$2:$B$151,2,0)))</f>
        <v>EY</v>
      </c>
      <c r="D666" s="19" t="str">
        <f>IF($B666="","",T(VLOOKUP($B666,Documentos!$A$2:$C$151,3,0)))</f>
        <v>Consultoria e consultores</v>
      </c>
      <c r="G666" s="44" t="s">
        <v>2542</v>
      </c>
      <c r="H666" s="18" t="s">
        <v>22</v>
      </c>
      <c r="I666" s="44" t="s">
        <v>628</v>
      </c>
      <c r="K666" s="19" t="s">
        <v>20</v>
      </c>
    </row>
    <row r="667" spans="1:11" ht="24.9" x14ac:dyDescent="0.4">
      <c r="A667" s="17" t="s">
        <v>2543</v>
      </c>
      <c r="B667" s="17" t="s">
        <v>447</v>
      </c>
      <c r="C667" s="19" t="str">
        <f>IF($B667="","",T(VLOOKUP($B667,Documentos!$A$2:$B$151,2,0)))</f>
        <v>EY</v>
      </c>
      <c r="D667" s="19" t="str">
        <f>IF($B667="","",T(VLOOKUP($B667,Documentos!$A$2:$C$151,3,0)))</f>
        <v>Consultoria e consultores</v>
      </c>
      <c r="G667" s="44" t="s">
        <v>2544</v>
      </c>
      <c r="H667" s="18" t="s">
        <v>22</v>
      </c>
      <c r="I667" s="44" t="s">
        <v>887</v>
      </c>
      <c r="K667" s="19" t="s">
        <v>20</v>
      </c>
    </row>
    <row r="668" spans="1:11" ht="24.9" x14ac:dyDescent="0.4">
      <c r="A668" s="17" t="s">
        <v>2545</v>
      </c>
      <c r="B668" s="17" t="s">
        <v>447</v>
      </c>
      <c r="C668" s="19" t="str">
        <f>IF($B668="","",T(VLOOKUP($B668,Documentos!$A$2:$B$151,2,0)))</f>
        <v>EY</v>
      </c>
      <c r="D668" s="19" t="str">
        <f>IF($B668="","",T(VLOOKUP($B668,Documentos!$A$2:$C$151,3,0)))</f>
        <v>Consultoria e consultores</v>
      </c>
      <c r="G668" s="44" t="s">
        <v>2546</v>
      </c>
      <c r="H668" s="18" t="s">
        <v>63</v>
      </c>
      <c r="I668" s="44" t="s">
        <v>2547</v>
      </c>
      <c r="J668" s="44" t="s">
        <v>2548</v>
      </c>
      <c r="K668" s="19" t="s">
        <v>20</v>
      </c>
    </row>
    <row r="669" spans="1:11" ht="24.9" x14ac:dyDescent="0.4">
      <c r="A669" s="17" t="s">
        <v>2549</v>
      </c>
      <c r="B669" s="17" t="s">
        <v>447</v>
      </c>
      <c r="C669" s="19" t="str">
        <f>IF($B669="","",T(VLOOKUP($B669,Documentos!$A$2:$B$151,2,0)))</f>
        <v>EY</v>
      </c>
      <c r="D669" s="19" t="str">
        <f>IF($B669="","",T(VLOOKUP($B669,Documentos!$A$2:$C$151,3,0)))</f>
        <v>Consultoria e consultores</v>
      </c>
      <c r="G669" s="44" t="s">
        <v>2550</v>
      </c>
      <c r="H669" s="18" t="s">
        <v>63</v>
      </c>
      <c r="I669" s="44" t="s">
        <v>1138</v>
      </c>
      <c r="J669" s="44" t="s">
        <v>2548</v>
      </c>
      <c r="K669" s="19" t="s">
        <v>20</v>
      </c>
    </row>
    <row r="670" spans="1:11" ht="24.9" x14ac:dyDescent="0.4">
      <c r="A670" s="17" t="s">
        <v>2551</v>
      </c>
      <c r="B670" s="17" t="s">
        <v>447</v>
      </c>
      <c r="C670" s="19" t="str">
        <f>IF($B670="","",T(VLOOKUP($B670,Documentos!$A$2:$B$151,2,0)))</f>
        <v>EY</v>
      </c>
      <c r="D670" s="19" t="str">
        <f>IF($B670="","",T(VLOOKUP($B670,Documentos!$A$2:$C$151,3,0)))</f>
        <v>Consultoria e consultores</v>
      </c>
      <c r="G670" s="44" t="s">
        <v>2552</v>
      </c>
      <c r="H670" s="18" t="s">
        <v>63</v>
      </c>
      <c r="I670" s="44" t="s">
        <v>1946</v>
      </c>
      <c r="J670" s="44" t="s">
        <v>2548</v>
      </c>
      <c r="K670" s="19" t="s">
        <v>20</v>
      </c>
    </row>
    <row r="671" spans="1:11" ht="24.9" x14ac:dyDescent="0.4">
      <c r="A671" s="17" t="s">
        <v>2553</v>
      </c>
      <c r="B671" s="17" t="s">
        <v>447</v>
      </c>
      <c r="C671" s="19" t="str">
        <f>IF($B671="","",T(VLOOKUP($B671,Documentos!$A$2:$B$151,2,0)))</f>
        <v>EY</v>
      </c>
      <c r="D671" s="19" t="str">
        <f>IF($B671="","",T(VLOOKUP($B671,Documentos!$A$2:$C$151,3,0)))</f>
        <v>Consultoria e consultores</v>
      </c>
      <c r="G671" s="44" t="s">
        <v>2554</v>
      </c>
      <c r="H671" s="18" t="s">
        <v>63</v>
      </c>
      <c r="I671" s="44" t="s">
        <v>1132</v>
      </c>
      <c r="J671" s="44" t="s">
        <v>2548</v>
      </c>
      <c r="K671" s="19" t="s">
        <v>20</v>
      </c>
    </row>
    <row r="672" spans="1:11" ht="24.9" x14ac:dyDescent="0.4">
      <c r="A672" s="17" t="s">
        <v>2555</v>
      </c>
      <c r="B672" s="17" t="s">
        <v>447</v>
      </c>
      <c r="C672" s="19" t="str">
        <f>IF($B672="","",T(VLOOKUP($B672,Documentos!$A$2:$B$151,2,0)))</f>
        <v>EY</v>
      </c>
      <c r="D672" s="19" t="str">
        <f>IF($B672="","",T(VLOOKUP($B672,Documentos!$A$2:$C$151,3,0)))</f>
        <v>Consultoria e consultores</v>
      </c>
      <c r="G672" s="44" t="s">
        <v>2556</v>
      </c>
      <c r="H672" s="18" t="s">
        <v>63</v>
      </c>
      <c r="I672" s="44" t="s">
        <v>628</v>
      </c>
      <c r="J672" s="44" t="s">
        <v>2548</v>
      </c>
      <c r="K672" s="19" t="s">
        <v>20</v>
      </c>
    </row>
    <row r="673" spans="1:11" x14ac:dyDescent="0.4">
      <c r="A673" s="17" t="s">
        <v>2557</v>
      </c>
      <c r="B673" s="17" t="s">
        <v>447</v>
      </c>
      <c r="C673" s="19" t="str">
        <f>IF($B673="","",T(VLOOKUP($B673,Documentos!$A$2:$B$151,2,0)))</f>
        <v>EY</v>
      </c>
      <c r="D673" s="19" t="str">
        <f>IF($B673="","",T(VLOOKUP($B673,Documentos!$A$2:$C$151,3,0)))</f>
        <v>Consultoria e consultores</v>
      </c>
      <c r="G673" s="44" t="s">
        <v>2558</v>
      </c>
      <c r="H673" s="18" t="s">
        <v>57</v>
      </c>
      <c r="I673" s="44" t="s">
        <v>1946</v>
      </c>
      <c r="K673" s="19" t="s">
        <v>20</v>
      </c>
    </row>
    <row r="674" spans="1:11" x14ac:dyDescent="0.4">
      <c r="A674" s="17" t="s">
        <v>2559</v>
      </c>
      <c r="B674" s="17" t="s">
        <v>447</v>
      </c>
      <c r="C674" s="19" t="str">
        <f>IF($B674="","",T(VLOOKUP($B674,Documentos!$A$2:$B$151,2,0)))</f>
        <v>EY</v>
      </c>
      <c r="D674" s="19" t="str">
        <f>IF($B674="","",T(VLOOKUP($B674,Documentos!$A$2:$C$151,3,0)))</f>
        <v>Consultoria e consultores</v>
      </c>
      <c r="G674" s="44" t="s">
        <v>2560</v>
      </c>
      <c r="H674" s="18" t="s">
        <v>57</v>
      </c>
      <c r="I674" s="44" t="s">
        <v>1891</v>
      </c>
      <c r="K674" s="19" t="s">
        <v>20</v>
      </c>
    </row>
    <row r="675" spans="1:11" x14ac:dyDescent="0.4">
      <c r="A675" s="17" t="s">
        <v>2561</v>
      </c>
      <c r="B675" s="17" t="s">
        <v>447</v>
      </c>
      <c r="C675" s="19" t="str">
        <f>IF($B675="","",T(VLOOKUP($B675,Documentos!$A$2:$B$151,2,0)))</f>
        <v>EY</v>
      </c>
      <c r="D675" s="19" t="str">
        <f>IF($B675="","",T(VLOOKUP($B675,Documentos!$A$2:$C$151,3,0)))</f>
        <v>Consultoria e consultores</v>
      </c>
      <c r="G675" s="44" t="s">
        <v>2562</v>
      </c>
      <c r="H675" s="18" t="s">
        <v>57</v>
      </c>
      <c r="I675" s="44" t="s">
        <v>1132</v>
      </c>
      <c r="K675" s="19" t="s">
        <v>20</v>
      </c>
    </row>
    <row r="676" spans="1:11" x14ac:dyDescent="0.4">
      <c r="A676" s="17" t="s">
        <v>2563</v>
      </c>
      <c r="B676" s="17" t="s">
        <v>447</v>
      </c>
      <c r="C676" s="19" t="str">
        <f>IF($B676="","",T(VLOOKUP($B676,Documentos!$A$2:$B$151,2,0)))</f>
        <v>EY</v>
      </c>
      <c r="D676" s="19" t="str">
        <f>IF($B676="","",T(VLOOKUP($B676,Documentos!$A$2:$C$151,3,0)))</f>
        <v>Consultoria e consultores</v>
      </c>
      <c r="G676" s="44" t="s">
        <v>2564</v>
      </c>
      <c r="H676" s="18" t="s">
        <v>57</v>
      </c>
      <c r="I676" s="44" t="s">
        <v>1138</v>
      </c>
      <c r="K676" s="19" t="s">
        <v>20</v>
      </c>
    </row>
    <row r="677" spans="1:11" ht="24.9" x14ac:dyDescent="0.4">
      <c r="A677" s="17" t="s">
        <v>2565</v>
      </c>
      <c r="B677" s="17" t="s">
        <v>447</v>
      </c>
      <c r="C677" s="19" t="str">
        <f>IF($B677="","",T(VLOOKUP($B677,Documentos!$A$2:$B$151,2,0)))</f>
        <v>EY</v>
      </c>
      <c r="D677" s="19" t="str">
        <f>IF($B677="","",T(VLOOKUP($B677,Documentos!$A$2:$C$151,3,0)))</f>
        <v>Consultoria e consultores</v>
      </c>
      <c r="G677" s="44" t="s">
        <v>2566</v>
      </c>
      <c r="H677" s="18" t="s">
        <v>22</v>
      </c>
      <c r="I677" s="44" t="s">
        <v>1946</v>
      </c>
      <c r="J677" s="44" t="s">
        <v>2567</v>
      </c>
      <c r="K677" s="19" t="s">
        <v>20</v>
      </c>
    </row>
    <row r="678" spans="1:11" ht="24.9" x14ac:dyDescent="0.4">
      <c r="A678" s="17" t="s">
        <v>2568</v>
      </c>
      <c r="B678" s="17" t="s">
        <v>447</v>
      </c>
      <c r="C678" s="19" t="str">
        <f>IF($B678="","",T(VLOOKUP($B678,Documentos!$A$2:$B$151,2,0)))</f>
        <v>EY</v>
      </c>
      <c r="D678" s="19" t="str">
        <f>IF($B678="","",T(VLOOKUP($B678,Documentos!$A$2:$C$151,3,0)))</f>
        <v>Consultoria e consultores</v>
      </c>
      <c r="G678" s="44" t="s">
        <v>2569</v>
      </c>
      <c r="H678" s="18" t="s">
        <v>22</v>
      </c>
      <c r="I678" s="44" t="s">
        <v>1138</v>
      </c>
      <c r="J678" s="44" t="s">
        <v>2567</v>
      </c>
      <c r="K678" s="19" t="s">
        <v>20</v>
      </c>
    </row>
    <row r="679" spans="1:11" ht="24.9" x14ac:dyDescent="0.4">
      <c r="A679" s="17" t="s">
        <v>2570</v>
      </c>
      <c r="B679" s="17" t="s">
        <v>447</v>
      </c>
      <c r="C679" s="19" t="str">
        <f>IF($B679="","",T(VLOOKUP($B679,Documentos!$A$2:$B$151,2,0)))</f>
        <v>EY</v>
      </c>
      <c r="D679" s="19" t="str">
        <f>IF($B679="","",T(VLOOKUP($B679,Documentos!$A$2:$C$151,3,0)))</f>
        <v>Consultoria e consultores</v>
      </c>
      <c r="G679" s="44" t="s">
        <v>2571</v>
      </c>
      <c r="H679" s="18" t="s">
        <v>22</v>
      </c>
      <c r="I679" s="44" t="s">
        <v>1891</v>
      </c>
      <c r="J679" s="44" t="s">
        <v>2567</v>
      </c>
      <c r="K679" s="19" t="s">
        <v>20</v>
      </c>
    </row>
    <row r="680" spans="1:11" ht="24.9" x14ac:dyDescent="0.4">
      <c r="A680" s="17" t="s">
        <v>2572</v>
      </c>
      <c r="B680" s="17" t="s">
        <v>447</v>
      </c>
      <c r="C680" s="19" t="str">
        <f>IF($B680="","",T(VLOOKUP($B680,Documentos!$A$2:$B$151,2,0)))</f>
        <v>EY</v>
      </c>
      <c r="D680" s="19" t="str">
        <f>IF($B680="","",T(VLOOKUP($B680,Documentos!$A$2:$C$151,3,0)))</f>
        <v>Consultoria e consultores</v>
      </c>
      <c r="G680" s="44" t="s">
        <v>2573</v>
      </c>
      <c r="H680" s="18" t="s">
        <v>22</v>
      </c>
      <c r="I680" s="44" t="s">
        <v>870</v>
      </c>
      <c r="J680" s="44" t="s">
        <v>2567</v>
      </c>
      <c r="K680" s="19" t="s">
        <v>20</v>
      </c>
    </row>
    <row r="681" spans="1:11" ht="24.9" x14ac:dyDescent="0.4">
      <c r="A681" s="17" t="s">
        <v>2574</v>
      </c>
      <c r="B681" s="17" t="s">
        <v>447</v>
      </c>
      <c r="C681" s="19" t="str">
        <f>IF($B681="","",T(VLOOKUP($B681,Documentos!$A$2:$B$151,2,0)))</f>
        <v>EY</v>
      </c>
      <c r="D681" s="19" t="str">
        <f>IF($B681="","",T(VLOOKUP($B681,Documentos!$A$2:$C$151,3,0)))</f>
        <v>Consultoria e consultores</v>
      </c>
      <c r="G681" s="44" t="s">
        <v>2575</v>
      </c>
      <c r="H681" s="18" t="s">
        <v>63</v>
      </c>
      <c r="I681" s="18" t="s">
        <v>12</v>
      </c>
      <c r="K681" s="19" t="s">
        <v>20</v>
      </c>
    </row>
    <row r="682" spans="1:11" ht="24.9" x14ac:dyDescent="0.4">
      <c r="A682" s="17" t="s">
        <v>2576</v>
      </c>
      <c r="B682" s="17" t="s">
        <v>447</v>
      </c>
      <c r="C682" s="19" t="str">
        <f>IF($B682="","",T(VLOOKUP($B682,Documentos!$A$2:$B$151,2,0)))</f>
        <v>EY</v>
      </c>
      <c r="D682" s="19" t="str">
        <f>IF($B682="","",T(VLOOKUP($B682,Documentos!$A$2:$C$151,3,0)))</f>
        <v>Consultoria e consultores</v>
      </c>
      <c r="G682" s="44" t="s">
        <v>2577</v>
      </c>
      <c r="H682" s="18" t="s">
        <v>63</v>
      </c>
      <c r="I682" s="18" t="s">
        <v>71</v>
      </c>
      <c r="K682" s="19" t="s">
        <v>20</v>
      </c>
    </row>
    <row r="683" spans="1:11" ht="24.9" x14ac:dyDescent="0.4">
      <c r="A683" s="17" t="s">
        <v>2578</v>
      </c>
      <c r="B683" s="17" t="s">
        <v>447</v>
      </c>
      <c r="C683" s="19" t="str">
        <f>IF($B683="","",T(VLOOKUP($B683,Documentos!$A$2:$B$151,2,0)))</f>
        <v>EY</v>
      </c>
      <c r="D683" s="19" t="str">
        <f>IF($B683="","",T(VLOOKUP($B683,Documentos!$A$2:$C$151,3,0)))</f>
        <v>Consultoria e consultores</v>
      </c>
      <c r="G683" s="44" t="s">
        <v>2579</v>
      </c>
      <c r="H683" s="18" t="s">
        <v>63</v>
      </c>
      <c r="I683" s="18" t="s">
        <v>29</v>
      </c>
      <c r="K683" s="19" t="s">
        <v>20</v>
      </c>
    </row>
    <row r="684" spans="1:11" ht="24.9" x14ac:dyDescent="0.4">
      <c r="A684" s="17" t="s">
        <v>2580</v>
      </c>
      <c r="B684" s="17" t="s">
        <v>447</v>
      </c>
      <c r="C684" s="19" t="str">
        <f>IF($B684="","",T(VLOOKUP($B684,Documentos!$A$2:$B$151,2,0)))</f>
        <v>EY</v>
      </c>
      <c r="D684" s="19" t="str">
        <f>IF($B684="","",T(VLOOKUP($B684,Documentos!$A$2:$C$151,3,0)))</f>
        <v>Consultoria e consultores</v>
      </c>
      <c r="G684" s="44" t="s">
        <v>2581</v>
      </c>
      <c r="H684" s="18" t="s">
        <v>63</v>
      </c>
      <c r="I684" s="18" t="s">
        <v>72</v>
      </c>
      <c r="K684" s="19" t="s">
        <v>20</v>
      </c>
    </row>
    <row r="685" spans="1:11" ht="24.9" x14ac:dyDescent="0.4">
      <c r="A685" s="17" t="s">
        <v>2582</v>
      </c>
      <c r="B685" s="17" t="s">
        <v>447</v>
      </c>
      <c r="C685" s="19" t="str">
        <f>IF($B685="","",T(VLOOKUP($B685,Documentos!$A$2:$B$151,2,0)))</f>
        <v>EY</v>
      </c>
      <c r="D685" s="19" t="str">
        <f>IF($B685="","",T(VLOOKUP($B685,Documentos!$A$2:$C$151,3,0)))</f>
        <v>Consultoria e consultores</v>
      </c>
      <c r="G685" s="44" t="s">
        <v>2583</v>
      </c>
      <c r="H685" s="18" t="s">
        <v>63</v>
      </c>
      <c r="I685" s="18" t="s">
        <v>74</v>
      </c>
      <c r="K685" s="19" t="s">
        <v>20</v>
      </c>
    </row>
    <row r="686" spans="1:11" x14ac:dyDescent="0.4">
      <c r="A686" s="17" t="s">
        <v>2584</v>
      </c>
      <c r="B686" s="17" t="s">
        <v>449</v>
      </c>
      <c r="C686" s="19" t="str">
        <f>IF($B686="","",T(VLOOKUP($B686,Documentos!$A$2:$B$151,2,0)))</f>
        <v>Federação das Indústrias do Estado do Rio de Janeiro - FIRJAN</v>
      </c>
      <c r="D686" s="19" t="str">
        <f>IF($B686="","",T(VLOOKUP($B686,Documentos!$A$2:$C$151,3,0)))</f>
        <v>Órgão de classe ou associação</v>
      </c>
      <c r="G686" s="44" t="s">
        <v>2585</v>
      </c>
      <c r="H686" s="18" t="s">
        <v>46</v>
      </c>
      <c r="I686" s="44" t="s">
        <v>1375</v>
      </c>
      <c r="K686" s="19" t="s">
        <v>51</v>
      </c>
    </row>
    <row r="687" spans="1:11" x14ac:dyDescent="0.4">
      <c r="A687" s="17" t="s">
        <v>2586</v>
      </c>
      <c r="B687" s="17" t="s">
        <v>449</v>
      </c>
      <c r="C687" s="19" t="str">
        <f>IF($B687="","",T(VLOOKUP($B687,Documentos!$A$2:$B$151,2,0)))</f>
        <v>Federação das Indústrias do Estado do Rio de Janeiro - FIRJAN</v>
      </c>
      <c r="D687" s="19" t="str">
        <f>IF($B687="","",T(VLOOKUP($B687,Documentos!$A$2:$C$151,3,0)))</f>
        <v>Órgão de classe ou associação</v>
      </c>
      <c r="G687" s="44" t="s">
        <v>2587</v>
      </c>
      <c r="H687" s="18" t="s">
        <v>46</v>
      </c>
      <c r="I687" s="44" t="s">
        <v>857</v>
      </c>
      <c r="K687" s="19" t="s">
        <v>51</v>
      </c>
    </row>
    <row r="688" spans="1:11" x14ac:dyDescent="0.4">
      <c r="A688" s="17" t="s">
        <v>2588</v>
      </c>
      <c r="B688" s="17" t="s">
        <v>449</v>
      </c>
      <c r="C688" s="19" t="str">
        <f>IF($B688="","",T(VLOOKUP($B688,Documentos!$A$2:$B$151,2,0)))</f>
        <v>Federação das Indústrias do Estado do Rio de Janeiro - FIRJAN</v>
      </c>
      <c r="D688" s="19" t="str">
        <f>IF($B688="","",T(VLOOKUP($B688,Documentos!$A$2:$C$151,3,0)))</f>
        <v>Órgão de classe ou associação</v>
      </c>
      <c r="G688" s="44" t="s">
        <v>2589</v>
      </c>
      <c r="H688" s="18" t="s">
        <v>46</v>
      </c>
      <c r="I688" s="44" t="s">
        <v>654</v>
      </c>
      <c r="K688" s="19" t="s">
        <v>51</v>
      </c>
    </row>
    <row r="689" spans="1:11" x14ac:dyDescent="0.4">
      <c r="A689" s="17" t="s">
        <v>2590</v>
      </c>
      <c r="B689" s="17" t="s">
        <v>449</v>
      </c>
      <c r="C689" s="19" t="str">
        <f>IF($B689="","",T(VLOOKUP($B689,Documentos!$A$2:$B$151,2,0)))</f>
        <v>Federação das Indústrias do Estado do Rio de Janeiro - FIRJAN</v>
      </c>
      <c r="D689" s="19" t="str">
        <f>IF($B689="","",T(VLOOKUP($B689,Documentos!$A$2:$C$151,3,0)))</f>
        <v>Órgão de classe ou associação</v>
      </c>
      <c r="G689" s="44" t="s">
        <v>2591</v>
      </c>
      <c r="H689" s="18" t="s">
        <v>46</v>
      </c>
      <c r="I689" s="44" t="s">
        <v>2197</v>
      </c>
      <c r="K689" s="19" t="s">
        <v>51</v>
      </c>
    </row>
    <row r="690" spans="1:11" ht="24.9" x14ac:dyDescent="0.4">
      <c r="A690" s="17" t="s">
        <v>2592</v>
      </c>
      <c r="B690" s="17" t="s">
        <v>449</v>
      </c>
      <c r="C690" s="19" t="str">
        <f>IF($B690="","",T(VLOOKUP($B690,Documentos!$A$2:$B$151,2,0)))</f>
        <v>Federação das Indústrias do Estado do Rio de Janeiro - FIRJAN</v>
      </c>
      <c r="D690" s="19" t="str">
        <f>IF($B690="","",T(VLOOKUP($B690,Documentos!$A$2:$C$151,3,0)))</f>
        <v>Órgão de classe ou associação</v>
      </c>
      <c r="G690" s="44" t="s">
        <v>2593</v>
      </c>
      <c r="H690" s="18" t="s">
        <v>63</v>
      </c>
      <c r="I690" s="44" t="s">
        <v>1445</v>
      </c>
      <c r="K690" s="19" t="s">
        <v>51</v>
      </c>
    </row>
    <row r="691" spans="1:11" ht="24.9" x14ac:dyDescent="0.4">
      <c r="A691" s="17" t="s">
        <v>2594</v>
      </c>
      <c r="B691" s="17" t="s">
        <v>449</v>
      </c>
      <c r="C691" s="19" t="str">
        <f>IF($B691="","",T(VLOOKUP($B691,Documentos!$A$2:$B$151,2,0)))</f>
        <v>Federação das Indústrias do Estado do Rio de Janeiro - FIRJAN</v>
      </c>
      <c r="D691" s="19" t="str">
        <f>IF($B691="","",T(VLOOKUP($B691,Documentos!$A$2:$C$151,3,0)))</f>
        <v>Órgão de classe ou associação</v>
      </c>
      <c r="G691" s="44" t="s">
        <v>2595</v>
      </c>
      <c r="H691" s="18" t="s">
        <v>63</v>
      </c>
      <c r="I691" s="44" t="s">
        <v>93</v>
      </c>
      <c r="K691" s="19" t="s">
        <v>51</v>
      </c>
    </row>
    <row r="692" spans="1:11" ht="24.9" x14ac:dyDescent="0.4">
      <c r="A692" s="17" t="s">
        <v>2596</v>
      </c>
      <c r="B692" s="17" t="s">
        <v>449</v>
      </c>
      <c r="C692" s="19" t="str">
        <f>IF($B692="","",T(VLOOKUP($B692,Documentos!$A$2:$B$151,2,0)))</f>
        <v>Federação das Indústrias do Estado do Rio de Janeiro - FIRJAN</v>
      </c>
      <c r="D692" s="19" t="str">
        <f>IF($B692="","",T(VLOOKUP($B692,Documentos!$A$2:$C$151,3,0)))</f>
        <v>Órgão de classe ou associação</v>
      </c>
      <c r="G692" s="44" t="s">
        <v>2597</v>
      </c>
      <c r="H692" s="18" t="s">
        <v>63</v>
      </c>
      <c r="I692" s="44" t="s">
        <v>2598</v>
      </c>
      <c r="K692" s="19" t="s">
        <v>51</v>
      </c>
    </row>
    <row r="693" spans="1:11" ht="24.9" x14ac:dyDescent="0.4">
      <c r="A693" s="17" t="s">
        <v>2599</v>
      </c>
      <c r="B693" s="17" t="s">
        <v>449</v>
      </c>
      <c r="C693" s="19" t="str">
        <f>IF($B693="","",T(VLOOKUP($B693,Documentos!$A$2:$B$151,2,0)))</f>
        <v>Federação das Indústrias do Estado do Rio de Janeiro - FIRJAN</v>
      </c>
      <c r="D693" s="19" t="str">
        <f>IF($B693="","",T(VLOOKUP($B693,Documentos!$A$2:$C$151,3,0)))</f>
        <v>Órgão de classe ou associação</v>
      </c>
      <c r="G693" s="44" t="s">
        <v>2600</v>
      </c>
      <c r="H693" s="18" t="s">
        <v>63</v>
      </c>
      <c r="I693" s="44" t="s">
        <v>982</v>
      </c>
      <c r="K693" s="19" t="s">
        <v>51</v>
      </c>
    </row>
    <row r="694" spans="1:11" ht="24.9" x14ac:dyDescent="0.4">
      <c r="A694" s="17" t="s">
        <v>2601</v>
      </c>
      <c r="B694" s="17" t="s">
        <v>449</v>
      </c>
      <c r="C694" s="19" t="str">
        <f>IF($B694="","",T(VLOOKUP($B694,Documentos!$A$2:$B$151,2,0)))</f>
        <v>Federação das Indústrias do Estado do Rio de Janeiro - FIRJAN</v>
      </c>
      <c r="D694" s="19" t="str">
        <f>IF($B694="","",T(VLOOKUP($B694,Documentos!$A$2:$C$151,3,0)))</f>
        <v>Órgão de classe ou associação</v>
      </c>
      <c r="G694" s="44" t="s">
        <v>2602</v>
      </c>
      <c r="H694" s="18" t="s">
        <v>63</v>
      </c>
      <c r="I694" s="44" t="s">
        <v>2084</v>
      </c>
      <c r="K694" s="19" t="s">
        <v>51</v>
      </c>
    </row>
    <row r="695" spans="1:11" ht="24.9" x14ac:dyDescent="0.4">
      <c r="A695" s="17" t="s">
        <v>2603</v>
      </c>
      <c r="B695" s="17" t="s">
        <v>449</v>
      </c>
      <c r="C695" s="19" t="str">
        <f>IF($B695="","",T(VLOOKUP($B695,Documentos!$A$2:$B$151,2,0)))</f>
        <v>Federação das Indústrias do Estado do Rio de Janeiro - FIRJAN</v>
      </c>
      <c r="D695" s="19" t="str">
        <f>IF($B695="","",T(VLOOKUP($B695,Documentos!$A$2:$C$151,3,0)))</f>
        <v>Órgão de classe ou associação</v>
      </c>
      <c r="G695" s="44" t="s">
        <v>2604</v>
      </c>
      <c r="H695" s="18" t="s">
        <v>63</v>
      </c>
      <c r="I695" s="44" t="s">
        <v>2219</v>
      </c>
      <c r="K695" s="19" t="s">
        <v>51</v>
      </c>
    </row>
    <row r="696" spans="1:11" ht="24.9" x14ac:dyDescent="0.4">
      <c r="A696" s="17" t="s">
        <v>2605</v>
      </c>
      <c r="B696" s="17" t="s">
        <v>449</v>
      </c>
      <c r="C696" s="19" t="str">
        <f>IF($B696="","",T(VLOOKUP($B696,Documentos!$A$2:$B$151,2,0)))</f>
        <v>Federação das Indústrias do Estado do Rio de Janeiro - FIRJAN</v>
      </c>
      <c r="D696" s="19" t="str">
        <f>IF($B696="","",T(VLOOKUP($B696,Documentos!$A$2:$C$151,3,0)))</f>
        <v>Órgão de classe ou associação</v>
      </c>
      <c r="G696" s="44" t="s">
        <v>2606</v>
      </c>
      <c r="H696" s="18" t="s">
        <v>63</v>
      </c>
      <c r="I696" s="44" t="s">
        <v>887</v>
      </c>
      <c r="K696" s="19" t="s">
        <v>51</v>
      </c>
    </row>
    <row r="697" spans="1:11" ht="29.15" x14ac:dyDescent="0.4">
      <c r="A697" s="17" t="s">
        <v>2607</v>
      </c>
      <c r="B697" s="17" t="s">
        <v>449</v>
      </c>
      <c r="C697" s="19" t="str">
        <f>IF($B697="","",T(VLOOKUP($B697,Documentos!$A$2:$B$151,2,0)))</f>
        <v>Federação das Indústrias do Estado do Rio de Janeiro - FIRJAN</v>
      </c>
      <c r="D697" s="19" t="str">
        <f>IF($B697="","",T(VLOOKUP($B697,Documentos!$A$2:$C$151,3,0)))</f>
        <v>Órgão de classe ou associação</v>
      </c>
      <c r="G697" s="44" t="s">
        <v>2608</v>
      </c>
      <c r="H697" s="18" t="s">
        <v>46</v>
      </c>
      <c r="I697" s="18" t="s">
        <v>12</v>
      </c>
      <c r="J697" s="43" t="s">
        <v>2609</v>
      </c>
      <c r="K697" s="19" t="s">
        <v>51</v>
      </c>
    </row>
    <row r="698" spans="1:11" ht="29.15" x14ac:dyDescent="0.4">
      <c r="A698" s="17" t="s">
        <v>2610</v>
      </c>
      <c r="B698" s="17" t="s">
        <v>449</v>
      </c>
      <c r="C698" s="19" t="str">
        <f>IF($B698="","",T(VLOOKUP($B698,Documentos!$A$2:$B$151,2,0)))</f>
        <v>Federação das Indústrias do Estado do Rio de Janeiro - FIRJAN</v>
      </c>
      <c r="D698" s="19" t="str">
        <f>IF($B698="","",T(VLOOKUP($B698,Documentos!$A$2:$C$151,3,0)))</f>
        <v>Órgão de classe ou associação</v>
      </c>
      <c r="G698" s="44" t="s">
        <v>786</v>
      </c>
      <c r="H698" s="18" t="s">
        <v>46</v>
      </c>
      <c r="I698" s="18" t="s">
        <v>12</v>
      </c>
      <c r="J698" s="43" t="s">
        <v>2611</v>
      </c>
      <c r="K698" s="19" t="s">
        <v>51</v>
      </c>
    </row>
    <row r="699" spans="1:11" ht="29.15" x14ac:dyDescent="0.4">
      <c r="A699" s="17" t="s">
        <v>2612</v>
      </c>
      <c r="B699" s="17" t="s">
        <v>449</v>
      </c>
      <c r="C699" s="19" t="str">
        <f>IF($B699="","",T(VLOOKUP($B699,Documentos!$A$2:$B$151,2,0)))</f>
        <v>Federação das Indústrias do Estado do Rio de Janeiro - FIRJAN</v>
      </c>
      <c r="D699" s="19" t="str">
        <f>IF($B699="","",T(VLOOKUP($B699,Documentos!$A$2:$C$151,3,0)))</f>
        <v>Órgão de classe ou associação</v>
      </c>
      <c r="G699" s="44" t="s">
        <v>2613</v>
      </c>
      <c r="H699" s="18" t="s">
        <v>46</v>
      </c>
      <c r="I699" s="18" t="s">
        <v>12</v>
      </c>
      <c r="J699" s="43" t="s">
        <v>2614</v>
      </c>
      <c r="K699" s="19" t="s">
        <v>51</v>
      </c>
    </row>
    <row r="700" spans="1:11" ht="29.15" x14ac:dyDescent="0.4">
      <c r="A700" s="17" t="s">
        <v>2615</v>
      </c>
      <c r="B700" s="17" t="s">
        <v>449</v>
      </c>
      <c r="C700" s="19" t="str">
        <f>IF($B700="","",T(VLOOKUP($B700,Documentos!$A$2:$B$151,2,0)))</f>
        <v>Federação das Indústrias do Estado do Rio de Janeiro - FIRJAN</v>
      </c>
      <c r="D700" s="19" t="str">
        <f>IF($B700="","",T(VLOOKUP($B700,Documentos!$A$2:$C$151,3,0)))</f>
        <v>Órgão de classe ou associação</v>
      </c>
      <c r="G700" s="44" t="s">
        <v>2616</v>
      </c>
      <c r="H700" s="18" t="s">
        <v>46</v>
      </c>
      <c r="I700" s="18" t="s">
        <v>12</v>
      </c>
      <c r="J700" s="43" t="s">
        <v>2617</v>
      </c>
      <c r="K700" s="19" t="s">
        <v>51</v>
      </c>
    </row>
    <row r="701" spans="1:11" x14ac:dyDescent="0.4">
      <c r="A701" s="17" t="s">
        <v>2618</v>
      </c>
      <c r="B701" s="17" t="s">
        <v>449</v>
      </c>
      <c r="C701" s="19" t="str">
        <f>IF($B701="","",T(VLOOKUP($B701,Documentos!$A$2:$B$151,2,0)))</f>
        <v>Federação das Indústrias do Estado do Rio de Janeiro - FIRJAN</v>
      </c>
      <c r="D701" s="19" t="str">
        <f>IF($B701="","",T(VLOOKUP($B701,Documentos!$A$2:$C$151,3,0)))</f>
        <v>Órgão de classe ou associação</v>
      </c>
      <c r="G701" s="44" t="s">
        <v>2619</v>
      </c>
      <c r="H701" s="18" t="s">
        <v>46</v>
      </c>
      <c r="I701" s="44" t="s">
        <v>933</v>
      </c>
      <c r="J701" s="44" t="s">
        <v>2620</v>
      </c>
      <c r="K701" s="19" t="s">
        <v>51</v>
      </c>
    </row>
    <row r="702" spans="1:11" x14ac:dyDescent="0.4">
      <c r="A702" s="17" t="s">
        <v>2621</v>
      </c>
      <c r="B702" s="17" t="s">
        <v>449</v>
      </c>
      <c r="C702" s="19" t="str">
        <f>IF($B702="","",T(VLOOKUP($B702,Documentos!$A$2:$B$151,2,0)))</f>
        <v>Federação das Indústrias do Estado do Rio de Janeiro - FIRJAN</v>
      </c>
      <c r="D702" s="19" t="str">
        <f>IF($B702="","",T(VLOOKUP($B702,Documentos!$A$2:$C$151,3,0)))</f>
        <v>Órgão de classe ou associação</v>
      </c>
      <c r="G702" s="44" t="s">
        <v>2622</v>
      </c>
      <c r="H702" s="18" t="s">
        <v>46</v>
      </c>
      <c r="I702" s="44" t="s">
        <v>2623</v>
      </c>
      <c r="J702" s="44" t="s">
        <v>2620</v>
      </c>
      <c r="K702" s="19" t="s">
        <v>51</v>
      </c>
    </row>
    <row r="703" spans="1:11" x14ac:dyDescent="0.4">
      <c r="A703" s="17" t="s">
        <v>2624</v>
      </c>
      <c r="B703" s="17" t="s">
        <v>449</v>
      </c>
      <c r="C703" s="19" t="str">
        <f>IF($B703="","",T(VLOOKUP($B703,Documentos!$A$2:$B$151,2,0)))</f>
        <v>Federação das Indústrias do Estado do Rio de Janeiro - FIRJAN</v>
      </c>
      <c r="D703" s="19" t="str">
        <f>IF($B703="","",T(VLOOKUP($B703,Documentos!$A$2:$C$151,3,0)))</f>
        <v>Órgão de classe ou associação</v>
      </c>
      <c r="G703" s="44" t="s">
        <v>2625</v>
      </c>
      <c r="H703" s="18" t="s">
        <v>46</v>
      </c>
      <c r="I703" s="44" t="s">
        <v>2626</v>
      </c>
      <c r="J703" s="44" t="s">
        <v>2620</v>
      </c>
      <c r="K703" s="19" t="s">
        <v>51</v>
      </c>
    </row>
    <row r="704" spans="1:11" x14ac:dyDescent="0.4">
      <c r="A704" s="17" t="s">
        <v>2627</v>
      </c>
      <c r="B704" s="17" t="s">
        <v>449</v>
      </c>
      <c r="C704" s="19" t="str">
        <f>IF($B704="","",T(VLOOKUP($B704,Documentos!$A$2:$B$151,2,0)))</f>
        <v>Federação das Indústrias do Estado do Rio de Janeiro - FIRJAN</v>
      </c>
      <c r="D704" s="19" t="str">
        <f>IF($B704="","",T(VLOOKUP($B704,Documentos!$A$2:$C$151,3,0)))</f>
        <v>Órgão de classe ou associação</v>
      </c>
      <c r="G704" s="44" t="s">
        <v>2628</v>
      </c>
      <c r="H704" s="18" t="s">
        <v>46</v>
      </c>
      <c r="I704" s="44" t="s">
        <v>2629</v>
      </c>
      <c r="J704" s="44" t="s">
        <v>2620</v>
      </c>
      <c r="K704" s="19" t="s">
        <v>51</v>
      </c>
    </row>
    <row r="705" spans="1:11" ht="24.9" x14ac:dyDescent="0.4">
      <c r="A705" s="17" t="s">
        <v>2630</v>
      </c>
      <c r="B705" s="17" t="s">
        <v>449</v>
      </c>
      <c r="C705" s="19" t="str">
        <f>IF($B705="","",T(VLOOKUP($B705,Documentos!$A$2:$B$151,2,0)))</f>
        <v>Federação das Indústrias do Estado do Rio de Janeiro - FIRJAN</v>
      </c>
      <c r="D705" s="19" t="str">
        <f>IF($B705="","",T(VLOOKUP($B705,Documentos!$A$2:$C$151,3,0)))</f>
        <v>Órgão de classe ou associação</v>
      </c>
      <c r="G705" s="44" t="s">
        <v>2631</v>
      </c>
      <c r="H705" s="18" t="s">
        <v>63</v>
      </c>
      <c r="I705" s="44" t="s">
        <v>2632</v>
      </c>
      <c r="J705" s="44" t="s">
        <v>2633</v>
      </c>
      <c r="K705" s="19" t="s">
        <v>51</v>
      </c>
    </row>
    <row r="706" spans="1:11" ht="24.9" x14ac:dyDescent="0.4">
      <c r="A706" s="17" t="s">
        <v>2634</v>
      </c>
      <c r="B706" s="17" t="s">
        <v>449</v>
      </c>
      <c r="C706" s="19" t="str">
        <f>IF($B706="","",T(VLOOKUP($B706,Documentos!$A$2:$B$151,2,0)))</f>
        <v>Federação das Indústrias do Estado do Rio de Janeiro - FIRJAN</v>
      </c>
      <c r="D706" s="19" t="str">
        <f>IF($B706="","",T(VLOOKUP($B706,Documentos!$A$2:$C$151,3,0)))</f>
        <v>Órgão de classe ou associação</v>
      </c>
      <c r="G706" s="44" t="s">
        <v>2635</v>
      </c>
      <c r="H706" s="18" t="s">
        <v>63</v>
      </c>
      <c r="I706" s="44" t="s">
        <v>2636</v>
      </c>
      <c r="J706" s="44" t="s">
        <v>2633</v>
      </c>
      <c r="K706" s="19" t="s">
        <v>51</v>
      </c>
    </row>
    <row r="707" spans="1:11" ht="24.9" x14ac:dyDescent="0.4">
      <c r="A707" s="17" t="s">
        <v>2637</v>
      </c>
      <c r="B707" s="17" t="s">
        <v>449</v>
      </c>
      <c r="C707" s="19" t="str">
        <f>IF($B707="","",T(VLOOKUP($B707,Documentos!$A$2:$B$151,2,0)))</f>
        <v>Federação das Indústrias do Estado do Rio de Janeiro - FIRJAN</v>
      </c>
      <c r="D707" s="19" t="str">
        <f>IF($B707="","",T(VLOOKUP($B707,Documentos!$A$2:$C$151,3,0)))</f>
        <v>Órgão de classe ou associação</v>
      </c>
      <c r="G707" s="44" t="s">
        <v>2638</v>
      </c>
      <c r="H707" s="18" t="s">
        <v>63</v>
      </c>
      <c r="I707" s="44" t="s">
        <v>654</v>
      </c>
      <c r="J707" s="44" t="s">
        <v>2633</v>
      </c>
      <c r="K707" s="19" t="s">
        <v>51</v>
      </c>
    </row>
    <row r="708" spans="1:11" ht="24.9" x14ac:dyDescent="0.4">
      <c r="A708" s="17" t="s">
        <v>2639</v>
      </c>
      <c r="B708" s="17" t="s">
        <v>449</v>
      </c>
      <c r="C708" s="19" t="str">
        <f>IF($B708="","",T(VLOOKUP($B708,Documentos!$A$2:$B$151,2,0)))</f>
        <v>Federação das Indústrias do Estado do Rio de Janeiro - FIRJAN</v>
      </c>
      <c r="D708" s="19" t="str">
        <f>IF($B708="","",T(VLOOKUP($B708,Documentos!$A$2:$C$151,3,0)))</f>
        <v>Órgão de classe ou associação</v>
      </c>
      <c r="G708" s="44" t="s">
        <v>2640</v>
      </c>
      <c r="H708" s="18" t="s">
        <v>63</v>
      </c>
      <c r="I708" s="44" t="s">
        <v>1567</v>
      </c>
      <c r="K708" s="19" t="s">
        <v>51</v>
      </c>
    </row>
    <row r="709" spans="1:11" ht="24.9" x14ac:dyDescent="0.4">
      <c r="A709" s="17" t="s">
        <v>2641</v>
      </c>
      <c r="B709" s="17" t="s">
        <v>449</v>
      </c>
      <c r="C709" s="19" t="str">
        <f>IF($B709="","",T(VLOOKUP($B709,Documentos!$A$2:$B$151,2,0)))</f>
        <v>Federação das Indústrias do Estado do Rio de Janeiro - FIRJAN</v>
      </c>
      <c r="D709" s="19" t="str">
        <f>IF($B709="","",T(VLOOKUP($B709,Documentos!$A$2:$C$151,3,0)))</f>
        <v>Órgão de classe ou associação</v>
      </c>
      <c r="G709" s="44" t="s">
        <v>2642</v>
      </c>
      <c r="H709" s="18" t="s">
        <v>63</v>
      </c>
      <c r="I709" s="44" t="s">
        <v>2643</v>
      </c>
      <c r="K709" s="19" t="s">
        <v>51</v>
      </c>
    </row>
    <row r="710" spans="1:11" ht="24.9" x14ac:dyDescent="0.4">
      <c r="A710" s="17" t="s">
        <v>2644</v>
      </c>
      <c r="B710" s="17" t="s">
        <v>449</v>
      </c>
      <c r="C710" s="19" t="str">
        <f>IF($B710="","",T(VLOOKUP($B710,Documentos!$A$2:$B$151,2,0)))</f>
        <v>Federação das Indústrias do Estado do Rio de Janeiro - FIRJAN</v>
      </c>
      <c r="D710" s="19" t="str">
        <f>IF($B710="","",T(VLOOKUP($B710,Documentos!$A$2:$C$151,3,0)))</f>
        <v>Órgão de classe ou associação</v>
      </c>
      <c r="G710" s="44" t="s">
        <v>2645</v>
      </c>
      <c r="H710" s="18" t="s">
        <v>63</v>
      </c>
      <c r="I710" s="44" t="s">
        <v>2646</v>
      </c>
      <c r="K710" s="19" t="s">
        <v>51</v>
      </c>
    </row>
    <row r="711" spans="1:11" ht="24.9" x14ac:dyDescent="0.4">
      <c r="A711" s="17" t="s">
        <v>2647</v>
      </c>
      <c r="B711" s="17" t="s">
        <v>449</v>
      </c>
      <c r="C711" s="19" t="str">
        <f>IF($B711="","",T(VLOOKUP($B711,Documentos!$A$2:$B$151,2,0)))</f>
        <v>Federação das Indústrias do Estado do Rio de Janeiro - FIRJAN</v>
      </c>
      <c r="D711" s="19" t="str">
        <f>IF($B711="","",T(VLOOKUP($B711,Documentos!$A$2:$C$151,3,0)))</f>
        <v>Órgão de classe ou associação</v>
      </c>
      <c r="G711" s="44" t="s">
        <v>2648</v>
      </c>
      <c r="H711" s="18" t="s">
        <v>63</v>
      </c>
      <c r="I711" s="44" t="s">
        <v>2649</v>
      </c>
      <c r="K711" s="19" t="s">
        <v>51</v>
      </c>
    </row>
    <row r="712" spans="1:11" ht="24.9" x14ac:dyDescent="0.4">
      <c r="A712" s="17" t="s">
        <v>2650</v>
      </c>
      <c r="B712" s="17" t="s">
        <v>449</v>
      </c>
      <c r="C712" s="19" t="str">
        <f>IF($B712="","",T(VLOOKUP($B712,Documentos!$A$2:$B$151,2,0)))</f>
        <v>Federação das Indústrias do Estado do Rio de Janeiro - FIRJAN</v>
      </c>
      <c r="D712" s="19" t="str">
        <f>IF($B712="","",T(VLOOKUP($B712,Documentos!$A$2:$C$151,3,0)))</f>
        <v>Órgão de classe ou associação</v>
      </c>
      <c r="G712" s="44" t="s">
        <v>908</v>
      </c>
      <c r="H712" s="18" t="s">
        <v>63</v>
      </c>
      <c r="K712" s="19" t="s">
        <v>51</v>
      </c>
    </row>
    <row r="713" spans="1:11" ht="24.9" x14ac:dyDescent="0.4">
      <c r="A713" s="17" t="s">
        <v>2651</v>
      </c>
      <c r="B713" s="17" t="s">
        <v>449</v>
      </c>
      <c r="C713" s="19" t="str">
        <f>IF($B713="","",T(VLOOKUP($B713,Documentos!$A$2:$B$151,2,0)))</f>
        <v>Federação das Indústrias do Estado do Rio de Janeiro - FIRJAN</v>
      </c>
      <c r="D713" s="19" t="str">
        <f>IF($B713="","",T(VLOOKUP($B713,Documentos!$A$2:$C$151,3,0)))</f>
        <v>Órgão de classe ou associação</v>
      </c>
      <c r="G713" s="44" t="s">
        <v>2652</v>
      </c>
      <c r="H713" s="18" t="s">
        <v>63</v>
      </c>
      <c r="K713" s="19" t="s">
        <v>51</v>
      </c>
    </row>
    <row r="714" spans="1:11" ht="24.9" x14ac:dyDescent="0.4">
      <c r="A714" s="17" t="s">
        <v>2653</v>
      </c>
      <c r="B714" s="17" t="s">
        <v>449</v>
      </c>
      <c r="C714" s="19" t="str">
        <f>IF($B714="","",T(VLOOKUP($B714,Documentos!$A$2:$B$151,2,0)))</f>
        <v>Federação das Indústrias do Estado do Rio de Janeiro - FIRJAN</v>
      </c>
      <c r="D714" s="19" t="str">
        <f>IF($B714="","",T(VLOOKUP($B714,Documentos!$A$2:$C$151,3,0)))</f>
        <v>Órgão de classe ou associação</v>
      </c>
      <c r="G714" s="44" t="s">
        <v>2654</v>
      </c>
      <c r="H714" s="18" t="s">
        <v>63</v>
      </c>
      <c r="K714" s="19" t="s">
        <v>51</v>
      </c>
    </row>
    <row r="715" spans="1:11" ht="24.9" x14ac:dyDescent="0.4">
      <c r="A715" s="17" t="s">
        <v>2655</v>
      </c>
      <c r="B715" s="17" t="s">
        <v>449</v>
      </c>
      <c r="C715" s="19" t="str">
        <f>IF($B715="","",T(VLOOKUP($B715,Documentos!$A$2:$B$151,2,0)))</f>
        <v>Federação das Indústrias do Estado do Rio de Janeiro - FIRJAN</v>
      </c>
      <c r="D715" s="19" t="str">
        <f>IF($B715="","",T(VLOOKUP($B715,Documentos!$A$2:$C$151,3,0)))</f>
        <v>Órgão de classe ou associação</v>
      </c>
      <c r="G715" s="44" t="s">
        <v>2656</v>
      </c>
      <c r="H715" s="18" t="s">
        <v>63</v>
      </c>
      <c r="K715" s="19" t="s">
        <v>51</v>
      </c>
    </row>
    <row r="716" spans="1:11" ht="24.9" x14ac:dyDescent="0.4">
      <c r="A716" s="17" t="s">
        <v>2657</v>
      </c>
      <c r="B716" s="17" t="s">
        <v>449</v>
      </c>
      <c r="C716" s="19" t="str">
        <f>IF($B716="","",T(VLOOKUP($B716,Documentos!$A$2:$B$151,2,0)))</f>
        <v>Federação das Indústrias do Estado do Rio de Janeiro - FIRJAN</v>
      </c>
      <c r="D716" s="19" t="str">
        <f>IF($B716="","",T(VLOOKUP($B716,Documentos!$A$2:$C$151,3,0)))</f>
        <v>Órgão de classe ou associação</v>
      </c>
      <c r="G716" s="44" t="s">
        <v>709</v>
      </c>
      <c r="H716" s="18" t="s">
        <v>63</v>
      </c>
      <c r="K716" s="19" t="s">
        <v>51</v>
      </c>
    </row>
    <row r="717" spans="1:11" x14ac:dyDescent="0.4">
      <c r="A717" s="17" t="s">
        <v>2658</v>
      </c>
      <c r="B717" s="17" t="s">
        <v>449</v>
      </c>
      <c r="C717" s="19" t="str">
        <f>IF($B717="","",T(VLOOKUP($B717,Documentos!$A$2:$B$151,2,0)))</f>
        <v>Federação das Indústrias do Estado do Rio de Janeiro - FIRJAN</v>
      </c>
      <c r="D717" s="19" t="str">
        <f>IF($B717="","",T(VLOOKUP($B717,Documentos!$A$2:$C$151,3,0)))</f>
        <v>Órgão de classe ou associação</v>
      </c>
      <c r="G717" s="44" t="s">
        <v>2659</v>
      </c>
      <c r="H717" s="18" t="s">
        <v>46</v>
      </c>
      <c r="I717" s="44" t="s">
        <v>870</v>
      </c>
      <c r="K717" s="19" t="s">
        <v>51</v>
      </c>
    </row>
    <row r="718" spans="1:11" x14ac:dyDescent="0.4">
      <c r="A718" s="17" t="s">
        <v>2660</v>
      </c>
      <c r="B718" s="17" t="s">
        <v>449</v>
      </c>
      <c r="C718" s="19" t="str">
        <f>IF($B718="","",T(VLOOKUP($B718,Documentos!$A$2:$B$151,2,0)))</f>
        <v>Federação das Indústrias do Estado do Rio de Janeiro - FIRJAN</v>
      </c>
      <c r="D718" s="19" t="str">
        <f>IF($B718="","",T(VLOOKUP($B718,Documentos!$A$2:$C$151,3,0)))</f>
        <v>Órgão de classe ou associação</v>
      </c>
      <c r="G718" s="44" t="s">
        <v>2661</v>
      </c>
      <c r="H718" s="18" t="s">
        <v>46</v>
      </c>
      <c r="I718" s="44" t="s">
        <v>743</v>
      </c>
      <c r="K718" s="19" t="s">
        <v>51</v>
      </c>
    </row>
    <row r="719" spans="1:11" x14ac:dyDescent="0.4">
      <c r="A719" s="17" t="s">
        <v>2662</v>
      </c>
      <c r="B719" s="17" t="s">
        <v>449</v>
      </c>
      <c r="C719" s="19" t="str">
        <f>IF($B719="","",T(VLOOKUP($B719,Documentos!$A$2:$B$151,2,0)))</f>
        <v>Federação das Indústrias do Estado do Rio de Janeiro - FIRJAN</v>
      </c>
      <c r="D719" s="19" t="str">
        <f>IF($B719="","",T(VLOOKUP($B719,Documentos!$A$2:$C$151,3,0)))</f>
        <v>Órgão de classe ou associação</v>
      </c>
      <c r="G719" s="44" t="s">
        <v>2663</v>
      </c>
      <c r="H719" s="18" t="s">
        <v>46</v>
      </c>
      <c r="I719" s="44" t="s">
        <v>2664</v>
      </c>
      <c r="K719" s="19" t="s">
        <v>51</v>
      </c>
    </row>
    <row r="720" spans="1:11" x14ac:dyDescent="0.4">
      <c r="A720" s="17" t="s">
        <v>2665</v>
      </c>
      <c r="B720" s="17" t="s">
        <v>449</v>
      </c>
      <c r="C720" s="19" t="str">
        <f>IF($B720="","",T(VLOOKUP($B720,Documentos!$A$2:$B$151,2,0)))</f>
        <v>Federação das Indústrias do Estado do Rio de Janeiro - FIRJAN</v>
      </c>
      <c r="D720" s="19" t="str">
        <f>IF($B720="","",T(VLOOKUP($B720,Documentos!$A$2:$C$151,3,0)))</f>
        <v>Órgão de classe ou associação</v>
      </c>
      <c r="G720" s="44" t="s">
        <v>2666</v>
      </c>
      <c r="H720" s="18" t="s">
        <v>46</v>
      </c>
      <c r="I720" s="44" t="s">
        <v>722</v>
      </c>
      <c r="K720" s="19" t="s">
        <v>51</v>
      </c>
    </row>
    <row r="721" spans="1:11" ht="29.15" x14ac:dyDescent="0.4">
      <c r="A721" s="17" t="s">
        <v>2667</v>
      </c>
      <c r="B721" s="17" t="s">
        <v>451</v>
      </c>
      <c r="C721" s="19" t="str">
        <f>IF($B721="","",T(VLOOKUP($B721,Documentos!$A$2:$B$151,2,0)))</f>
        <v>CdU</v>
      </c>
      <c r="D721" s="19" t="str">
        <f>IF($B721="","",T(VLOOKUP($B721,Documentos!$A$2:$C$151,3,0)))</f>
        <v>Conselho de Usuários</v>
      </c>
      <c r="G721" s="43" t="s">
        <v>2668</v>
      </c>
      <c r="H721" s="18" t="s">
        <v>63</v>
      </c>
      <c r="I721" s="44" t="s">
        <v>1375</v>
      </c>
      <c r="J721" s="44" t="s">
        <v>2669</v>
      </c>
      <c r="K721" s="19" t="s">
        <v>51</v>
      </c>
    </row>
    <row r="722" spans="1:11" ht="29.15" x14ac:dyDescent="0.4">
      <c r="A722" s="17" t="s">
        <v>2670</v>
      </c>
      <c r="B722" s="17" t="s">
        <v>451</v>
      </c>
      <c r="C722" s="19" t="str">
        <f>IF($B722="","",T(VLOOKUP($B722,Documentos!$A$2:$B$151,2,0)))</f>
        <v>CdU</v>
      </c>
      <c r="D722" s="19" t="str">
        <f>IF($B722="","",T(VLOOKUP($B722,Documentos!$A$2:$C$151,3,0)))</f>
        <v>Conselho de Usuários</v>
      </c>
      <c r="G722" s="43" t="s">
        <v>2671</v>
      </c>
      <c r="H722" s="18" t="s">
        <v>63</v>
      </c>
      <c r="I722" s="44" t="s">
        <v>2672</v>
      </c>
      <c r="J722" s="44" t="s">
        <v>654</v>
      </c>
      <c r="K722" s="19" t="s">
        <v>51</v>
      </c>
    </row>
    <row r="723" spans="1:11" ht="29.15" x14ac:dyDescent="0.4">
      <c r="A723" s="17" t="s">
        <v>2673</v>
      </c>
      <c r="B723" s="17" t="s">
        <v>451</v>
      </c>
      <c r="C723" s="19" t="str">
        <f>IF($B723="","",T(VLOOKUP($B723,Documentos!$A$2:$B$151,2,0)))</f>
        <v>CdU</v>
      </c>
      <c r="D723" s="19" t="str">
        <f>IF($B723="","",T(VLOOKUP($B723,Documentos!$A$2:$C$151,3,0)))</f>
        <v>Conselho de Usuários</v>
      </c>
      <c r="G723" s="43" t="s">
        <v>2674</v>
      </c>
      <c r="H723" s="18" t="s">
        <v>63</v>
      </c>
      <c r="I723" s="44" t="s">
        <v>933</v>
      </c>
      <c r="J723" s="44" t="s">
        <v>1802</v>
      </c>
      <c r="K723" s="19" t="s">
        <v>51</v>
      </c>
    </row>
    <row r="724" spans="1:11" ht="29.15" x14ac:dyDescent="0.4">
      <c r="A724" s="17" t="s">
        <v>2675</v>
      </c>
      <c r="B724" s="17" t="s">
        <v>451</v>
      </c>
      <c r="C724" s="19" t="str">
        <f>IF($B724="","",T(VLOOKUP($B724,Documentos!$A$2:$B$151,2,0)))</f>
        <v>CdU</v>
      </c>
      <c r="D724" s="19" t="str">
        <f>IF($B724="","",T(VLOOKUP($B724,Documentos!$A$2:$C$151,3,0)))</f>
        <v>Conselho de Usuários</v>
      </c>
      <c r="G724" s="43" t="s">
        <v>2676</v>
      </c>
      <c r="H724" s="18" t="s">
        <v>46</v>
      </c>
      <c r="I724" s="44" t="s">
        <v>2677</v>
      </c>
      <c r="J724" s="44" t="s">
        <v>857</v>
      </c>
      <c r="K724" s="19" t="s">
        <v>51</v>
      </c>
    </row>
    <row r="725" spans="1:11" ht="24.9" x14ac:dyDescent="0.4">
      <c r="A725" s="17" t="s">
        <v>2678</v>
      </c>
      <c r="B725" s="17" t="s">
        <v>451</v>
      </c>
      <c r="C725" s="19" t="str">
        <f>IF($B725="","",T(VLOOKUP($B725,Documentos!$A$2:$B$151,2,0)))</f>
        <v>CdU</v>
      </c>
      <c r="D725" s="19" t="str">
        <f>IF($B725="","",T(VLOOKUP($B725,Documentos!$A$2:$C$151,3,0)))</f>
        <v>Conselho de Usuários</v>
      </c>
      <c r="G725" s="43" t="s">
        <v>2679</v>
      </c>
      <c r="H725" s="18" t="s">
        <v>63</v>
      </c>
      <c r="I725" s="44" t="s">
        <v>2680</v>
      </c>
      <c r="J725" s="44" t="s">
        <v>2681</v>
      </c>
      <c r="K725" s="19" t="s">
        <v>51</v>
      </c>
    </row>
    <row r="726" spans="1:11" ht="29.15" x14ac:dyDescent="0.4">
      <c r="A726" s="17" t="s">
        <v>2682</v>
      </c>
      <c r="B726" s="17" t="s">
        <v>451</v>
      </c>
      <c r="C726" s="19" t="str">
        <f>IF($B726="","",T(VLOOKUP($B726,Documentos!$A$2:$B$151,2,0)))</f>
        <v>CdU</v>
      </c>
      <c r="D726" s="19" t="str">
        <f>IF($B726="","",T(VLOOKUP($B726,Documentos!$A$2:$C$151,3,0)))</f>
        <v>Conselho de Usuários</v>
      </c>
      <c r="G726" s="43" t="s">
        <v>2683</v>
      </c>
      <c r="H726" s="18" t="s">
        <v>63</v>
      </c>
      <c r="I726" s="44" t="s">
        <v>1150</v>
      </c>
      <c r="J726" s="44" t="s">
        <v>2684</v>
      </c>
      <c r="K726" s="19" t="s">
        <v>51</v>
      </c>
    </row>
    <row r="727" spans="1:11" ht="29.15" x14ac:dyDescent="0.4">
      <c r="A727" s="17" t="s">
        <v>2685</v>
      </c>
      <c r="B727" s="17" t="s">
        <v>451</v>
      </c>
      <c r="C727" s="19" t="str">
        <f>IF($B727="","",T(VLOOKUP($B727,Documentos!$A$2:$B$151,2,0)))</f>
        <v>CdU</v>
      </c>
      <c r="D727" s="19" t="str">
        <f>IF($B727="","",T(VLOOKUP($B727,Documentos!$A$2:$C$151,3,0)))</f>
        <v>Conselho de Usuários</v>
      </c>
      <c r="G727" s="43" t="s">
        <v>2686</v>
      </c>
      <c r="H727" s="18" t="s">
        <v>22</v>
      </c>
      <c r="I727" s="44" t="s">
        <v>2687</v>
      </c>
      <c r="J727" s="44" t="s">
        <v>738</v>
      </c>
      <c r="K727" s="19" t="s">
        <v>51</v>
      </c>
    </row>
    <row r="728" spans="1:11" ht="29.15" x14ac:dyDescent="0.4">
      <c r="A728" s="17" t="s">
        <v>2688</v>
      </c>
      <c r="B728" s="17" t="s">
        <v>451</v>
      </c>
      <c r="C728" s="19" t="str">
        <f>IF($B728="","",T(VLOOKUP($B728,Documentos!$A$2:$B$151,2,0)))</f>
        <v>CdU</v>
      </c>
      <c r="D728" s="19" t="str">
        <f>IF($B728="","",T(VLOOKUP($B728,Documentos!$A$2:$C$151,3,0)))</f>
        <v>Conselho de Usuários</v>
      </c>
      <c r="G728" s="43" t="s">
        <v>2689</v>
      </c>
      <c r="H728" s="18" t="s">
        <v>46</v>
      </c>
      <c r="I728" s="44" t="s">
        <v>2690</v>
      </c>
      <c r="J728" s="44" t="s">
        <v>963</v>
      </c>
      <c r="K728" s="19" t="s">
        <v>51</v>
      </c>
    </row>
    <row r="729" spans="1:11" ht="29.15" x14ac:dyDescent="0.4">
      <c r="A729" s="17" t="s">
        <v>2691</v>
      </c>
      <c r="B729" s="17" t="s">
        <v>451</v>
      </c>
      <c r="C729" s="19" t="str">
        <f>IF($B729="","",T(VLOOKUP($B729,Documentos!$A$2:$B$151,2,0)))</f>
        <v>CdU</v>
      </c>
      <c r="D729" s="19" t="str">
        <f>IF($B729="","",T(VLOOKUP($B729,Documentos!$A$2:$C$151,3,0)))</f>
        <v>Conselho de Usuários</v>
      </c>
      <c r="G729" s="43" t="s">
        <v>2692</v>
      </c>
      <c r="H729" s="18" t="s">
        <v>46</v>
      </c>
      <c r="I729" s="44" t="s">
        <v>2084</v>
      </c>
      <c r="J729" s="44" t="s">
        <v>2693</v>
      </c>
      <c r="K729" s="19" t="s">
        <v>51</v>
      </c>
    </row>
    <row r="730" spans="1:11" ht="29.15" x14ac:dyDescent="0.4">
      <c r="A730" s="17" t="s">
        <v>2694</v>
      </c>
      <c r="B730" s="17" t="s">
        <v>451</v>
      </c>
      <c r="C730" s="19" t="str">
        <f>IF($B730="","",T(VLOOKUP($B730,Documentos!$A$2:$B$151,2,0)))</f>
        <v>CdU</v>
      </c>
      <c r="D730" s="19" t="str">
        <f>IF($B730="","",T(VLOOKUP($B730,Documentos!$A$2:$C$151,3,0)))</f>
        <v>Conselho de Usuários</v>
      </c>
      <c r="G730" s="43" t="s">
        <v>2695</v>
      </c>
      <c r="H730" s="18" t="s">
        <v>46</v>
      </c>
      <c r="I730" s="44" t="s">
        <v>610</v>
      </c>
      <c r="J730" s="44" t="s">
        <v>2696</v>
      </c>
      <c r="K730" s="19" t="s">
        <v>51</v>
      </c>
    </row>
    <row r="731" spans="1:11" ht="29.15" x14ac:dyDescent="0.4">
      <c r="A731" s="17" t="s">
        <v>2697</v>
      </c>
      <c r="B731" s="17" t="s">
        <v>451</v>
      </c>
      <c r="C731" s="19" t="str">
        <f>IF($B731="","",T(VLOOKUP($B731,Documentos!$A$2:$B$151,2,0)))</f>
        <v>CdU</v>
      </c>
      <c r="D731" s="19" t="str">
        <f>IF($B731="","",T(VLOOKUP($B731,Documentos!$A$2:$C$151,3,0)))</f>
        <v>Conselho de Usuários</v>
      </c>
      <c r="G731" s="43" t="s">
        <v>2698</v>
      </c>
      <c r="H731" s="18" t="s">
        <v>63</v>
      </c>
      <c r="I731" s="44" t="s">
        <v>2699</v>
      </c>
      <c r="J731" s="44" t="s">
        <v>648</v>
      </c>
      <c r="K731" s="19" t="s">
        <v>51</v>
      </c>
    </row>
    <row r="732" spans="1:11" ht="24.9" x14ac:dyDescent="0.4">
      <c r="A732" s="17" t="s">
        <v>2700</v>
      </c>
      <c r="B732" s="17" t="s">
        <v>451</v>
      </c>
      <c r="C732" s="19" t="str">
        <f>IF($B732="","",T(VLOOKUP($B732,Documentos!$A$2:$B$151,2,0)))</f>
        <v>CdU</v>
      </c>
      <c r="D732" s="19" t="str">
        <f>IF($B732="","",T(VLOOKUP($B732,Documentos!$A$2:$C$151,3,0)))</f>
        <v>Conselho de Usuários</v>
      </c>
      <c r="G732" s="43" t="s">
        <v>2701</v>
      </c>
      <c r="H732" s="18" t="s">
        <v>22</v>
      </c>
      <c r="I732" s="44" t="s">
        <v>2702</v>
      </c>
      <c r="J732" s="44" t="s">
        <v>2703</v>
      </c>
      <c r="K732" s="19" t="s">
        <v>51</v>
      </c>
    </row>
    <row r="733" spans="1:11" ht="174.9" x14ac:dyDescent="0.4">
      <c r="A733" s="17" t="s">
        <v>2704</v>
      </c>
      <c r="B733" s="17" t="s">
        <v>451</v>
      </c>
      <c r="C733" s="19" t="str">
        <f>IF($B733="","",T(VLOOKUP($B733,Documentos!$A$2:$B$151,2,0)))</f>
        <v>CdU</v>
      </c>
      <c r="D733" s="19" t="str">
        <f>IF($B733="","",T(VLOOKUP($B733,Documentos!$A$2:$C$151,3,0)))</f>
        <v>Conselho de Usuários</v>
      </c>
      <c r="G733" s="43" t="s">
        <v>2705</v>
      </c>
      <c r="H733" s="18" t="s">
        <v>63</v>
      </c>
      <c r="K733" s="19" t="s">
        <v>51</v>
      </c>
    </row>
    <row r="734" spans="1:11" ht="24.9" x14ac:dyDescent="0.4">
      <c r="A734" s="17" t="s">
        <v>2706</v>
      </c>
      <c r="B734" s="17" t="s">
        <v>452</v>
      </c>
      <c r="C734" s="19" t="str">
        <f>IF($B734="","",T(VLOOKUP($B734,Documentos!$A$2:$B$151,2,0)))</f>
        <v>CdU</v>
      </c>
      <c r="D734" s="19" t="str">
        <f>IF($B734="","",T(VLOOKUP($B734,Documentos!$A$2:$C$151,3,0)))</f>
        <v>Conselho de Usuários</v>
      </c>
      <c r="G734" s="44" t="s">
        <v>2707</v>
      </c>
      <c r="H734" s="18" t="s">
        <v>22</v>
      </c>
      <c r="I734" s="44" t="s">
        <v>2708</v>
      </c>
      <c r="J734" s="44" t="s">
        <v>653</v>
      </c>
      <c r="K734" s="19" t="s">
        <v>51</v>
      </c>
    </row>
    <row r="735" spans="1:11" x14ac:dyDescent="0.4">
      <c r="A735" s="17" t="s">
        <v>2709</v>
      </c>
      <c r="B735" s="17" t="s">
        <v>452</v>
      </c>
      <c r="C735" s="19" t="str">
        <f>IF($B735="","",T(VLOOKUP($B735,Documentos!$A$2:$B$151,2,0)))</f>
        <v>CdU</v>
      </c>
      <c r="D735" s="19" t="str">
        <f>IF($B735="","",T(VLOOKUP($B735,Documentos!$A$2:$C$151,3,0)))</f>
        <v>Conselho de Usuários</v>
      </c>
      <c r="G735" s="44" t="s">
        <v>2710</v>
      </c>
      <c r="H735" s="18" t="s">
        <v>46</v>
      </c>
      <c r="I735" s="44" t="s">
        <v>829</v>
      </c>
      <c r="J735" s="44" t="s">
        <v>2711</v>
      </c>
      <c r="K735" s="19" t="s">
        <v>51</v>
      </c>
    </row>
    <row r="736" spans="1:11" x14ac:dyDescent="0.4">
      <c r="A736" s="17" t="s">
        <v>2712</v>
      </c>
      <c r="B736" s="17" t="s">
        <v>452</v>
      </c>
      <c r="C736" s="19" t="str">
        <f>IF($B736="","",T(VLOOKUP($B736,Documentos!$A$2:$B$151,2,0)))</f>
        <v>CdU</v>
      </c>
      <c r="D736" s="19" t="str">
        <f>IF($B736="","",T(VLOOKUP($B736,Documentos!$A$2:$C$151,3,0)))</f>
        <v>Conselho de Usuários</v>
      </c>
      <c r="G736" s="44" t="s">
        <v>2713</v>
      </c>
      <c r="H736" s="18" t="s">
        <v>46</v>
      </c>
      <c r="I736" s="44" t="s">
        <v>1586</v>
      </c>
      <c r="J736" s="44" t="s">
        <v>2711</v>
      </c>
      <c r="K736" s="19" t="s">
        <v>51</v>
      </c>
    </row>
    <row r="737" spans="1:12" ht="24.9" x14ac:dyDescent="0.4">
      <c r="A737" s="17" t="s">
        <v>2714</v>
      </c>
      <c r="B737" s="17" t="s">
        <v>452</v>
      </c>
      <c r="C737" s="19" t="str">
        <f>IF($B737="","",T(VLOOKUP($B737,Documentos!$A$2:$B$151,2,0)))</f>
        <v>CdU</v>
      </c>
      <c r="D737" s="19" t="str">
        <f>IF($B737="","",T(VLOOKUP($B737,Documentos!$A$2:$C$151,3,0)))</f>
        <v>Conselho de Usuários</v>
      </c>
      <c r="G737" s="44" t="s">
        <v>2715</v>
      </c>
      <c r="H737" s="18" t="s">
        <v>22</v>
      </c>
      <c r="I737" s="44" t="s">
        <v>636</v>
      </c>
      <c r="J737" s="44" t="s">
        <v>2716</v>
      </c>
      <c r="K737" s="19" t="s">
        <v>51</v>
      </c>
    </row>
    <row r="738" spans="1:12" ht="24.9" x14ac:dyDescent="0.4">
      <c r="A738" s="17" t="s">
        <v>2717</v>
      </c>
      <c r="B738" s="17" t="s">
        <v>452</v>
      </c>
      <c r="C738" s="19" t="str">
        <f>IF($B738="","",T(VLOOKUP($B738,Documentos!$A$2:$B$151,2,0)))</f>
        <v>CdU</v>
      </c>
      <c r="D738" s="19" t="str">
        <f>IF($B738="","",T(VLOOKUP($B738,Documentos!$A$2:$C$151,3,0)))</f>
        <v>Conselho de Usuários</v>
      </c>
      <c r="G738" s="44" t="s">
        <v>2718</v>
      </c>
      <c r="H738" s="18" t="s">
        <v>13</v>
      </c>
      <c r="I738" s="44" t="s">
        <v>640</v>
      </c>
      <c r="J738" s="44" t="s">
        <v>2716</v>
      </c>
      <c r="K738" s="19" t="s">
        <v>51</v>
      </c>
    </row>
    <row r="739" spans="1:12" ht="24.9" x14ac:dyDescent="0.4">
      <c r="A739" s="17" t="s">
        <v>2719</v>
      </c>
      <c r="B739" s="17" t="s">
        <v>452</v>
      </c>
      <c r="C739" s="19" t="str">
        <f>IF($B739="","",T(VLOOKUP($B739,Documentos!$A$2:$B$151,2,0)))</f>
        <v>CdU</v>
      </c>
      <c r="D739" s="19" t="str">
        <f>IF($B739="","",T(VLOOKUP($B739,Documentos!$A$2:$C$151,3,0)))</f>
        <v>Conselho de Usuários</v>
      </c>
      <c r="G739" s="44" t="s">
        <v>2720</v>
      </c>
      <c r="H739" s="18" t="s">
        <v>22</v>
      </c>
      <c r="I739" s="44" t="s">
        <v>1329</v>
      </c>
      <c r="J739" s="44" t="s">
        <v>2716</v>
      </c>
      <c r="K739" s="19" t="s">
        <v>51</v>
      </c>
    </row>
    <row r="740" spans="1:12" x14ac:dyDescent="0.4">
      <c r="A740" s="17" t="s">
        <v>2721</v>
      </c>
      <c r="B740" s="17" t="s">
        <v>452</v>
      </c>
      <c r="C740" s="19" t="str">
        <f>IF($B740="","",T(VLOOKUP($B740,Documentos!$A$2:$B$151,2,0)))</f>
        <v>CdU</v>
      </c>
      <c r="D740" s="19" t="str">
        <f>IF($B740="","",T(VLOOKUP($B740,Documentos!$A$2:$C$151,3,0)))</f>
        <v>Conselho de Usuários</v>
      </c>
      <c r="G740" s="44" t="s">
        <v>2722</v>
      </c>
      <c r="H740" s="18" t="s">
        <v>53</v>
      </c>
      <c r="I740" s="44" t="s">
        <v>940</v>
      </c>
      <c r="J740" s="44" t="s">
        <v>2723</v>
      </c>
      <c r="K740" s="19" t="s">
        <v>51</v>
      </c>
    </row>
    <row r="741" spans="1:12" x14ac:dyDescent="0.4">
      <c r="A741" s="17" t="s">
        <v>2724</v>
      </c>
      <c r="B741" s="17" t="s">
        <v>452</v>
      </c>
      <c r="C741" s="19" t="str">
        <f>IF($B741="","",T(VLOOKUP($B741,Documentos!$A$2:$B$151,2,0)))</f>
        <v>CdU</v>
      </c>
      <c r="D741" s="19" t="str">
        <f>IF($B741="","",T(VLOOKUP($B741,Documentos!$A$2:$C$151,3,0)))</f>
        <v>Conselho de Usuários</v>
      </c>
      <c r="G741" s="44" t="s">
        <v>2725</v>
      </c>
      <c r="H741" s="18" t="s">
        <v>57</v>
      </c>
      <c r="I741" s="44" t="s">
        <v>1492</v>
      </c>
      <c r="J741" s="44" t="s">
        <v>2723</v>
      </c>
      <c r="K741" s="19" t="s">
        <v>51</v>
      </c>
    </row>
    <row r="742" spans="1:12" ht="24.9" x14ac:dyDescent="0.4">
      <c r="A742" s="17" t="s">
        <v>2726</v>
      </c>
      <c r="B742" s="17" t="s">
        <v>452</v>
      </c>
      <c r="C742" s="19" t="str">
        <f>IF($B742="","",T(VLOOKUP($B742,Documentos!$A$2:$B$151,2,0)))</f>
        <v>CdU</v>
      </c>
      <c r="D742" s="19" t="str">
        <f>IF($B742="","",T(VLOOKUP($B742,Documentos!$A$2:$C$151,3,0)))</f>
        <v>Conselho de Usuários</v>
      </c>
      <c r="G742" s="44" t="s">
        <v>2727</v>
      </c>
      <c r="H742" s="18" t="s">
        <v>13</v>
      </c>
      <c r="I742" s="44" t="s">
        <v>628</v>
      </c>
      <c r="J742" s="44" t="s">
        <v>2723</v>
      </c>
      <c r="K742" s="19" t="s">
        <v>51</v>
      </c>
    </row>
    <row r="743" spans="1:12" ht="24.9" x14ac:dyDescent="0.4">
      <c r="A743" s="17" t="s">
        <v>2728</v>
      </c>
      <c r="B743" s="17" t="s">
        <v>452</v>
      </c>
      <c r="C743" s="19" t="str">
        <f>IF($B743="","",T(VLOOKUP($B743,Documentos!$A$2:$B$151,2,0)))</f>
        <v>CdU</v>
      </c>
      <c r="D743" s="19" t="str">
        <f>IF($B743="","",T(VLOOKUP($B743,Documentos!$A$2:$C$151,3,0)))</f>
        <v>Conselho de Usuários</v>
      </c>
      <c r="G743" s="44" t="s">
        <v>2729</v>
      </c>
      <c r="H743" s="18" t="s">
        <v>30</v>
      </c>
      <c r="I743" s="44" t="s">
        <v>2730</v>
      </c>
      <c r="J743" s="44" t="s">
        <v>2731</v>
      </c>
      <c r="K743" s="19" t="s">
        <v>51</v>
      </c>
    </row>
    <row r="744" spans="1:12" x14ac:dyDescent="0.4">
      <c r="A744" s="17" t="s">
        <v>2732</v>
      </c>
      <c r="B744" s="17" t="s">
        <v>452</v>
      </c>
      <c r="C744" s="19" t="str">
        <f>IF($B744="","",T(VLOOKUP($B744,Documentos!$A$2:$B$151,2,0)))</f>
        <v>CdU</v>
      </c>
      <c r="D744" s="19" t="str">
        <f>IF($B744="","",T(VLOOKUP($B744,Documentos!$A$2:$C$151,3,0)))</f>
        <v>Conselho de Usuários</v>
      </c>
      <c r="G744" s="44" t="s">
        <v>2733</v>
      </c>
      <c r="H744" s="18" t="s">
        <v>57</v>
      </c>
      <c r="I744" s="44" t="s">
        <v>2106</v>
      </c>
      <c r="J744" s="44" t="s">
        <v>1080</v>
      </c>
      <c r="K744" s="19" t="s">
        <v>51</v>
      </c>
    </row>
    <row r="745" spans="1:12" ht="43.75" x14ac:dyDescent="0.4">
      <c r="A745" s="17" t="s">
        <v>2734</v>
      </c>
      <c r="B745" s="17" t="s">
        <v>454</v>
      </c>
      <c r="C745" s="19" t="str">
        <f>IF($B745="","",T(VLOOKUP($B745,Documentos!$A$2:$B$151,2,0)))</f>
        <v>Aurum Tank</v>
      </c>
      <c r="D745" s="19" t="str">
        <f>IF($B745="","",T(VLOOKUP($B745,Documentos!$A$2:$C$151,3,0)))</f>
        <v>Consultoria e consultores</v>
      </c>
      <c r="G745" s="43" t="s">
        <v>2735</v>
      </c>
      <c r="H745" s="18" t="s">
        <v>63</v>
      </c>
      <c r="I745" s="44" t="s">
        <v>654</v>
      </c>
      <c r="L745" s="44" t="s">
        <v>2736</v>
      </c>
    </row>
    <row r="746" spans="1:12" ht="43.75" x14ac:dyDescent="0.4">
      <c r="A746" s="17" t="s">
        <v>2737</v>
      </c>
      <c r="B746" s="17" t="s">
        <v>454</v>
      </c>
      <c r="C746" s="19" t="str">
        <f>IF($B746="","",T(VLOOKUP($B746,Documentos!$A$2:$B$151,2,0)))</f>
        <v>Aurum Tank</v>
      </c>
      <c r="D746" s="19" t="str">
        <f>IF($B746="","",T(VLOOKUP($B746,Documentos!$A$2:$C$151,3,0)))</f>
        <v>Consultoria e consultores</v>
      </c>
      <c r="G746" s="43" t="s">
        <v>2738</v>
      </c>
      <c r="H746" s="18" t="s">
        <v>46</v>
      </c>
      <c r="I746" s="44" t="s">
        <v>2739</v>
      </c>
      <c r="L746" s="44" t="s">
        <v>2740</v>
      </c>
    </row>
    <row r="747" spans="1:12" ht="29.15" x14ac:dyDescent="0.4">
      <c r="A747" s="17" t="s">
        <v>2741</v>
      </c>
      <c r="B747" s="17" t="s">
        <v>454</v>
      </c>
      <c r="C747" s="19" t="str">
        <f>IF($B747="","",T(VLOOKUP($B747,Documentos!$A$2:$B$151,2,0)))</f>
        <v>Aurum Tank</v>
      </c>
      <c r="D747" s="19" t="str">
        <f>IF($B747="","",T(VLOOKUP($B747,Documentos!$A$2:$C$151,3,0)))</f>
        <v>Consultoria e consultores</v>
      </c>
      <c r="G747" s="43" t="s">
        <v>2742</v>
      </c>
      <c r="H747" s="18" t="s">
        <v>46</v>
      </c>
      <c r="I747" s="44" t="s">
        <v>717</v>
      </c>
      <c r="L747" s="44" t="s">
        <v>2743</v>
      </c>
    </row>
    <row r="748" spans="1:12" ht="29.15" x14ac:dyDescent="0.4">
      <c r="A748" s="17" t="s">
        <v>2744</v>
      </c>
      <c r="B748" s="17" t="s">
        <v>454</v>
      </c>
      <c r="C748" s="19" t="str">
        <f>IF($B748="","",T(VLOOKUP($B748,Documentos!$A$2:$B$151,2,0)))</f>
        <v>Aurum Tank</v>
      </c>
      <c r="D748" s="19" t="str">
        <f>IF($B748="","",T(VLOOKUP($B748,Documentos!$A$2:$C$151,3,0)))</f>
        <v>Consultoria e consultores</v>
      </c>
      <c r="G748" s="43" t="s">
        <v>2745</v>
      </c>
      <c r="H748" s="18" t="s">
        <v>46</v>
      </c>
      <c r="I748" s="44" t="s">
        <v>2746</v>
      </c>
      <c r="L748" s="44" t="s">
        <v>2747</v>
      </c>
    </row>
    <row r="749" spans="1:12" ht="29.15" x14ac:dyDescent="0.4">
      <c r="A749" s="17" t="s">
        <v>2748</v>
      </c>
      <c r="B749" s="17" t="s">
        <v>454</v>
      </c>
      <c r="C749" s="19" t="str">
        <f>IF($B749="","",T(VLOOKUP($B749,Documentos!$A$2:$B$151,2,0)))</f>
        <v>Aurum Tank</v>
      </c>
      <c r="D749" s="19" t="str">
        <f>IF($B749="","",T(VLOOKUP($B749,Documentos!$A$2:$C$151,3,0)))</f>
        <v>Consultoria e consultores</v>
      </c>
      <c r="G749" s="43" t="s">
        <v>2749</v>
      </c>
      <c r="H749" s="18" t="s">
        <v>46</v>
      </c>
      <c r="I749" s="44" t="s">
        <v>2750</v>
      </c>
      <c r="L749" s="44" t="s">
        <v>2751</v>
      </c>
    </row>
    <row r="750" spans="1:12" ht="29.15" x14ac:dyDescent="0.4">
      <c r="A750" s="17" t="s">
        <v>2752</v>
      </c>
      <c r="B750" s="17" t="s">
        <v>454</v>
      </c>
      <c r="C750" s="19" t="str">
        <f>IF($B750="","",T(VLOOKUP($B750,Documentos!$A$2:$B$151,2,0)))</f>
        <v>Aurum Tank</v>
      </c>
      <c r="D750" s="19" t="str">
        <f>IF($B750="","",T(VLOOKUP($B750,Documentos!$A$2:$C$151,3,0)))</f>
        <v>Consultoria e consultores</v>
      </c>
      <c r="G750" s="43" t="s">
        <v>2753</v>
      </c>
      <c r="H750" s="18" t="s">
        <v>46</v>
      </c>
      <c r="I750" s="44" t="s">
        <v>2754</v>
      </c>
      <c r="L750" s="44" t="s">
        <v>2755</v>
      </c>
    </row>
    <row r="751" spans="1:12" ht="43.75" x14ac:dyDescent="0.4">
      <c r="A751" s="17" t="s">
        <v>2756</v>
      </c>
      <c r="B751" s="17" t="s">
        <v>454</v>
      </c>
      <c r="C751" s="19" t="str">
        <f>IF($B751="","",T(VLOOKUP($B751,Documentos!$A$2:$B$151,2,0)))</f>
        <v>Aurum Tank</v>
      </c>
      <c r="D751" s="19" t="str">
        <f>IF($B751="","",T(VLOOKUP($B751,Documentos!$A$2:$C$151,3,0)))</f>
        <v>Consultoria e consultores</v>
      </c>
      <c r="G751" s="43" t="s">
        <v>2757</v>
      </c>
      <c r="H751" s="18" t="s">
        <v>46</v>
      </c>
      <c r="I751" s="44" t="s">
        <v>2758</v>
      </c>
      <c r="L751" s="44" t="s">
        <v>2759</v>
      </c>
    </row>
    <row r="752" spans="1:12" ht="29.15" x14ac:dyDescent="0.4">
      <c r="A752" s="17" t="s">
        <v>2760</v>
      </c>
      <c r="B752" s="17" t="s">
        <v>454</v>
      </c>
      <c r="C752" s="19" t="str">
        <f>IF($B752="","",T(VLOOKUP($B752,Documentos!$A$2:$B$151,2,0)))</f>
        <v>Aurum Tank</v>
      </c>
      <c r="D752" s="19" t="str">
        <f>IF($B752="","",T(VLOOKUP($B752,Documentos!$A$2:$C$151,3,0)))</f>
        <v>Consultoria e consultores</v>
      </c>
      <c r="G752" s="43" t="s">
        <v>2761</v>
      </c>
      <c r="H752" s="18" t="s">
        <v>46</v>
      </c>
      <c r="I752" s="44" t="s">
        <v>2762</v>
      </c>
      <c r="L752" s="44" t="s">
        <v>2763</v>
      </c>
    </row>
    <row r="753" spans="1:12" ht="43.75" x14ac:dyDescent="0.4">
      <c r="A753" s="17" t="s">
        <v>2764</v>
      </c>
      <c r="B753" s="17" t="s">
        <v>454</v>
      </c>
      <c r="C753" s="19" t="str">
        <f>IF($B753="","",T(VLOOKUP($B753,Documentos!$A$2:$B$151,2,0)))</f>
        <v>Aurum Tank</v>
      </c>
      <c r="D753" s="19" t="str">
        <f>IF($B753="","",T(VLOOKUP($B753,Documentos!$A$2:$C$151,3,0)))</f>
        <v>Consultoria e consultores</v>
      </c>
      <c r="G753" s="43" t="s">
        <v>2765</v>
      </c>
      <c r="H753" s="18" t="s">
        <v>46</v>
      </c>
      <c r="I753" s="44" t="s">
        <v>2766</v>
      </c>
      <c r="L753" s="44" t="s">
        <v>2767</v>
      </c>
    </row>
    <row r="754" spans="1:12" x14ac:dyDescent="0.4">
      <c r="A754" s="17" t="s">
        <v>2768</v>
      </c>
      <c r="C754" s="19" t="str">
        <f>IF($B754="","",T(VLOOKUP($B754,Documentos!$A$2:$B$151,2,0)))</f>
        <v/>
      </c>
      <c r="D754" s="19" t="str">
        <f>IF($B754="","",T(VLOOKUP($B754,Documentos!$A$2:$C$151,3,0)))</f>
        <v/>
      </c>
    </row>
    <row r="755" spans="1:12" x14ac:dyDescent="0.4">
      <c r="A755" s="17" t="s">
        <v>2769</v>
      </c>
      <c r="C755" s="19" t="str">
        <f>IF($B755="","",T(VLOOKUP($B755,Documentos!$A$2:$B$151,2,0)))</f>
        <v/>
      </c>
      <c r="D755" s="19" t="str">
        <f>IF($B755="","",T(VLOOKUP($B755,Documentos!$A$2:$C$151,3,0)))</f>
        <v/>
      </c>
    </row>
    <row r="756" spans="1:12" x14ac:dyDescent="0.4">
      <c r="A756" s="17" t="s">
        <v>2770</v>
      </c>
      <c r="C756" s="19" t="str">
        <f>IF($B756="","",T(VLOOKUP($B756,Documentos!$A$2:$B$151,2,0)))</f>
        <v/>
      </c>
      <c r="D756" s="19" t="str">
        <f>IF($B756="","",T(VLOOKUP($B756,Documentos!$A$2:$C$151,3,0)))</f>
        <v/>
      </c>
    </row>
    <row r="757" spans="1:12" x14ac:dyDescent="0.4">
      <c r="A757" s="17" t="s">
        <v>2771</v>
      </c>
      <c r="C757" s="19" t="str">
        <f>IF($B757="","",T(VLOOKUP($B757,Documentos!$A$2:$B$151,2,0)))</f>
        <v/>
      </c>
      <c r="D757" s="19" t="str">
        <f>IF($B757="","",T(VLOOKUP($B757,Documentos!$A$2:$C$151,3,0)))</f>
        <v/>
      </c>
    </row>
    <row r="758" spans="1:12" x14ac:dyDescent="0.4">
      <c r="A758" s="17" t="s">
        <v>2772</v>
      </c>
      <c r="C758" s="19" t="str">
        <f>IF($B758="","",T(VLOOKUP($B758,Documentos!$A$2:$B$151,2,0)))</f>
        <v/>
      </c>
      <c r="D758" s="19" t="str">
        <f>IF($B758="","",T(VLOOKUP($B758,Documentos!$A$2:$C$151,3,0)))</f>
        <v/>
      </c>
    </row>
    <row r="759" spans="1:12" x14ac:dyDescent="0.4">
      <c r="A759" s="17" t="s">
        <v>2773</v>
      </c>
      <c r="C759" s="19" t="str">
        <f>IF($B759="","",T(VLOOKUP($B759,Documentos!$A$2:$B$151,2,0)))</f>
        <v/>
      </c>
      <c r="D759" s="19" t="str">
        <f>IF($B759="","",T(VLOOKUP($B759,Documentos!$A$2:$C$151,3,0)))</f>
        <v/>
      </c>
    </row>
    <row r="760" spans="1:12" x14ac:dyDescent="0.4">
      <c r="A760" s="17" t="s">
        <v>2774</v>
      </c>
      <c r="C760" s="19" t="str">
        <f>IF($B760="","",T(VLOOKUP($B760,Documentos!$A$2:$B$151,2,0)))</f>
        <v/>
      </c>
      <c r="D760" s="19" t="str">
        <f>IF($B760="","",T(VLOOKUP($B760,Documentos!$A$2:$C$151,3,0)))</f>
        <v/>
      </c>
    </row>
    <row r="761" spans="1:12" x14ac:dyDescent="0.4">
      <c r="A761" s="17" t="s">
        <v>2775</v>
      </c>
      <c r="C761" s="19" t="str">
        <f>IF($B761="","",T(VLOOKUP($B761,Documentos!$A$2:$B$151,2,0)))</f>
        <v/>
      </c>
      <c r="D761" s="19" t="str">
        <f>IF($B761="","",T(VLOOKUP($B761,Documentos!$A$2:$C$151,3,0)))</f>
        <v/>
      </c>
    </row>
    <row r="762" spans="1:12" x14ac:dyDescent="0.4">
      <c r="A762" s="17" t="s">
        <v>2776</v>
      </c>
      <c r="C762" s="19" t="str">
        <f>IF($B762="","",T(VLOOKUP($B762,Documentos!$A$2:$B$151,2,0)))</f>
        <v/>
      </c>
      <c r="D762" s="19" t="str">
        <f>IF($B762="","",T(VLOOKUP($B762,Documentos!$A$2:$C$151,3,0)))</f>
        <v/>
      </c>
    </row>
    <row r="763" spans="1:12" x14ac:dyDescent="0.4">
      <c r="A763" s="17" t="s">
        <v>2777</v>
      </c>
      <c r="C763" s="19" t="str">
        <f>IF($B763="","",T(VLOOKUP($B763,Documentos!$A$2:$B$151,2,0)))</f>
        <v/>
      </c>
      <c r="D763" s="19" t="str">
        <f>IF($B763="","",T(VLOOKUP($B763,Documentos!$A$2:$C$151,3,0)))</f>
        <v/>
      </c>
    </row>
    <row r="764" spans="1:12" x14ac:dyDescent="0.4">
      <c r="A764" s="17" t="s">
        <v>2778</v>
      </c>
      <c r="C764" s="19" t="str">
        <f>IF($B764="","",T(VLOOKUP($B764,Documentos!$A$2:$B$151,2,0)))</f>
        <v/>
      </c>
      <c r="D764" s="19" t="str">
        <f>IF($B764="","",T(VLOOKUP($B764,Documentos!$A$2:$C$151,3,0)))</f>
        <v/>
      </c>
    </row>
    <row r="765" spans="1:12" x14ac:dyDescent="0.4">
      <c r="A765" s="17" t="s">
        <v>2779</v>
      </c>
      <c r="C765" s="19" t="str">
        <f>IF($B765="","",T(VLOOKUP($B765,Documentos!$A$2:$B$151,2,0)))</f>
        <v/>
      </c>
      <c r="D765" s="19" t="str">
        <f>IF($B765="","",T(VLOOKUP($B765,Documentos!$A$2:$C$151,3,0)))</f>
        <v/>
      </c>
    </row>
    <row r="766" spans="1:12" x14ac:dyDescent="0.4">
      <c r="A766" s="17" t="s">
        <v>2780</v>
      </c>
      <c r="C766" s="19" t="str">
        <f>IF($B766="","",T(VLOOKUP($B766,Documentos!$A$2:$B$151,2,0)))</f>
        <v/>
      </c>
      <c r="D766" s="19" t="str">
        <f>IF($B766="","",T(VLOOKUP($B766,Documentos!$A$2:$C$151,3,0)))</f>
        <v/>
      </c>
    </row>
    <row r="767" spans="1:12" x14ac:dyDescent="0.4">
      <c r="A767" s="17" t="s">
        <v>2781</v>
      </c>
      <c r="C767" s="19" t="str">
        <f>IF($B767="","",T(VLOOKUP($B767,Documentos!$A$2:$B$151,2,0)))</f>
        <v/>
      </c>
      <c r="D767" s="19" t="str">
        <f>IF($B767="","",T(VLOOKUP($B767,Documentos!$A$2:$C$151,3,0)))</f>
        <v/>
      </c>
    </row>
    <row r="768" spans="1:12" x14ac:dyDescent="0.4">
      <c r="A768" s="17" t="s">
        <v>2782</v>
      </c>
      <c r="C768" s="19" t="str">
        <f>IF($B768="","",T(VLOOKUP($B768,Documentos!$A$2:$B$151,2,0)))</f>
        <v/>
      </c>
      <c r="D768" s="19" t="str">
        <f>IF($B768="","",T(VLOOKUP($B768,Documentos!$A$2:$C$151,3,0)))</f>
        <v/>
      </c>
    </row>
    <row r="769" spans="1:4" x14ac:dyDescent="0.4">
      <c r="A769" s="17" t="s">
        <v>2783</v>
      </c>
      <c r="C769" s="19" t="str">
        <f>IF($B769="","",T(VLOOKUP($B769,Documentos!$A$2:$B$151,2,0)))</f>
        <v/>
      </c>
      <c r="D769" s="19" t="str">
        <f>IF($B769="","",T(VLOOKUP($B769,Documentos!$A$2:$C$151,3,0)))</f>
        <v/>
      </c>
    </row>
    <row r="770" spans="1:4" x14ac:dyDescent="0.4">
      <c r="A770" s="17" t="s">
        <v>2784</v>
      </c>
      <c r="C770" s="19" t="str">
        <f>IF($B770="","",T(VLOOKUP($B770,Documentos!$A$2:$B$151,2,0)))</f>
        <v/>
      </c>
      <c r="D770" s="19" t="str">
        <f>IF($B770="","",T(VLOOKUP($B770,Documentos!$A$2:$C$151,3,0)))</f>
        <v/>
      </c>
    </row>
    <row r="771" spans="1:4" x14ac:dyDescent="0.4">
      <c r="A771" s="17" t="s">
        <v>2785</v>
      </c>
      <c r="C771" s="19" t="str">
        <f>IF($B771="","",T(VLOOKUP($B771,Documentos!$A$2:$B$151,2,0)))</f>
        <v/>
      </c>
      <c r="D771" s="19" t="str">
        <f>IF($B771="","",T(VLOOKUP($B771,Documentos!$A$2:$C$151,3,0)))</f>
        <v/>
      </c>
    </row>
    <row r="772" spans="1:4" x14ac:dyDescent="0.4">
      <c r="A772" s="17" t="s">
        <v>2786</v>
      </c>
      <c r="C772" s="19" t="str">
        <f>IF($B772="","",T(VLOOKUP($B772,Documentos!$A$2:$B$151,2,0)))</f>
        <v/>
      </c>
      <c r="D772" s="19" t="str">
        <f>IF($B772="","",T(VLOOKUP($B772,Documentos!$A$2:$C$151,3,0)))</f>
        <v/>
      </c>
    </row>
    <row r="773" spans="1:4" x14ac:dyDescent="0.4">
      <c r="A773" s="17" t="s">
        <v>2787</v>
      </c>
      <c r="C773" s="19" t="str">
        <f>IF($B773="","",T(VLOOKUP($B773,Documentos!$A$2:$B$151,2,0)))</f>
        <v/>
      </c>
      <c r="D773" s="19" t="str">
        <f>IF($B773="","",T(VLOOKUP($B773,Documentos!$A$2:$C$151,3,0)))</f>
        <v/>
      </c>
    </row>
    <row r="774" spans="1:4" x14ac:dyDescent="0.4">
      <c r="A774" s="17" t="s">
        <v>2788</v>
      </c>
      <c r="C774" s="19" t="str">
        <f>IF($B774="","",T(VLOOKUP($B774,Documentos!$A$2:$B$151,2,0)))</f>
        <v/>
      </c>
      <c r="D774" s="19" t="str">
        <f>IF($B774="","",T(VLOOKUP($B774,Documentos!$A$2:$C$151,3,0)))</f>
        <v/>
      </c>
    </row>
    <row r="775" spans="1:4" x14ac:dyDescent="0.4">
      <c r="A775" s="17" t="s">
        <v>2789</v>
      </c>
      <c r="C775" s="19" t="str">
        <f>IF($B775="","",T(VLOOKUP($B775,Documentos!$A$2:$B$151,2,0)))</f>
        <v/>
      </c>
      <c r="D775" s="19" t="str">
        <f>IF($B775="","",T(VLOOKUP($B775,Documentos!$A$2:$C$151,3,0)))</f>
        <v/>
      </c>
    </row>
    <row r="776" spans="1:4" x14ac:dyDescent="0.4">
      <c r="A776" s="17" t="s">
        <v>2790</v>
      </c>
      <c r="C776" s="19" t="str">
        <f>IF($B776="","",T(VLOOKUP($B776,Documentos!$A$2:$B$151,2,0)))</f>
        <v/>
      </c>
      <c r="D776" s="19" t="str">
        <f>IF($B776="","",T(VLOOKUP($B776,Documentos!$A$2:$C$151,3,0)))</f>
        <v/>
      </c>
    </row>
    <row r="777" spans="1:4" x14ac:dyDescent="0.4">
      <c r="A777" s="17" t="s">
        <v>2791</v>
      </c>
      <c r="C777" s="19" t="str">
        <f>IF($B777="","",T(VLOOKUP($B777,Documentos!$A$2:$B$151,2,0)))</f>
        <v/>
      </c>
      <c r="D777" s="19" t="str">
        <f>IF($B777="","",T(VLOOKUP($B777,Documentos!$A$2:$C$151,3,0)))</f>
        <v/>
      </c>
    </row>
    <row r="778" spans="1:4" x14ac:dyDescent="0.4">
      <c r="A778" s="17" t="s">
        <v>2792</v>
      </c>
      <c r="C778" s="19" t="str">
        <f>IF($B778="","",T(VLOOKUP($B778,Documentos!$A$2:$B$151,2,0)))</f>
        <v/>
      </c>
      <c r="D778" s="19" t="str">
        <f>IF($B778="","",T(VLOOKUP($B778,Documentos!$A$2:$C$151,3,0)))</f>
        <v/>
      </c>
    </row>
    <row r="779" spans="1:4" x14ac:dyDescent="0.4">
      <c r="A779" s="17" t="s">
        <v>2793</v>
      </c>
      <c r="C779" s="19" t="str">
        <f>IF($B779="","",T(VLOOKUP($B779,Documentos!$A$2:$B$151,2,0)))</f>
        <v/>
      </c>
      <c r="D779" s="19" t="str">
        <f>IF($B779="","",T(VLOOKUP($B779,Documentos!$A$2:$C$151,3,0)))</f>
        <v/>
      </c>
    </row>
    <row r="780" spans="1:4" x14ac:dyDescent="0.4">
      <c r="A780" s="17" t="s">
        <v>2794</v>
      </c>
      <c r="C780" s="19" t="str">
        <f>IF($B780="","",T(VLOOKUP($B780,Documentos!$A$2:$B$151,2,0)))</f>
        <v/>
      </c>
      <c r="D780" s="19" t="str">
        <f>IF($B780="","",T(VLOOKUP($B780,Documentos!$A$2:$C$151,3,0)))</f>
        <v/>
      </c>
    </row>
    <row r="781" spans="1:4" x14ac:dyDescent="0.4">
      <c r="A781" s="17" t="s">
        <v>2795</v>
      </c>
      <c r="C781" s="19" t="str">
        <f>IF($B781="","",T(VLOOKUP($B781,Documentos!$A$2:$B$151,2,0)))</f>
        <v/>
      </c>
      <c r="D781" s="19" t="str">
        <f>IF($B781="","",T(VLOOKUP($B781,Documentos!$A$2:$C$151,3,0)))</f>
        <v/>
      </c>
    </row>
    <row r="782" spans="1:4" x14ac:dyDescent="0.4">
      <c r="A782" s="17" t="s">
        <v>2796</v>
      </c>
      <c r="C782" s="19" t="str">
        <f>IF($B782="","",T(VLOOKUP($B782,Documentos!$A$2:$B$151,2,0)))</f>
        <v/>
      </c>
      <c r="D782" s="19" t="str">
        <f>IF($B782="","",T(VLOOKUP($B782,Documentos!$A$2:$C$151,3,0)))</f>
        <v/>
      </c>
    </row>
    <row r="783" spans="1:4" x14ac:dyDescent="0.4">
      <c r="A783" s="17" t="s">
        <v>2797</v>
      </c>
      <c r="C783" s="19" t="str">
        <f>IF($B783="","",T(VLOOKUP($B783,Documentos!$A$2:$B$151,2,0)))</f>
        <v/>
      </c>
      <c r="D783" s="19" t="str">
        <f>IF($B783="","",T(VLOOKUP($B783,Documentos!$A$2:$C$151,3,0)))</f>
        <v/>
      </c>
    </row>
    <row r="784" spans="1:4" x14ac:dyDescent="0.4">
      <c r="A784" s="17" t="s">
        <v>2798</v>
      </c>
      <c r="C784" s="19" t="str">
        <f>IF($B784="","",T(VLOOKUP($B784,Documentos!$A$2:$B$151,2,0)))</f>
        <v/>
      </c>
      <c r="D784" s="19" t="str">
        <f>IF($B784="","",T(VLOOKUP($B784,Documentos!$A$2:$C$151,3,0)))</f>
        <v/>
      </c>
    </row>
    <row r="785" spans="1:4" x14ac:dyDescent="0.4">
      <c r="A785" s="17" t="s">
        <v>2799</v>
      </c>
      <c r="C785" s="19" t="str">
        <f>IF($B785="","",T(VLOOKUP($B785,Documentos!$A$2:$B$151,2,0)))</f>
        <v/>
      </c>
      <c r="D785" s="19" t="str">
        <f>IF($B785="","",T(VLOOKUP($B785,Documentos!$A$2:$C$151,3,0)))</f>
        <v/>
      </c>
    </row>
    <row r="786" spans="1:4" x14ac:dyDescent="0.4">
      <c r="A786" s="17" t="s">
        <v>2800</v>
      </c>
      <c r="C786" s="19" t="str">
        <f>IF($B786="","",T(VLOOKUP($B786,Documentos!$A$2:$B$151,2,0)))</f>
        <v/>
      </c>
      <c r="D786" s="19" t="str">
        <f>IF($B786="","",T(VLOOKUP($B786,Documentos!$A$2:$C$151,3,0)))</f>
        <v/>
      </c>
    </row>
    <row r="787" spans="1:4" x14ac:dyDescent="0.4">
      <c r="A787" s="17" t="s">
        <v>2801</v>
      </c>
      <c r="C787" s="19" t="str">
        <f>IF($B787="","",T(VLOOKUP($B787,Documentos!$A$2:$B$151,2,0)))</f>
        <v/>
      </c>
      <c r="D787" s="19" t="str">
        <f>IF($B787="","",T(VLOOKUP($B787,Documentos!$A$2:$C$151,3,0)))</f>
        <v/>
      </c>
    </row>
    <row r="788" spans="1:4" x14ac:dyDescent="0.4">
      <c r="A788" s="17" t="s">
        <v>2802</v>
      </c>
      <c r="C788" s="19" t="str">
        <f>IF($B788="","",T(VLOOKUP($B788,Documentos!$A$2:$B$151,2,0)))</f>
        <v/>
      </c>
      <c r="D788" s="19" t="str">
        <f>IF($B788="","",T(VLOOKUP($B788,Documentos!$A$2:$C$151,3,0)))</f>
        <v/>
      </c>
    </row>
    <row r="789" spans="1:4" x14ac:dyDescent="0.4">
      <c r="A789" s="17" t="s">
        <v>2803</v>
      </c>
      <c r="C789" s="19" t="str">
        <f>IF($B789="","",T(VLOOKUP($B789,Documentos!$A$2:$B$151,2,0)))</f>
        <v/>
      </c>
      <c r="D789" s="19" t="str">
        <f>IF($B789="","",T(VLOOKUP($B789,Documentos!$A$2:$C$151,3,0)))</f>
        <v/>
      </c>
    </row>
    <row r="790" spans="1:4" x14ac:dyDescent="0.4">
      <c r="A790" s="17" t="s">
        <v>2804</v>
      </c>
      <c r="C790" s="19" t="str">
        <f>IF($B790="","",T(VLOOKUP($B790,Documentos!$A$2:$B$151,2,0)))</f>
        <v/>
      </c>
      <c r="D790" s="19" t="str">
        <f>IF($B790="","",T(VLOOKUP($B790,Documentos!$A$2:$C$151,3,0)))</f>
        <v/>
      </c>
    </row>
    <row r="791" spans="1:4" x14ac:dyDescent="0.4">
      <c r="A791" s="17" t="s">
        <v>2805</v>
      </c>
      <c r="C791" s="19" t="str">
        <f>IF($B791="","",T(VLOOKUP($B791,Documentos!$A$2:$B$151,2,0)))</f>
        <v/>
      </c>
      <c r="D791" s="19" t="str">
        <f>IF($B791="","",T(VLOOKUP($B791,Documentos!$A$2:$C$151,3,0)))</f>
        <v/>
      </c>
    </row>
    <row r="792" spans="1:4" x14ac:dyDescent="0.4">
      <c r="A792" s="17" t="s">
        <v>2806</v>
      </c>
      <c r="C792" s="19" t="str">
        <f>IF($B792="","",T(VLOOKUP($B792,Documentos!$A$2:$B$151,2,0)))</f>
        <v/>
      </c>
      <c r="D792" s="19" t="str">
        <f>IF($B792="","",T(VLOOKUP($B792,Documentos!$A$2:$C$151,3,0)))</f>
        <v/>
      </c>
    </row>
    <row r="793" spans="1:4" x14ac:dyDescent="0.4">
      <c r="A793" s="17" t="s">
        <v>2807</v>
      </c>
      <c r="C793" s="19" t="str">
        <f>IF($B793="","",T(VLOOKUP($B793,Documentos!$A$2:$B$151,2,0)))</f>
        <v/>
      </c>
      <c r="D793" s="19" t="str">
        <f>IF($B793="","",T(VLOOKUP($B793,Documentos!$A$2:$C$151,3,0)))</f>
        <v/>
      </c>
    </row>
    <row r="794" spans="1:4" x14ac:dyDescent="0.4">
      <c r="A794" s="17" t="s">
        <v>2808</v>
      </c>
      <c r="C794" s="19" t="str">
        <f>IF($B794="","",T(VLOOKUP($B794,Documentos!$A$2:$B$151,2,0)))</f>
        <v/>
      </c>
      <c r="D794" s="19" t="str">
        <f>IF($B794="","",T(VLOOKUP($B794,Documentos!$A$2:$C$151,3,0)))</f>
        <v/>
      </c>
    </row>
    <row r="795" spans="1:4" x14ac:dyDescent="0.4">
      <c r="A795" s="17" t="s">
        <v>2809</v>
      </c>
      <c r="C795" s="19" t="str">
        <f>IF($B795="","",T(VLOOKUP($B795,Documentos!$A$2:$B$151,2,0)))</f>
        <v/>
      </c>
      <c r="D795" s="19" t="str">
        <f>IF($B795="","",T(VLOOKUP($B795,Documentos!$A$2:$C$151,3,0)))</f>
        <v/>
      </c>
    </row>
    <row r="796" spans="1:4" x14ac:dyDescent="0.4">
      <c r="A796" s="17" t="s">
        <v>2810</v>
      </c>
      <c r="C796" s="19" t="str">
        <f>IF($B796="","",T(VLOOKUP($B796,Documentos!$A$2:$B$151,2,0)))</f>
        <v/>
      </c>
      <c r="D796" s="19" t="str">
        <f>IF($B796="","",T(VLOOKUP($B796,Documentos!$A$2:$C$151,3,0)))</f>
        <v/>
      </c>
    </row>
    <row r="797" spans="1:4" x14ac:dyDescent="0.4">
      <c r="A797" s="17" t="s">
        <v>2811</v>
      </c>
      <c r="C797" s="19" t="str">
        <f>IF($B797="","",T(VLOOKUP($B797,Documentos!$A$2:$B$151,2,0)))</f>
        <v/>
      </c>
      <c r="D797" s="19" t="str">
        <f>IF($B797="","",T(VLOOKUP($B797,Documentos!$A$2:$C$151,3,0)))</f>
        <v/>
      </c>
    </row>
    <row r="798" spans="1:4" x14ac:dyDescent="0.4">
      <c r="A798" s="17" t="s">
        <v>2812</v>
      </c>
      <c r="C798" s="19" t="str">
        <f>IF($B798="","",T(VLOOKUP($B798,Documentos!$A$2:$B$151,2,0)))</f>
        <v/>
      </c>
      <c r="D798" s="19" t="str">
        <f>IF($B798="","",T(VLOOKUP($B798,Documentos!$A$2:$C$151,3,0)))</f>
        <v/>
      </c>
    </row>
    <row r="799" spans="1:4" x14ac:dyDescent="0.4">
      <c r="A799" s="17" t="s">
        <v>2813</v>
      </c>
      <c r="C799" s="19" t="str">
        <f>IF($B799="","",T(VLOOKUP($B799,Documentos!$A$2:$B$151,2,0)))</f>
        <v/>
      </c>
      <c r="D799" s="19" t="str">
        <f>IF($B799="","",T(VLOOKUP($B799,Documentos!$A$2:$C$151,3,0)))</f>
        <v/>
      </c>
    </row>
    <row r="800" spans="1:4" x14ac:dyDescent="0.4">
      <c r="A800" s="17" t="s">
        <v>2814</v>
      </c>
      <c r="C800" s="19" t="str">
        <f>IF($B800="","",T(VLOOKUP($B800,Documentos!$A$2:$B$151,2,0)))</f>
        <v/>
      </c>
      <c r="D800" s="19" t="str">
        <f>IF($B800="","",T(VLOOKUP($B800,Documentos!$A$2:$C$151,3,0)))</f>
        <v/>
      </c>
    </row>
    <row r="801" spans="1:4" x14ac:dyDescent="0.4">
      <c r="A801" s="17" t="s">
        <v>2815</v>
      </c>
      <c r="C801" s="19" t="str">
        <f>IF($B801="","",T(VLOOKUP($B801,Documentos!$A$2:$B$151,2,0)))</f>
        <v/>
      </c>
      <c r="D801" s="19" t="str">
        <f>IF($B801="","",T(VLOOKUP($B801,Documentos!$A$2:$C$151,3,0)))</f>
        <v/>
      </c>
    </row>
    <row r="802" spans="1:4" x14ac:dyDescent="0.4">
      <c r="A802" s="17" t="s">
        <v>2816</v>
      </c>
      <c r="C802" s="19" t="str">
        <f>IF($B802="","",T(VLOOKUP($B802,Documentos!$A$2:$B$151,2,0)))</f>
        <v/>
      </c>
      <c r="D802" s="19" t="str">
        <f>IF($B802="","",T(VLOOKUP($B802,Documentos!$A$2:$C$151,3,0)))</f>
        <v/>
      </c>
    </row>
    <row r="803" spans="1:4" x14ac:dyDescent="0.4">
      <c r="A803" s="17" t="s">
        <v>2817</v>
      </c>
      <c r="C803" s="19" t="str">
        <f>IF($B803="","",T(VLOOKUP($B803,Documentos!$A$2:$B$151,2,0)))</f>
        <v/>
      </c>
      <c r="D803" s="19" t="str">
        <f>IF($B803="","",T(VLOOKUP($B803,Documentos!$A$2:$C$151,3,0)))</f>
        <v/>
      </c>
    </row>
    <row r="804" spans="1:4" x14ac:dyDescent="0.4">
      <c r="A804" s="17" t="s">
        <v>2818</v>
      </c>
      <c r="C804" s="19" t="str">
        <f>IF($B804="","",T(VLOOKUP($B804,Documentos!$A$2:$B$151,2,0)))</f>
        <v/>
      </c>
      <c r="D804" s="19" t="str">
        <f>IF($B804="","",T(VLOOKUP($B804,Documentos!$A$2:$C$151,3,0)))</f>
        <v/>
      </c>
    </row>
    <row r="805" spans="1:4" x14ac:dyDescent="0.4">
      <c r="A805" s="17" t="s">
        <v>2819</v>
      </c>
      <c r="C805" s="19" t="str">
        <f>IF($B805="","",T(VLOOKUP($B805,Documentos!$A$2:$B$151,2,0)))</f>
        <v/>
      </c>
      <c r="D805" s="19" t="str">
        <f>IF($B805="","",T(VLOOKUP($B805,Documentos!$A$2:$C$151,3,0)))</f>
        <v/>
      </c>
    </row>
    <row r="806" spans="1:4" x14ac:dyDescent="0.4">
      <c r="A806" s="17" t="s">
        <v>2820</v>
      </c>
      <c r="C806" s="19" t="str">
        <f>IF($B806="","",T(VLOOKUP($B806,Documentos!$A$2:$B$151,2,0)))</f>
        <v/>
      </c>
      <c r="D806" s="19" t="str">
        <f>IF($B806="","",T(VLOOKUP($B806,Documentos!$A$2:$C$151,3,0)))</f>
        <v/>
      </c>
    </row>
    <row r="807" spans="1:4" x14ac:dyDescent="0.4">
      <c r="A807" s="17" t="s">
        <v>2821</v>
      </c>
      <c r="C807" s="19" t="str">
        <f>IF($B807="","",T(VLOOKUP($B807,Documentos!$A$2:$B$151,2,0)))</f>
        <v/>
      </c>
      <c r="D807" s="19" t="str">
        <f>IF($B807="","",T(VLOOKUP($B807,Documentos!$A$2:$C$151,3,0)))</f>
        <v/>
      </c>
    </row>
    <row r="808" spans="1:4" x14ac:dyDescent="0.4">
      <c r="A808" s="17" t="s">
        <v>2822</v>
      </c>
      <c r="C808" s="19" t="str">
        <f>IF($B808="","",T(VLOOKUP($B808,Documentos!$A$2:$B$151,2,0)))</f>
        <v/>
      </c>
      <c r="D808" s="19" t="str">
        <f>IF($B808="","",T(VLOOKUP($B808,Documentos!$A$2:$C$151,3,0)))</f>
        <v/>
      </c>
    </row>
    <row r="809" spans="1:4" x14ac:dyDescent="0.4">
      <c r="A809" s="17" t="s">
        <v>2823</v>
      </c>
      <c r="C809" s="19" t="str">
        <f>IF($B809="","",T(VLOOKUP($B809,Documentos!$A$2:$B$151,2,0)))</f>
        <v/>
      </c>
      <c r="D809" s="19" t="str">
        <f>IF($B809="","",T(VLOOKUP($B809,Documentos!$A$2:$C$151,3,0)))</f>
        <v/>
      </c>
    </row>
    <row r="810" spans="1:4" x14ac:dyDescent="0.4">
      <c r="A810" s="17" t="s">
        <v>2824</v>
      </c>
      <c r="C810" s="19" t="str">
        <f>IF($B810="","",T(VLOOKUP($B810,Documentos!$A$2:$B$151,2,0)))</f>
        <v/>
      </c>
      <c r="D810" s="19" t="str">
        <f>IF($B810="","",T(VLOOKUP($B810,Documentos!$A$2:$C$151,3,0)))</f>
        <v/>
      </c>
    </row>
    <row r="811" spans="1:4" x14ac:dyDescent="0.4">
      <c r="A811" s="17" t="s">
        <v>2825</v>
      </c>
      <c r="C811" s="19" t="str">
        <f>IF($B811="","",T(VLOOKUP($B811,Documentos!$A$2:$B$151,2,0)))</f>
        <v/>
      </c>
      <c r="D811" s="19" t="str">
        <f>IF($B811="","",T(VLOOKUP($B811,Documentos!$A$2:$C$151,3,0)))</f>
        <v/>
      </c>
    </row>
    <row r="812" spans="1:4" x14ac:dyDescent="0.4">
      <c r="A812" s="17" t="s">
        <v>2826</v>
      </c>
      <c r="C812" s="19" t="str">
        <f>IF($B812="","",T(VLOOKUP($B812,Documentos!$A$2:$B$151,2,0)))</f>
        <v/>
      </c>
      <c r="D812" s="19" t="str">
        <f>IF($B812="","",T(VLOOKUP($B812,Documentos!$A$2:$C$151,3,0)))</f>
        <v/>
      </c>
    </row>
    <row r="813" spans="1:4" x14ac:dyDescent="0.4">
      <c r="A813" s="17" t="s">
        <v>2827</v>
      </c>
      <c r="C813" s="19" t="str">
        <f>IF($B813="","",T(VLOOKUP($B813,Documentos!$A$2:$B$151,2,0)))</f>
        <v/>
      </c>
      <c r="D813" s="19" t="str">
        <f>IF($B813="","",T(VLOOKUP($B813,Documentos!$A$2:$C$151,3,0)))</f>
        <v/>
      </c>
    </row>
    <row r="814" spans="1:4" x14ac:dyDescent="0.4">
      <c r="A814" s="17" t="s">
        <v>2828</v>
      </c>
      <c r="C814" s="19" t="str">
        <f>IF($B814="","",T(VLOOKUP($B814,Documentos!$A$2:$B$151,2,0)))</f>
        <v/>
      </c>
      <c r="D814" s="19" t="str">
        <f>IF($B814="","",T(VLOOKUP($B814,Documentos!$A$2:$C$151,3,0)))</f>
        <v/>
      </c>
    </row>
    <row r="815" spans="1:4" x14ac:dyDescent="0.4">
      <c r="A815" s="17" t="s">
        <v>2829</v>
      </c>
      <c r="C815" s="19" t="str">
        <f>IF($B815="","",T(VLOOKUP($B815,Documentos!$A$2:$B$151,2,0)))</f>
        <v/>
      </c>
      <c r="D815" s="19" t="str">
        <f>IF($B815="","",T(VLOOKUP($B815,Documentos!$A$2:$C$151,3,0)))</f>
        <v/>
      </c>
    </row>
    <row r="816" spans="1:4" x14ac:dyDescent="0.4">
      <c r="A816" s="17" t="s">
        <v>2830</v>
      </c>
      <c r="C816" s="19" t="str">
        <f>IF($B816="","",T(VLOOKUP($B816,Documentos!$A$2:$B$151,2,0)))</f>
        <v/>
      </c>
      <c r="D816" s="19" t="str">
        <f>IF($B816="","",T(VLOOKUP($B816,Documentos!$A$2:$C$151,3,0)))</f>
        <v/>
      </c>
    </row>
    <row r="817" spans="1:4" x14ac:dyDescent="0.4">
      <c r="A817" s="17" t="s">
        <v>2831</v>
      </c>
      <c r="C817" s="19" t="str">
        <f>IF($B817="","",T(VLOOKUP($B817,Documentos!$A$2:$B$151,2,0)))</f>
        <v/>
      </c>
      <c r="D817" s="19" t="str">
        <f>IF($B817="","",T(VLOOKUP($B817,Documentos!$A$2:$C$151,3,0)))</f>
        <v/>
      </c>
    </row>
    <row r="818" spans="1:4" x14ac:dyDescent="0.4">
      <c r="A818" s="17" t="s">
        <v>2832</v>
      </c>
      <c r="C818" s="19" t="str">
        <f>IF($B818="","",T(VLOOKUP($B818,Documentos!$A$2:$B$151,2,0)))</f>
        <v/>
      </c>
      <c r="D818" s="19" t="str">
        <f>IF($B818="","",T(VLOOKUP($B818,Documentos!$A$2:$C$151,3,0)))</f>
        <v/>
      </c>
    </row>
    <row r="819" spans="1:4" x14ac:dyDescent="0.4">
      <c r="A819" s="17" t="s">
        <v>2833</v>
      </c>
      <c r="C819" s="19" t="str">
        <f>IF($B819="","",T(VLOOKUP($B819,Documentos!$A$2:$B$151,2,0)))</f>
        <v/>
      </c>
      <c r="D819" s="19" t="str">
        <f>IF($B819="","",T(VLOOKUP($B819,Documentos!$A$2:$C$151,3,0)))</f>
        <v/>
      </c>
    </row>
    <row r="820" spans="1:4" x14ac:dyDescent="0.4">
      <c r="A820" s="17" t="s">
        <v>2834</v>
      </c>
      <c r="C820" s="19" t="str">
        <f>IF($B820="","",T(VLOOKUP($B820,Documentos!$A$2:$B$151,2,0)))</f>
        <v/>
      </c>
      <c r="D820" s="19" t="str">
        <f>IF($B820="","",T(VLOOKUP($B820,Documentos!$A$2:$C$151,3,0)))</f>
        <v/>
      </c>
    </row>
    <row r="821" spans="1:4" x14ac:dyDescent="0.4">
      <c r="A821" s="17" t="s">
        <v>2835</v>
      </c>
      <c r="C821" s="19" t="str">
        <f>IF($B821="","",T(VLOOKUP($B821,Documentos!$A$2:$B$151,2,0)))</f>
        <v/>
      </c>
      <c r="D821" s="19" t="str">
        <f>IF($B821="","",T(VLOOKUP($B821,Documentos!$A$2:$C$151,3,0)))</f>
        <v/>
      </c>
    </row>
    <row r="822" spans="1:4" x14ac:dyDescent="0.4">
      <c r="A822" s="17" t="s">
        <v>2836</v>
      </c>
      <c r="C822" s="19" t="str">
        <f>IF($B822="","",T(VLOOKUP($B822,Documentos!$A$2:$B$151,2,0)))</f>
        <v/>
      </c>
      <c r="D822" s="19" t="str">
        <f>IF($B822="","",T(VLOOKUP($B822,Documentos!$A$2:$C$151,3,0)))</f>
        <v/>
      </c>
    </row>
    <row r="823" spans="1:4" x14ac:dyDescent="0.4">
      <c r="A823" s="17" t="s">
        <v>2837</v>
      </c>
      <c r="C823" s="19" t="str">
        <f>IF($B823="","",T(VLOOKUP($B823,Documentos!$A$2:$B$151,2,0)))</f>
        <v/>
      </c>
      <c r="D823" s="19" t="str">
        <f>IF($B823="","",T(VLOOKUP($B823,Documentos!$A$2:$C$151,3,0)))</f>
        <v/>
      </c>
    </row>
    <row r="824" spans="1:4" x14ac:dyDescent="0.4">
      <c r="A824" s="17" t="s">
        <v>2838</v>
      </c>
      <c r="C824" s="19" t="str">
        <f>IF($B824="","",T(VLOOKUP($B824,Documentos!$A$2:$B$151,2,0)))</f>
        <v/>
      </c>
      <c r="D824" s="19" t="str">
        <f>IF($B824="","",T(VLOOKUP($B824,Documentos!$A$2:$C$151,3,0)))</f>
        <v/>
      </c>
    </row>
    <row r="825" spans="1:4" x14ac:dyDescent="0.4">
      <c r="A825" s="17" t="s">
        <v>2839</v>
      </c>
      <c r="C825" s="19" t="str">
        <f>IF($B825="","",T(VLOOKUP($B825,Documentos!$A$2:$B$151,2,0)))</f>
        <v/>
      </c>
      <c r="D825" s="19" t="str">
        <f>IF($B825="","",T(VLOOKUP($B825,Documentos!$A$2:$C$151,3,0)))</f>
        <v/>
      </c>
    </row>
    <row r="826" spans="1:4" x14ac:dyDescent="0.4">
      <c r="A826" s="17" t="s">
        <v>2840</v>
      </c>
      <c r="C826" s="19" t="str">
        <f>IF($B826="","",T(VLOOKUP($B826,Documentos!$A$2:$B$151,2,0)))</f>
        <v/>
      </c>
      <c r="D826" s="19" t="str">
        <f>IF($B826="","",T(VLOOKUP($B826,Documentos!$A$2:$C$151,3,0)))</f>
        <v/>
      </c>
    </row>
    <row r="827" spans="1:4" x14ac:dyDescent="0.4">
      <c r="A827" s="17" t="s">
        <v>2841</v>
      </c>
      <c r="C827" s="19" t="str">
        <f>IF($B827="","",T(VLOOKUP($B827,Documentos!$A$2:$B$151,2,0)))</f>
        <v/>
      </c>
      <c r="D827" s="19" t="str">
        <f>IF($B827="","",T(VLOOKUP($B827,Documentos!$A$2:$C$151,3,0)))</f>
        <v/>
      </c>
    </row>
    <row r="828" spans="1:4" x14ac:dyDescent="0.4">
      <c r="A828" s="17" t="s">
        <v>2842</v>
      </c>
      <c r="C828" s="19" t="str">
        <f>IF($B828="","",T(VLOOKUP($B828,Documentos!$A$2:$B$151,2,0)))</f>
        <v/>
      </c>
      <c r="D828" s="19" t="str">
        <f>IF($B828="","",T(VLOOKUP($B828,Documentos!$A$2:$C$151,3,0)))</f>
        <v/>
      </c>
    </row>
    <row r="829" spans="1:4" x14ac:dyDescent="0.4">
      <c r="A829" s="17" t="s">
        <v>2843</v>
      </c>
      <c r="C829" s="19" t="str">
        <f>IF($B829="","",T(VLOOKUP($B829,Documentos!$A$2:$B$151,2,0)))</f>
        <v/>
      </c>
      <c r="D829" s="19" t="str">
        <f>IF($B829="","",T(VLOOKUP($B829,Documentos!$A$2:$C$151,3,0)))</f>
        <v/>
      </c>
    </row>
    <row r="830" spans="1:4" x14ac:dyDescent="0.4">
      <c r="A830" s="17" t="s">
        <v>2844</v>
      </c>
      <c r="C830" s="19" t="str">
        <f>IF($B830="","",T(VLOOKUP($B830,Documentos!$A$2:$B$151,2,0)))</f>
        <v/>
      </c>
      <c r="D830" s="19" t="str">
        <f>IF($B830="","",T(VLOOKUP($B830,Documentos!$A$2:$C$151,3,0)))</f>
        <v/>
      </c>
    </row>
    <row r="831" spans="1:4" x14ac:dyDescent="0.4">
      <c r="A831" s="17" t="s">
        <v>2845</v>
      </c>
      <c r="C831" s="19" t="str">
        <f>IF($B831="","",T(VLOOKUP($B831,Documentos!$A$2:$B$151,2,0)))</f>
        <v/>
      </c>
      <c r="D831" s="19" t="str">
        <f>IF($B831="","",T(VLOOKUP($B831,Documentos!$A$2:$C$151,3,0)))</f>
        <v/>
      </c>
    </row>
    <row r="832" spans="1:4" x14ac:dyDescent="0.4">
      <c r="A832" s="17" t="s">
        <v>2846</v>
      </c>
      <c r="C832" s="19" t="str">
        <f>IF($B832="","",T(VLOOKUP($B832,Documentos!$A$2:$B$151,2,0)))</f>
        <v/>
      </c>
      <c r="D832" s="19" t="str">
        <f>IF($B832="","",T(VLOOKUP($B832,Documentos!$A$2:$C$151,3,0)))</f>
        <v/>
      </c>
    </row>
    <row r="833" spans="1:4" x14ac:dyDescent="0.4">
      <c r="A833" s="17" t="s">
        <v>2847</v>
      </c>
      <c r="C833" s="19" t="str">
        <f>IF($B833="","",T(VLOOKUP($B833,Documentos!$A$2:$B$151,2,0)))</f>
        <v/>
      </c>
      <c r="D833" s="19" t="str">
        <f>IF($B833="","",T(VLOOKUP($B833,Documentos!$A$2:$C$151,3,0)))</f>
        <v/>
      </c>
    </row>
    <row r="834" spans="1:4" x14ac:dyDescent="0.4">
      <c r="A834" s="17" t="s">
        <v>2848</v>
      </c>
      <c r="C834" s="19" t="str">
        <f>IF($B834="","",T(VLOOKUP($B834,Documentos!$A$2:$B$151,2,0)))</f>
        <v/>
      </c>
      <c r="D834" s="19" t="str">
        <f>IF($B834="","",T(VLOOKUP($B834,Documentos!$A$2:$C$151,3,0)))</f>
        <v/>
      </c>
    </row>
    <row r="835" spans="1:4" x14ac:dyDescent="0.4">
      <c r="A835" s="17" t="s">
        <v>2849</v>
      </c>
      <c r="C835" s="19" t="str">
        <f>IF($B835="","",T(VLOOKUP($B835,Documentos!$A$2:$B$151,2,0)))</f>
        <v/>
      </c>
      <c r="D835" s="19" t="str">
        <f>IF($B835="","",T(VLOOKUP($B835,Documentos!$A$2:$C$151,3,0)))</f>
        <v/>
      </c>
    </row>
    <row r="836" spans="1:4" x14ac:dyDescent="0.4">
      <c r="A836" s="17" t="s">
        <v>2850</v>
      </c>
      <c r="C836" s="19" t="str">
        <f>IF($B836="","",T(VLOOKUP($B836,Documentos!$A$2:$B$151,2,0)))</f>
        <v/>
      </c>
      <c r="D836" s="19" t="str">
        <f>IF($B836="","",T(VLOOKUP($B836,Documentos!$A$2:$C$151,3,0)))</f>
        <v/>
      </c>
    </row>
    <row r="837" spans="1:4" x14ac:dyDescent="0.4">
      <c r="A837" s="17" t="s">
        <v>2851</v>
      </c>
      <c r="C837" s="19" t="str">
        <f>IF($B837="","",T(VLOOKUP($B837,Documentos!$A$2:$B$151,2,0)))</f>
        <v/>
      </c>
      <c r="D837" s="19" t="str">
        <f>IF($B837="","",T(VLOOKUP($B837,Documentos!$A$2:$C$151,3,0)))</f>
        <v/>
      </c>
    </row>
    <row r="838" spans="1:4" x14ac:dyDescent="0.4">
      <c r="A838" s="17" t="s">
        <v>2852</v>
      </c>
      <c r="C838" s="19" t="str">
        <f>IF($B838="","",T(VLOOKUP($B838,Documentos!$A$2:$B$151,2,0)))</f>
        <v/>
      </c>
      <c r="D838" s="19" t="str">
        <f>IF($B838="","",T(VLOOKUP($B838,Documentos!$A$2:$C$151,3,0)))</f>
        <v/>
      </c>
    </row>
    <row r="839" spans="1:4" x14ac:dyDescent="0.4">
      <c r="A839" s="17" t="s">
        <v>2853</v>
      </c>
      <c r="C839" s="19" t="str">
        <f>IF($B839="","",T(VLOOKUP($B839,Documentos!$A$2:$B$151,2,0)))</f>
        <v/>
      </c>
      <c r="D839" s="19" t="str">
        <f>IF($B839="","",T(VLOOKUP($B839,Documentos!$A$2:$C$151,3,0)))</f>
        <v/>
      </c>
    </row>
    <row r="840" spans="1:4" x14ac:dyDescent="0.4">
      <c r="A840" s="17" t="s">
        <v>2854</v>
      </c>
      <c r="C840" s="19" t="str">
        <f>IF($B840="","",T(VLOOKUP($B840,Documentos!$A$2:$B$151,2,0)))</f>
        <v/>
      </c>
      <c r="D840" s="19" t="str">
        <f>IF($B840="","",T(VLOOKUP($B840,Documentos!$A$2:$C$151,3,0)))</f>
        <v/>
      </c>
    </row>
    <row r="841" spans="1:4" x14ac:dyDescent="0.4">
      <c r="A841" s="17" t="s">
        <v>2855</v>
      </c>
      <c r="C841" s="19" t="str">
        <f>IF($B841="","",T(VLOOKUP($B841,Documentos!$A$2:$B$151,2,0)))</f>
        <v/>
      </c>
      <c r="D841" s="19" t="str">
        <f>IF($B841="","",T(VLOOKUP($B841,Documentos!$A$2:$C$151,3,0)))</f>
        <v/>
      </c>
    </row>
    <row r="842" spans="1:4" x14ac:dyDescent="0.4">
      <c r="A842" s="17" t="s">
        <v>2856</v>
      </c>
      <c r="C842" s="19" t="str">
        <f>IF($B842="","",T(VLOOKUP($B842,Documentos!$A$2:$B$151,2,0)))</f>
        <v/>
      </c>
      <c r="D842" s="19" t="str">
        <f>IF($B842="","",T(VLOOKUP($B842,Documentos!$A$2:$C$151,3,0)))</f>
        <v/>
      </c>
    </row>
    <row r="843" spans="1:4" x14ac:dyDescent="0.4">
      <c r="A843" s="17" t="s">
        <v>2857</v>
      </c>
      <c r="C843" s="19" t="str">
        <f>IF($B843="","",T(VLOOKUP($B843,Documentos!$A$2:$B$151,2,0)))</f>
        <v/>
      </c>
      <c r="D843" s="19" t="str">
        <f>IF($B843="","",T(VLOOKUP($B843,Documentos!$A$2:$C$151,3,0)))</f>
        <v/>
      </c>
    </row>
    <row r="844" spans="1:4" x14ac:dyDescent="0.4">
      <c r="A844" s="17" t="s">
        <v>2858</v>
      </c>
      <c r="C844" s="19" t="str">
        <f>IF($B844="","",T(VLOOKUP($B844,Documentos!$A$2:$B$151,2,0)))</f>
        <v/>
      </c>
      <c r="D844" s="19" t="str">
        <f>IF($B844="","",T(VLOOKUP($B844,Documentos!$A$2:$C$151,3,0)))</f>
        <v/>
      </c>
    </row>
    <row r="845" spans="1:4" x14ac:dyDescent="0.4">
      <c r="A845" s="17" t="s">
        <v>2859</v>
      </c>
      <c r="C845" s="19" t="str">
        <f>IF($B845="","",T(VLOOKUP($B845,Documentos!$A$2:$B$151,2,0)))</f>
        <v/>
      </c>
      <c r="D845" s="19" t="str">
        <f>IF($B845="","",T(VLOOKUP($B845,Documentos!$A$2:$C$151,3,0)))</f>
        <v/>
      </c>
    </row>
    <row r="846" spans="1:4" x14ac:dyDescent="0.4">
      <c r="A846" s="17" t="s">
        <v>2860</v>
      </c>
      <c r="C846" s="19" t="str">
        <f>IF($B846="","",T(VLOOKUP($B846,Documentos!$A$2:$B$151,2,0)))</f>
        <v/>
      </c>
      <c r="D846" s="19" t="str">
        <f>IF($B846="","",T(VLOOKUP($B846,Documentos!$A$2:$C$151,3,0)))</f>
        <v/>
      </c>
    </row>
    <row r="847" spans="1:4" x14ac:dyDescent="0.4">
      <c r="A847" s="17" t="s">
        <v>2861</v>
      </c>
      <c r="C847" s="19" t="str">
        <f>IF($B847="","",T(VLOOKUP($B847,Documentos!$A$2:$B$151,2,0)))</f>
        <v/>
      </c>
      <c r="D847" s="19" t="str">
        <f>IF($B847="","",T(VLOOKUP($B847,Documentos!$A$2:$C$151,3,0)))</f>
        <v/>
      </c>
    </row>
    <row r="848" spans="1:4" x14ac:dyDescent="0.4">
      <c r="A848" s="17" t="s">
        <v>2862</v>
      </c>
      <c r="C848" s="19" t="str">
        <f>IF($B848="","",T(VLOOKUP($B848,Documentos!$A$2:$B$151,2,0)))</f>
        <v/>
      </c>
      <c r="D848" s="19" t="str">
        <f>IF($B848="","",T(VLOOKUP($B848,Documentos!$A$2:$C$151,3,0)))</f>
        <v/>
      </c>
    </row>
    <row r="849" spans="1:4" x14ac:dyDescent="0.4">
      <c r="A849" s="17" t="s">
        <v>2863</v>
      </c>
      <c r="C849" s="19" t="str">
        <f>IF($B849="","",T(VLOOKUP($B849,Documentos!$A$2:$B$151,2,0)))</f>
        <v/>
      </c>
      <c r="D849" s="19" t="str">
        <f>IF($B849="","",T(VLOOKUP($B849,Documentos!$A$2:$C$151,3,0)))</f>
        <v/>
      </c>
    </row>
    <row r="850" spans="1:4" x14ac:dyDescent="0.4">
      <c r="A850" s="17" t="s">
        <v>2864</v>
      </c>
      <c r="C850" s="19" t="str">
        <f>IF($B850="","",T(VLOOKUP($B850,Documentos!$A$2:$B$151,2,0)))</f>
        <v/>
      </c>
      <c r="D850" s="19" t="str">
        <f>IF($B850="","",T(VLOOKUP($B850,Documentos!$A$2:$C$151,3,0)))</f>
        <v/>
      </c>
    </row>
    <row r="851" spans="1:4" x14ac:dyDescent="0.4">
      <c r="A851" s="17" t="s">
        <v>2865</v>
      </c>
      <c r="C851" s="19" t="str">
        <f>IF($B851="","",T(VLOOKUP($B851,Documentos!$A$2:$B$151,2,0)))</f>
        <v/>
      </c>
      <c r="D851" s="19" t="str">
        <f>IF($B851="","",T(VLOOKUP($B851,Documentos!$A$2:$C$151,3,0)))</f>
        <v/>
      </c>
    </row>
    <row r="852" spans="1:4" x14ac:dyDescent="0.4">
      <c r="A852" s="17" t="s">
        <v>2866</v>
      </c>
      <c r="C852" s="19" t="str">
        <f>IF($B852="","",T(VLOOKUP($B852,Documentos!$A$2:$B$151,2,0)))</f>
        <v/>
      </c>
      <c r="D852" s="19" t="str">
        <f>IF($B852="","",T(VLOOKUP($B852,Documentos!$A$2:$C$151,3,0)))</f>
        <v/>
      </c>
    </row>
    <row r="853" spans="1:4" x14ac:dyDescent="0.4">
      <c r="A853" s="17" t="s">
        <v>2867</v>
      </c>
      <c r="C853" s="19" t="str">
        <f>IF($B853="","",T(VLOOKUP($B853,Documentos!$A$2:$B$151,2,0)))</f>
        <v/>
      </c>
      <c r="D853" s="19" t="str">
        <f>IF($B853="","",T(VLOOKUP($B853,Documentos!$A$2:$C$151,3,0)))</f>
        <v/>
      </c>
    </row>
    <row r="854" spans="1:4" x14ac:dyDescent="0.4">
      <c r="A854" s="17" t="s">
        <v>2868</v>
      </c>
      <c r="C854" s="19" t="str">
        <f>IF($B854="","",T(VLOOKUP($B854,Documentos!$A$2:$B$151,2,0)))</f>
        <v/>
      </c>
      <c r="D854" s="19" t="str">
        <f>IF($B854="","",T(VLOOKUP($B854,Documentos!$A$2:$C$151,3,0)))</f>
        <v/>
      </c>
    </row>
    <row r="855" spans="1:4" x14ac:dyDescent="0.4">
      <c r="A855" s="17" t="s">
        <v>2869</v>
      </c>
      <c r="C855" s="19" t="str">
        <f>IF($B855="","",T(VLOOKUP($B855,Documentos!$A$2:$B$151,2,0)))</f>
        <v/>
      </c>
      <c r="D855" s="19" t="str">
        <f>IF($B855="","",T(VLOOKUP($B855,Documentos!$A$2:$C$151,3,0)))</f>
        <v/>
      </c>
    </row>
    <row r="856" spans="1:4" x14ac:dyDescent="0.4">
      <c r="A856" s="17" t="s">
        <v>2870</v>
      </c>
      <c r="C856" s="19" t="str">
        <f>IF($B856="","",T(VLOOKUP($B856,Documentos!$A$2:$B$151,2,0)))</f>
        <v/>
      </c>
      <c r="D856" s="19" t="str">
        <f>IF($B856="","",T(VLOOKUP($B856,Documentos!$A$2:$C$151,3,0)))</f>
        <v/>
      </c>
    </row>
    <row r="857" spans="1:4" x14ac:dyDescent="0.4">
      <c r="A857" s="17" t="s">
        <v>2871</v>
      </c>
      <c r="C857" s="19" t="str">
        <f>IF($B857="","",T(VLOOKUP($B857,Documentos!$A$2:$B$151,2,0)))</f>
        <v/>
      </c>
      <c r="D857" s="19" t="str">
        <f>IF($B857="","",T(VLOOKUP($B857,Documentos!$A$2:$C$151,3,0)))</f>
        <v/>
      </c>
    </row>
    <row r="858" spans="1:4" x14ac:dyDescent="0.4">
      <c r="A858" s="17" t="s">
        <v>2872</v>
      </c>
      <c r="C858" s="19" t="str">
        <f>IF($B858="","",T(VLOOKUP($B858,Documentos!$A$2:$B$151,2,0)))</f>
        <v/>
      </c>
      <c r="D858" s="19" t="str">
        <f>IF($B858="","",T(VLOOKUP($B858,Documentos!$A$2:$C$151,3,0)))</f>
        <v/>
      </c>
    </row>
    <row r="859" spans="1:4" x14ac:dyDescent="0.4">
      <c r="A859" s="17" t="s">
        <v>2873</v>
      </c>
      <c r="C859" s="19" t="str">
        <f>IF($B859="","",T(VLOOKUP($B859,Documentos!$A$2:$B$151,2,0)))</f>
        <v/>
      </c>
      <c r="D859" s="19" t="str">
        <f>IF($B859="","",T(VLOOKUP($B859,Documentos!$A$2:$C$151,3,0)))</f>
        <v/>
      </c>
    </row>
    <row r="860" spans="1:4" x14ac:dyDescent="0.4">
      <c r="A860" s="17" t="s">
        <v>2874</v>
      </c>
      <c r="C860" s="19" t="str">
        <f>IF($B860="","",T(VLOOKUP($B860,Documentos!$A$2:$B$151,2,0)))</f>
        <v/>
      </c>
      <c r="D860" s="19" t="str">
        <f>IF($B860="","",T(VLOOKUP($B860,Documentos!$A$2:$C$151,3,0)))</f>
        <v/>
      </c>
    </row>
    <row r="861" spans="1:4" x14ac:dyDescent="0.4">
      <c r="A861" s="17" t="s">
        <v>2875</v>
      </c>
      <c r="C861" s="19" t="str">
        <f>IF($B861="","",T(VLOOKUP($B861,Documentos!$A$2:$B$151,2,0)))</f>
        <v/>
      </c>
      <c r="D861" s="19" t="str">
        <f>IF($B861="","",T(VLOOKUP($B861,Documentos!$A$2:$C$151,3,0)))</f>
        <v/>
      </c>
    </row>
    <row r="862" spans="1:4" x14ac:dyDescent="0.4">
      <c r="A862" s="17" t="s">
        <v>2876</v>
      </c>
      <c r="C862" s="19" t="str">
        <f>IF($B862="","",T(VLOOKUP($B862,Documentos!$A$2:$B$151,2,0)))</f>
        <v/>
      </c>
      <c r="D862" s="19" t="str">
        <f>IF($B862="","",T(VLOOKUP($B862,Documentos!$A$2:$C$151,3,0)))</f>
        <v/>
      </c>
    </row>
    <row r="863" spans="1:4" x14ac:dyDescent="0.4">
      <c r="A863" s="17" t="s">
        <v>2877</v>
      </c>
      <c r="C863" s="19" t="str">
        <f>IF($B863="","",T(VLOOKUP($B863,Documentos!$A$2:$B$151,2,0)))</f>
        <v/>
      </c>
      <c r="D863" s="19" t="str">
        <f>IF($B863="","",T(VLOOKUP($B863,Documentos!$A$2:$C$151,3,0)))</f>
        <v/>
      </c>
    </row>
    <row r="864" spans="1:4" x14ac:dyDescent="0.4">
      <c r="A864" s="17" t="s">
        <v>2878</v>
      </c>
      <c r="C864" s="19" t="str">
        <f>IF($B864="","",T(VLOOKUP($B864,Documentos!$A$2:$B$151,2,0)))</f>
        <v/>
      </c>
      <c r="D864" s="19" t="str">
        <f>IF($B864="","",T(VLOOKUP($B864,Documentos!$A$2:$C$151,3,0)))</f>
        <v/>
      </c>
    </row>
    <row r="865" spans="1:4" x14ac:dyDescent="0.4">
      <c r="A865" s="17" t="s">
        <v>2879</v>
      </c>
      <c r="C865" s="19" t="str">
        <f>IF($B865="","",T(VLOOKUP($B865,Documentos!$A$2:$B$151,2,0)))</f>
        <v/>
      </c>
      <c r="D865" s="19" t="str">
        <f>IF($B865="","",T(VLOOKUP($B865,Documentos!$A$2:$C$151,3,0)))</f>
        <v/>
      </c>
    </row>
    <row r="866" spans="1:4" x14ac:dyDescent="0.4">
      <c r="A866" s="17" t="s">
        <v>2880</v>
      </c>
      <c r="C866" s="19" t="str">
        <f>IF($B866="","",T(VLOOKUP($B866,Documentos!$A$2:$B$151,2,0)))</f>
        <v/>
      </c>
      <c r="D866" s="19" t="str">
        <f>IF($B866="","",T(VLOOKUP($B866,Documentos!$A$2:$C$151,3,0)))</f>
        <v/>
      </c>
    </row>
    <row r="867" spans="1:4" x14ac:dyDescent="0.4">
      <c r="A867" s="17" t="s">
        <v>2881</v>
      </c>
      <c r="C867" s="19" t="str">
        <f>IF($B867="","",T(VLOOKUP($B867,Documentos!$A$2:$B$151,2,0)))</f>
        <v/>
      </c>
      <c r="D867" s="19" t="str">
        <f>IF($B867="","",T(VLOOKUP($B867,Documentos!$A$2:$C$151,3,0)))</f>
        <v/>
      </c>
    </row>
    <row r="868" spans="1:4" x14ac:dyDescent="0.4">
      <c r="A868" s="17" t="s">
        <v>2882</v>
      </c>
      <c r="C868" s="19" t="str">
        <f>IF($B868="","",T(VLOOKUP($B868,Documentos!$A$2:$B$151,2,0)))</f>
        <v/>
      </c>
      <c r="D868" s="19" t="str">
        <f>IF($B868="","",T(VLOOKUP($B868,Documentos!$A$2:$C$151,3,0)))</f>
        <v/>
      </c>
    </row>
    <row r="869" spans="1:4" x14ac:dyDescent="0.4">
      <c r="A869" s="17" t="s">
        <v>2883</v>
      </c>
      <c r="C869" s="19" t="str">
        <f>IF($B869="","",T(VLOOKUP($B869,Documentos!$A$2:$B$151,2,0)))</f>
        <v/>
      </c>
      <c r="D869" s="19" t="str">
        <f>IF($B869="","",T(VLOOKUP($B869,Documentos!$A$2:$C$151,3,0)))</f>
        <v/>
      </c>
    </row>
    <row r="870" spans="1:4" x14ac:dyDescent="0.4">
      <c r="A870" s="17" t="s">
        <v>2884</v>
      </c>
      <c r="C870" s="19" t="str">
        <f>IF($B870="","",T(VLOOKUP($B870,Documentos!$A$2:$B$151,2,0)))</f>
        <v/>
      </c>
      <c r="D870" s="19" t="str">
        <f>IF($B870="","",T(VLOOKUP($B870,Documentos!$A$2:$C$151,3,0)))</f>
        <v/>
      </c>
    </row>
    <row r="871" spans="1:4" x14ac:dyDescent="0.4">
      <c r="A871" s="17" t="s">
        <v>2885</v>
      </c>
      <c r="C871" s="19" t="str">
        <f>IF($B871="","",T(VLOOKUP($B871,Documentos!$A$2:$B$151,2,0)))</f>
        <v/>
      </c>
      <c r="D871" s="19" t="str">
        <f>IF($B871="","",T(VLOOKUP($B871,Documentos!$A$2:$C$151,3,0)))</f>
        <v/>
      </c>
    </row>
    <row r="872" spans="1:4" x14ac:dyDescent="0.4">
      <c r="A872" s="17" t="s">
        <v>2886</v>
      </c>
      <c r="C872" s="19" t="str">
        <f>IF($B872="","",T(VLOOKUP($B872,Documentos!$A$2:$B$151,2,0)))</f>
        <v/>
      </c>
      <c r="D872" s="19" t="str">
        <f>IF($B872="","",T(VLOOKUP($B872,Documentos!$A$2:$C$151,3,0)))</f>
        <v/>
      </c>
    </row>
    <row r="873" spans="1:4" x14ac:dyDescent="0.4">
      <c r="A873" s="17" t="s">
        <v>2887</v>
      </c>
      <c r="C873" s="19" t="str">
        <f>IF($B873="","",T(VLOOKUP($B873,Documentos!$A$2:$B$151,2,0)))</f>
        <v/>
      </c>
      <c r="D873" s="19" t="str">
        <f>IF($B873="","",T(VLOOKUP($B873,Documentos!$A$2:$C$151,3,0)))</f>
        <v/>
      </c>
    </row>
    <row r="874" spans="1:4" x14ac:dyDescent="0.4">
      <c r="A874" s="17" t="s">
        <v>2888</v>
      </c>
      <c r="C874" s="19" t="str">
        <f>IF($B874="","",T(VLOOKUP($B874,Documentos!$A$2:$B$151,2,0)))</f>
        <v/>
      </c>
      <c r="D874" s="19" t="str">
        <f>IF($B874="","",T(VLOOKUP($B874,Documentos!$A$2:$C$151,3,0)))</f>
        <v/>
      </c>
    </row>
    <row r="875" spans="1:4" x14ac:dyDescent="0.4">
      <c r="A875" s="17" t="s">
        <v>2889</v>
      </c>
      <c r="C875" s="19" t="str">
        <f>IF($B875="","",T(VLOOKUP($B875,Documentos!$A$2:$B$151,2,0)))</f>
        <v/>
      </c>
      <c r="D875" s="19" t="str">
        <f>IF($B875="","",T(VLOOKUP($B875,Documentos!$A$2:$C$151,3,0)))</f>
        <v/>
      </c>
    </row>
    <row r="876" spans="1:4" x14ac:dyDescent="0.4">
      <c r="A876" s="17" t="s">
        <v>2890</v>
      </c>
      <c r="C876" s="19" t="str">
        <f>IF($B876="","",T(VLOOKUP($B876,Documentos!$A$2:$B$151,2,0)))</f>
        <v/>
      </c>
      <c r="D876" s="19" t="str">
        <f>IF($B876="","",T(VLOOKUP($B876,Documentos!$A$2:$C$151,3,0)))</f>
        <v/>
      </c>
    </row>
    <row r="877" spans="1:4" x14ac:dyDescent="0.4">
      <c r="A877" s="17" t="s">
        <v>2891</v>
      </c>
      <c r="C877" s="19" t="str">
        <f>IF($B877="","",T(VLOOKUP($B877,Documentos!$A$2:$B$151,2,0)))</f>
        <v/>
      </c>
      <c r="D877" s="19" t="str">
        <f>IF($B877="","",T(VLOOKUP($B877,Documentos!$A$2:$C$151,3,0)))</f>
        <v/>
      </c>
    </row>
    <row r="878" spans="1:4" x14ac:dyDescent="0.4">
      <c r="A878" s="17" t="s">
        <v>2892</v>
      </c>
      <c r="C878" s="19" t="str">
        <f>IF($B878="","",T(VLOOKUP($B878,Documentos!$A$2:$B$151,2,0)))</f>
        <v/>
      </c>
      <c r="D878" s="19" t="str">
        <f>IF($B878="","",T(VLOOKUP($B878,Documentos!$A$2:$C$151,3,0)))</f>
        <v/>
      </c>
    </row>
    <row r="879" spans="1:4" x14ac:dyDescent="0.4">
      <c r="A879" s="17" t="s">
        <v>2893</v>
      </c>
      <c r="C879" s="19" t="str">
        <f>IF($B879="","",T(VLOOKUP($B879,Documentos!$A$2:$B$151,2,0)))</f>
        <v/>
      </c>
      <c r="D879" s="19" t="str">
        <f>IF($B879="","",T(VLOOKUP($B879,Documentos!$A$2:$C$151,3,0)))</f>
        <v/>
      </c>
    </row>
    <row r="880" spans="1:4" x14ac:dyDescent="0.4">
      <c r="A880" s="17" t="s">
        <v>2894</v>
      </c>
      <c r="C880" s="19" t="str">
        <f>IF($B880="","",T(VLOOKUP($B880,Documentos!$A$2:$B$151,2,0)))</f>
        <v/>
      </c>
      <c r="D880" s="19" t="str">
        <f>IF($B880="","",T(VLOOKUP($B880,Documentos!$A$2:$C$151,3,0)))</f>
        <v/>
      </c>
    </row>
    <row r="881" spans="1:4" x14ac:dyDescent="0.4">
      <c r="A881" s="17" t="s">
        <v>2895</v>
      </c>
      <c r="C881" s="19" t="str">
        <f>IF($B881="","",T(VLOOKUP($B881,Documentos!$A$2:$B$151,2,0)))</f>
        <v/>
      </c>
      <c r="D881" s="19" t="str">
        <f>IF($B881="","",T(VLOOKUP($B881,Documentos!$A$2:$C$151,3,0)))</f>
        <v/>
      </c>
    </row>
    <row r="882" spans="1:4" x14ac:dyDescent="0.4">
      <c r="A882" s="17" t="s">
        <v>2896</v>
      </c>
      <c r="C882" s="19" t="str">
        <f>IF($B882="","",T(VLOOKUP($B882,Documentos!$A$2:$B$151,2,0)))</f>
        <v/>
      </c>
      <c r="D882" s="19" t="str">
        <f>IF($B882="","",T(VLOOKUP($B882,Documentos!$A$2:$C$151,3,0)))</f>
        <v/>
      </c>
    </row>
    <row r="883" spans="1:4" x14ac:dyDescent="0.4">
      <c r="A883" s="17" t="s">
        <v>2897</v>
      </c>
      <c r="C883" s="19" t="str">
        <f>IF($B883="","",T(VLOOKUP($B883,Documentos!$A$2:$B$151,2,0)))</f>
        <v/>
      </c>
      <c r="D883" s="19" t="str">
        <f>IF($B883="","",T(VLOOKUP($B883,Documentos!$A$2:$C$151,3,0)))</f>
        <v/>
      </c>
    </row>
    <row r="884" spans="1:4" x14ac:dyDescent="0.4">
      <c r="A884" s="17" t="s">
        <v>2898</v>
      </c>
      <c r="C884" s="19" t="str">
        <f>IF($B884="","",T(VLOOKUP($B884,Documentos!$A$2:$B$151,2,0)))</f>
        <v/>
      </c>
      <c r="D884" s="19" t="str">
        <f>IF($B884="","",T(VLOOKUP($B884,Documentos!$A$2:$C$151,3,0)))</f>
        <v/>
      </c>
    </row>
    <row r="885" spans="1:4" x14ac:dyDescent="0.4">
      <c r="A885" s="17" t="s">
        <v>2899</v>
      </c>
      <c r="C885" s="19" t="str">
        <f>IF($B885="","",T(VLOOKUP($B885,Documentos!$A$2:$B$151,2,0)))</f>
        <v/>
      </c>
      <c r="D885" s="19" t="str">
        <f>IF($B885="","",T(VLOOKUP($B885,Documentos!$A$2:$C$151,3,0)))</f>
        <v/>
      </c>
    </row>
    <row r="886" spans="1:4" x14ac:dyDescent="0.4">
      <c r="A886" s="17" t="s">
        <v>2900</v>
      </c>
      <c r="C886" s="19" t="str">
        <f>IF($B886="","",T(VLOOKUP($B886,Documentos!$A$2:$B$151,2,0)))</f>
        <v/>
      </c>
      <c r="D886" s="19" t="str">
        <f>IF($B886="","",T(VLOOKUP($B886,Documentos!$A$2:$C$151,3,0)))</f>
        <v/>
      </c>
    </row>
    <row r="887" spans="1:4" x14ac:dyDescent="0.4">
      <c r="A887" s="17" t="s">
        <v>2901</v>
      </c>
      <c r="C887" s="19" t="str">
        <f>IF($B887="","",T(VLOOKUP($B887,Documentos!$A$2:$B$151,2,0)))</f>
        <v/>
      </c>
      <c r="D887" s="19" t="str">
        <f>IF($B887="","",T(VLOOKUP($B887,Documentos!$A$2:$C$151,3,0)))</f>
        <v/>
      </c>
    </row>
    <row r="888" spans="1:4" x14ac:dyDescent="0.4">
      <c r="A888" s="17" t="s">
        <v>2902</v>
      </c>
      <c r="C888" s="19" t="str">
        <f>IF($B888="","",T(VLOOKUP($B888,Documentos!$A$2:$B$151,2,0)))</f>
        <v/>
      </c>
      <c r="D888" s="19" t="str">
        <f>IF($B888="","",T(VLOOKUP($B888,Documentos!$A$2:$C$151,3,0)))</f>
        <v/>
      </c>
    </row>
    <row r="889" spans="1:4" x14ac:dyDescent="0.4">
      <c r="A889" s="17" t="s">
        <v>2903</v>
      </c>
      <c r="C889" s="19" t="str">
        <f>IF($B889="","",T(VLOOKUP($B889,Documentos!$A$2:$B$151,2,0)))</f>
        <v/>
      </c>
      <c r="D889" s="19" t="str">
        <f>IF($B889="","",T(VLOOKUP($B889,Documentos!$A$2:$C$151,3,0)))</f>
        <v/>
      </c>
    </row>
    <row r="890" spans="1:4" x14ac:dyDescent="0.4">
      <c r="A890" s="17" t="s">
        <v>2904</v>
      </c>
      <c r="C890" s="19" t="str">
        <f>IF($B890="","",T(VLOOKUP($B890,Documentos!$A$2:$B$151,2,0)))</f>
        <v/>
      </c>
      <c r="D890" s="19" t="str">
        <f>IF($B890="","",T(VLOOKUP($B890,Documentos!$A$2:$C$151,3,0)))</f>
        <v/>
      </c>
    </row>
    <row r="891" spans="1:4" x14ac:dyDescent="0.4">
      <c r="A891" s="17" t="s">
        <v>2905</v>
      </c>
      <c r="C891" s="19" t="str">
        <f>IF($B891="","",T(VLOOKUP($B891,Documentos!$A$2:$B$151,2,0)))</f>
        <v/>
      </c>
      <c r="D891" s="19" t="str">
        <f>IF($B891="","",T(VLOOKUP($B891,Documentos!$A$2:$C$151,3,0)))</f>
        <v/>
      </c>
    </row>
    <row r="892" spans="1:4" x14ac:dyDescent="0.4">
      <c r="A892" s="17" t="s">
        <v>2906</v>
      </c>
      <c r="C892" s="19" t="str">
        <f>IF($B892="","",T(VLOOKUP($B892,Documentos!$A$2:$B$151,2,0)))</f>
        <v/>
      </c>
      <c r="D892" s="19" t="str">
        <f>IF($B892="","",T(VLOOKUP($B892,Documentos!$A$2:$C$151,3,0)))</f>
        <v/>
      </c>
    </row>
    <row r="893" spans="1:4" x14ac:dyDescent="0.4">
      <c r="A893" s="17" t="s">
        <v>2907</v>
      </c>
      <c r="C893" s="19" t="str">
        <f>IF($B893="","",T(VLOOKUP($B893,Documentos!$A$2:$B$151,2,0)))</f>
        <v/>
      </c>
      <c r="D893" s="19" t="str">
        <f>IF($B893="","",T(VLOOKUP($B893,Documentos!$A$2:$C$151,3,0)))</f>
        <v/>
      </c>
    </row>
    <row r="894" spans="1:4" x14ac:dyDescent="0.4">
      <c r="A894" s="17" t="s">
        <v>2908</v>
      </c>
      <c r="C894" s="19" t="str">
        <f>IF($B894="","",T(VLOOKUP($B894,Documentos!$A$2:$B$151,2,0)))</f>
        <v/>
      </c>
      <c r="D894" s="19" t="str">
        <f>IF($B894="","",T(VLOOKUP($B894,Documentos!$A$2:$C$151,3,0)))</f>
        <v/>
      </c>
    </row>
    <row r="895" spans="1:4" x14ac:dyDescent="0.4">
      <c r="A895" s="17" t="s">
        <v>2909</v>
      </c>
      <c r="C895" s="19" t="str">
        <f>IF($B895="","",T(VLOOKUP($B895,Documentos!$A$2:$B$151,2,0)))</f>
        <v/>
      </c>
      <c r="D895" s="19" t="str">
        <f>IF($B895="","",T(VLOOKUP($B895,Documentos!$A$2:$C$151,3,0)))</f>
        <v/>
      </c>
    </row>
    <row r="896" spans="1:4" x14ac:dyDescent="0.4">
      <c r="A896" s="17" t="s">
        <v>2910</v>
      </c>
      <c r="C896" s="19" t="str">
        <f>IF($B896="","",T(VLOOKUP($B896,Documentos!$A$2:$B$151,2,0)))</f>
        <v/>
      </c>
      <c r="D896" s="19" t="str">
        <f>IF($B896="","",T(VLOOKUP($B896,Documentos!$A$2:$C$151,3,0)))</f>
        <v/>
      </c>
    </row>
    <row r="897" spans="1:4" x14ac:dyDescent="0.4">
      <c r="A897" s="17" t="s">
        <v>2911</v>
      </c>
      <c r="C897" s="19" t="str">
        <f>IF($B897="","",T(VLOOKUP($B897,Documentos!$A$2:$B$151,2,0)))</f>
        <v/>
      </c>
      <c r="D897" s="19" t="str">
        <f>IF($B897="","",T(VLOOKUP($B897,Documentos!$A$2:$C$151,3,0)))</f>
        <v/>
      </c>
    </row>
    <row r="898" spans="1:4" x14ac:dyDescent="0.4">
      <c r="A898" s="17" t="s">
        <v>2912</v>
      </c>
      <c r="C898" s="19" t="str">
        <f>IF($B898="","",T(VLOOKUP($B898,Documentos!$A$2:$B$151,2,0)))</f>
        <v/>
      </c>
      <c r="D898" s="19" t="str">
        <f>IF($B898="","",T(VLOOKUP($B898,Documentos!$A$2:$C$151,3,0)))</f>
        <v/>
      </c>
    </row>
    <row r="899" spans="1:4" x14ac:dyDescent="0.4">
      <c r="A899" s="17" t="s">
        <v>2913</v>
      </c>
      <c r="C899" s="19" t="str">
        <f>IF($B899="","",T(VLOOKUP($B899,Documentos!$A$2:$B$151,2,0)))</f>
        <v/>
      </c>
      <c r="D899" s="19" t="str">
        <f>IF($B899="","",T(VLOOKUP($B899,Documentos!$A$2:$C$151,3,0)))</f>
        <v/>
      </c>
    </row>
    <row r="900" spans="1:4" x14ac:dyDescent="0.4">
      <c r="A900" s="17" t="s">
        <v>2914</v>
      </c>
      <c r="C900" s="19" t="str">
        <f>IF($B900="","",T(VLOOKUP($B900,Documentos!$A$2:$B$151,2,0)))</f>
        <v/>
      </c>
      <c r="D900" s="19" t="str">
        <f>IF($B900="","",T(VLOOKUP($B900,Documentos!$A$2:$C$151,3,0)))</f>
        <v/>
      </c>
    </row>
    <row r="901" spans="1:4" x14ac:dyDescent="0.4">
      <c r="A901" s="17" t="s">
        <v>2915</v>
      </c>
      <c r="C901" s="19" t="str">
        <f>IF($B901="","",T(VLOOKUP($B901,Documentos!$A$2:$B$151,2,0)))</f>
        <v/>
      </c>
      <c r="D901" s="19" t="str">
        <f>IF($B901="","",T(VLOOKUP($B901,Documentos!$A$2:$C$151,3,0)))</f>
        <v/>
      </c>
    </row>
    <row r="902" spans="1:4" x14ac:dyDescent="0.4">
      <c r="A902" s="17" t="s">
        <v>2916</v>
      </c>
      <c r="C902" s="19" t="str">
        <f>IF($B902="","",T(VLOOKUP($B902,Documentos!$A$2:$B$151,2,0)))</f>
        <v/>
      </c>
      <c r="D902" s="19" t="str">
        <f>IF($B902="","",T(VLOOKUP($B902,Documentos!$A$2:$C$151,3,0)))</f>
        <v/>
      </c>
    </row>
    <row r="903" spans="1:4" x14ac:dyDescent="0.4">
      <c r="A903" s="17" t="s">
        <v>2917</v>
      </c>
      <c r="C903" s="19" t="str">
        <f>IF($B903="","",T(VLOOKUP($B903,Documentos!$A$2:$B$151,2,0)))</f>
        <v/>
      </c>
      <c r="D903" s="19" t="str">
        <f>IF($B903="","",T(VLOOKUP($B903,Documentos!$A$2:$C$151,3,0)))</f>
        <v/>
      </c>
    </row>
    <row r="904" spans="1:4" x14ac:dyDescent="0.4">
      <c r="A904" s="17" t="s">
        <v>2918</v>
      </c>
      <c r="C904" s="19" t="str">
        <f>IF($B904="","",T(VLOOKUP($B904,Documentos!$A$2:$B$151,2,0)))</f>
        <v/>
      </c>
      <c r="D904" s="19" t="str">
        <f>IF($B904="","",T(VLOOKUP($B904,Documentos!$A$2:$C$151,3,0)))</f>
        <v/>
      </c>
    </row>
    <row r="905" spans="1:4" x14ac:dyDescent="0.4">
      <c r="A905" s="17" t="s">
        <v>2919</v>
      </c>
      <c r="C905" s="19" t="str">
        <f>IF($B905="","",T(VLOOKUP($B905,Documentos!$A$2:$B$151,2,0)))</f>
        <v/>
      </c>
      <c r="D905" s="19" t="str">
        <f>IF($B905="","",T(VLOOKUP($B905,Documentos!$A$2:$C$151,3,0)))</f>
        <v/>
      </c>
    </row>
    <row r="906" spans="1:4" x14ac:dyDescent="0.4">
      <c r="A906" s="17" t="s">
        <v>2920</v>
      </c>
      <c r="C906" s="19" t="str">
        <f>IF($B906="","",T(VLOOKUP($B906,Documentos!$A$2:$B$151,2,0)))</f>
        <v/>
      </c>
      <c r="D906" s="19" t="str">
        <f>IF($B906="","",T(VLOOKUP($B906,Documentos!$A$2:$C$151,3,0)))</f>
        <v/>
      </c>
    </row>
    <row r="907" spans="1:4" x14ac:dyDescent="0.4">
      <c r="A907" s="17" t="s">
        <v>2921</v>
      </c>
      <c r="C907" s="19" t="str">
        <f>IF($B907="","",T(VLOOKUP($B907,Documentos!$A$2:$B$151,2,0)))</f>
        <v/>
      </c>
      <c r="D907" s="19" t="str">
        <f>IF($B907="","",T(VLOOKUP($B907,Documentos!$A$2:$C$151,3,0)))</f>
        <v/>
      </c>
    </row>
    <row r="908" spans="1:4" x14ac:dyDescent="0.4">
      <c r="A908" s="17" t="s">
        <v>2922</v>
      </c>
      <c r="C908" s="19" t="str">
        <f>IF($B908="","",T(VLOOKUP($B908,Documentos!$A$2:$B$151,2,0)))</f>
        <v/>
      </c>
      <c r="D908" s="19" t="str">
        <f>IF($B908="","",T(VLOOKUP($B908,Documentos!$A$2:$C$151,3,0)))</f>
        <v/>
      </c>
    </row>
    <row r="909" spans="1:4" x14ac:dyDescent="0.4">
      <c r="A909" s="17" t="s">
        <v>2923</v>
      </c>
      <c r="C909" s="19" t="str">
        <f>IF($B909="","",T(VLOOKUP($B909,Documentos!$A$2:$B$151,2,0)))</f>
        <v/>
      </c>
      <c r="D909" s="19" t="str">
        <f>IF($B909="","",T(VLOOKUP($B909,Documentos!$A$2:$C$151,3,0)))</f>
        <v/>
      </c>
    </row>
    <row r="910" spans="1:4" x14ac:dyDescent="0.4">
      <c r="A910" s="17" t="s">
        <v>2924</v>
      </c>
      <c r="C910" s="19" t="str">
        <f>IF($B910="","",T(VLOOKUP($B910,Documentos!$A$2:$B$151,2,0)))</f>
        <v/>
      </c>
      <c r="D910" s="19" t="str">
        <f>IF($B910="","",T(VLOOKUP($B910,Documentos!$A$2:$C$151,3,0)))</f>
        <v/>
      </c>
    </row>
    <row r="911" spans="1:4" x14ac:dyDescent="0.4">
      <c r="A911" s="17" t="s">
        <v>2925</v>
      </c>
      <c r="C911" s="19" t="str">
        <f>IF($B911="","",T(VLOOKUP($B911,Documentos!$A$2:$B$151,2,0)))</f>
        <v/>
      </c>
      <c r="D911" s="19" t="str">
        <f>IF($B911="","",T(VLOOKUP($B911,Documentos!$A$2:$C$151,3,0)))</f>
        <v/>
      </c>
    </row>
    <row r="912" spans="1:4" x14ac:dyDescent="0.4">
      <c r="A912" s="17" t="s">
        <v>2926</v>
      </c>
      <c r="C912" s="19" t="str">
        <f>IF($B912="","",T(VLOOKUP($B912,Documentos!$A$2:$B$151,2,0)))</f>
        <v/>
      </c>
      <c r="D912" s="19" t="str">
        <f>IF($B912="","",T(VLOOKUP($B912,Documentos!$A$2:$C$151,3,0)))</f>
        <v/>
      </c>
    </row>
    <row r="913" spans="1:4" x14ac:dyDescent="0.4">
      <c r="A913" s="17" t="s">
        <v>2927</v>
      </c>
      <c r="C913" s="19" t="str">
        <f>IF($B913="","",T(VLOOKUP($B913,Documentos!$A$2:$B$151,2,0)))</f>
        <v/>
      </c>
      <c r="D913" s="19" t="str">
        <f>IF($B913="","",T(VLOOKUP($B913,Documentos!$A$2:$C$151,3,0)))</f>
        <v/>
      </c>
    </row>
    <row r="914" spans="1:4" x14ac:dyDescent="0.4">
      <c r="A914" s="17" t="s">
        <v>2928</v>
      </c>
      <c r="C914" s="19" t="str">
        <f>IF($B914="","",T(VLOOKUP($B914,Documentos!$A$2:$B$151,2,0)))</f>
        <v/>
      </c>
      <c r="D914" s="19" t="str">
        <f>IF($B914="","",T(VLOOKUP($B914,Documentos!$A$2:$C$151,3,0)))</f>
        <v/>
      </c>
    </row>
    <row r="915" spans="1:4" x14ac:dyDescent="0.4">
      <c r="A915" s="17" t="s">
        <v>2929</v>
      </c>
      <c r="C915" s="19" t="str">
        <f>IF($B915="","",T(VLOOKUP($B915,Documentos!$A$2:$B$151,2,0)))</f>
        <v/>
      </c>
      <c r="D915" s="19" t="str">
        <f>IF($B915="","",T(VLOOKUP($B915,Documentos!$A$2:$C$151,3,0)))</f>
        <v/>
      </c>
    </row>
    <row r="916" spans="1:4" x14ac:dyDescent="0.4">
      <c r="A916" s="17" t="s">
        <v>2930</v>
      </c>
      <c r="C916" s="19" t="str">
        <f>IF($B916="","",T(VLOOKUP($B916,Documentos!$A$2:$B$151,2,0)))</f>
        <v/>
      </c>
      <c r="D916" s="19" t="str">
        <f>IF($B916="","",T(VLOOKUP($B916,Documentos!$A$2:$C$151,3,0)))</f>
        <v/>
      </c>
    </row>
    <row r="917" spans="1:4" x14ac:dyDescent="0.4">
      <c r="A917" s="17" t="s">
        <v>2931</v>
      </c>
      <c r="C917" s="19" t="str">
        <f>IF($B917="","",T(VLOOKUP($B917,Documentos!$A$2:$B$151,2,0)))</f>
        <v/>
      </c>
      <c r="D917" s="19" t="str">
        <f>IF($B917="","",T(VLOOKUP($B917,Documentos!$A$2:$C$151,3,0)))</f>
        <v/>
      </c>
    </row>
    <row r="918" spans="1:4" x14ac:dyDescent="0.4">
      <c r="A918" s="17" t="s">
        <v>2932</v>
      </c>
      <c r="C918" s="19" t="str">
        <f>IF($B918="","",T(VLOOKUP($B918,Documentos!$A$2:$B$151,2,0)))</f>
        <v/>
      </c>
      <c r="D918" s="19" t="str">
        <f>IF($B918="","",T(VLOOKUP($B918,Documentos!$A$2:$C$151,3,0)))</f>
        <v/>
      </c>
    </row>
    <row r="919" spans="1:4" x14ac:dyDescent="0.4">
      <c r="A919" s="17" t="s">
        <v>2933</v>
      </c>
      <c r="C919" s="19" t="str">
        <f>IF($B919="","",T(VLOOKUP($B919,Documentos!$A$2:$B$151,2,0)))</f>
        <v/>
      </c>
      <c r="D919" s="19" t="str">
        <f>IF($B919="","",T(VLOOKUP($B919,Documentos!$A$2:$C$151,3,0)))</f>
        <v/>
      </c>
    </row>
    <row r="920" spans="1:4" x14ac:dyDescent="0.4">
      <c r="A920" s="17" t="s">
        <v>2934</v>
      </c>
      <c r="C920" s="19" t="str">
        <f>IF($B920="","",T(VLOOKUP($B920,Documentos!$A$2:$B$151,2,0)))</f>
        <v/>
      </c>
      <c r="D920" s="19" t="str">
        <f>IF($B920="","",T(VLOOKUP($B920,Documentos!$A$2:$C$151,3,0)))</f>
        <v/>
      </c>
    </row>
    <row r="921" spans="1:4" x14ac:dyDescent="0.4">
      <c r="A921" s="17" t="s">
        <v>2935</v>
      </c>
      <c r="C921" s="19" t="str">
        <f>IF($B921="","",T(VLOOKUP($B921,Documentos!$A$2:$B$151,2,0)))</f>
        <v/>
      </c>
      <c r="D921" s="19" t="str">
        <f>IF($B921="","",T(VLOOKUP($B921,Documentos!$A$2:$C$151,3,0)))</f>
        <v/>
      </c>
    </row>
    <row r="922" spans="1:4" x14ac:dyDescent="0.4">
      <c r="A922" s="17" t="s">
        <v>2936</v>
      </c>
      <c r="C922" s="19" t="str">
        <f>IF($B922="","",T(VLOOKUP($B922,Documentos!$A$2:$B$151,2,0)))</f>
        <v/>
      </c>
      <c r="D922" s="19" t="str">
        <f>IF($B922="","",T(VLOOKUP($B922,Documentos!$A$2:$C$151,3,0)))</f>
        <v/>
      </c>
    </row>
    <row r="923" spans="1:4" x14ac:dyDescent="0.4">
      <c r="A923" s="17" t="s">
        <v>2937</v>
      </c>
      <c r="C923" s="19" t="str">
        <f>IF($B923="","",T(VLOOKUP($B923,Documentos!$A$2:$B$151,2,0)))</f>
        <v/>
      </c>
      <c r="D923" s="19" t="str">
        <f>IF($B923="","",T(VLOOKUP($B923,Documentos!$A$2:$C$151,3,0)))</f>
        <v/>
      </c>
    </row>
    <row r="924" spans="1:4" x14ac:dyDescent="0.4">
      <c r="A924" s="17" t="s">
        <v>2938</v>
      </c>
      <c r="C924" s="19" t="str">
        <f>IF($B924="","",T(VLOOKUP($B924,Documentos!$A$2:$B$151,2,0)))</f>
        <v/>
      </c>
      <c r="D924" s="19" t="str">
        <f>IF($B924="","",T(VLOOKUP($B924,Documentos!$A$2:$C$151,3,0)))</f>
        <v/>
      </c>
    </row>
    <row r="925" spans="1:4" x14ac:dyDescent="0.4">
      <c r="A925" s="17" t="s">
        <v>2939</v>
      </c>
      <c r="C925" s="19" t="str">
        <f>IF($B925="","",T(VLOOKUP($B925,Documentos!$A$2:$B$151,2,0)))</f>
        <v/>
      </c>
      <c r="D925" s="19" t="str">
        <f>IF($B925="","",T(VLOOKUP($B925,Documentos!$A$2:$C$151,3,0)))</f>
        <v/>
      </c>
    </row>
    <row r="926" spans="1:4" x14ac:dyDescent="0.4">
      <c r="A926" s="17" t="s">
        <v>2940</v>
      </c>
      <c r="C926" s="19" t="str">
        <f>IF($B926="","",T(VLOOKUP($B926,Documentos!$A$2:$B$151,2,0)))</f>
        <v/>
      </c>
      <c r="D926" s="19" t="str">
        <f>IF($B926="","",T(VLOOKUP($B926,Documentos!$A$2:$C$151,3,0)))</f>
        <v/>
      </c>
    </row>
    <row r="927" spans="1:4" x14ac:dyDescent="0.4">
      <c r="A927" s="17" t="s">
        <v>2941</v>
      </c>
      <c r="C927" s="19" t="str">
        <f>IF($B927="","",T(VLOOKUP($B927,Documentos!$A$2:$B$151,2,0)))</f>
        <v/>
      </c>
      <c r="D927" s="19" t="str">
        <f>IF($B927="","",T(VLOOKUP($B927,Documentos!$A$2:$C$151,3,0)))</f>
        <v/>
      </c>
    </row>
    <row r="928" spans="1:4" x14ac:dyDescent="0.4">
      <c r="A928" s="17" t="s">
        <v>2942</v>
      </c>
      <c r="C928" s="19" t="str">
        <f>IF($B928="","",T(VLOOKUP($B928,Documentos!$A$2:$B$151,2,0)))</f>
        <v/>
      </c>
      <c r="D928" s="19" t="str">
        <f>IF($B928="","",T(VLOOKUP($B928,Documentos!$A$2:$C$151,3,0)))</f>
        <v/>
      </c>
    </row>
    <row r="929" spans="1:4" x14ac:dyDescent="0.4">
      <c r="A929" s="17" t="s">
        <v>2943</v>
      </c>
      <c r="C929" s="19" t="str">
        <f>IF($B929="","",T(VLOOKUP($B929,Documentos!$A$2:$B$151,2,0)))</f>
        <v/>
      </c>
      <c r="D929" s="19" t="str">
        <f>IF($B929="","",T(VLOOKUP($B929,Documentos!$A$2:$C$151,3,0)))</f>
        <v/>
      </c>
    </row>
    <row r="930" spans="1:4" x14ac:dyDescent="0.4">
      <c r="A930" s="17" t="s">
        <v>2944</v>
      </c>
      <c r="C930" s="19" t="str">
        <f>IF($B930="","",T(VLOOKUP($B930,Documentos!$A$2:$B$151,2,0)))</f>
        <v/>
      </c>
      <c r="D930" s="19" t="str">
        <f>IF($B930="","",T(VLOOKUP($B930,Documentos!$A$2:$C$151,3,0)))</f>
        <v/>
      </c>
    </row>
    <row r="931" spans="1:4" x14ac:dyDescent="0.4">
      <c r="A931" s="17" t="s">
        <v>2945</v>
      </c>
      <c r="C931" s="19" t="str">
        <f>IF($B931="","",T(VLOOKUP($B931,Documentos!$A$2:$B$151,2,0)))</f>
        <v/>
      </c>
      <c r="D931" s="19" t="str">
        <f>IF($B931="","",T(VLOOKUP($B931,Documentos!$A$2:$C$151,3,0)))</f>
        <v/>
      </c>
    </row>
    <row r="932" spans="1:4" x14ac:dyDescent="0.4">
      <c r="A932" s="17" t="s">
        <v>2946</v>
      </c>
      <c r="C932" s="19" t="str">
        <f>IF($B932="","",T(VLOOKUP($B932,Documentos!$A$2:$B$151,2,0)))</f>
        <v/>
      </c>
      <c r="D932" s="19" t="str">
        <f>IF($B932="","",T(VLOOKUP($B932,Documentos!$A$2:$C$151,3,0)))</f>
        <v/>
      </c>
    </row>
    <row r="933" spans="1:4" x14ac:dyDescent="0.4">
      <c r="A933" s="17" t="s">
        <v>2947</v>
      </c>
      <c r="C933" s="19" t="str">
        <f>IF($B933="","",T(VLOOKUP($B933,Documentos!$A$2:$B$151,2,0)))</f>
        <v/>
      </c>
      <c r="D933" s="19" t="str">
        <f>IF($B933="","",T(VLOOKUP($B933,Documentos!$A$2:$C$151,3,0)))</f>
        <v/>
      </c>
    </row>
    <row r="934" spans="1:4" x14ac:dyDescent="0.4">
      <c r="A934" s="17" t="s">
        <v>2948</v>
      </c>
      <c r="C934" s="19" t="str">
        <f>IF($B934="","",T(VLOOKUP($B934,Documentos!$A$2:$B$151,2,0)))</f>
        <v/>
      </c>
      <c r="D934" s="19" t="str">
        <f>IF($B934="","",T(VLOOKUP($B934,Documentos!$A$2:$C$151,3,0)))</f>
        <v/>
      </c>
    </row>
    <row r="935" spans="1:4" x14ac:dyDescent="0.4">
      <c r="A935" s="17" t="s">
        <v>2949</v>
      </c>
      <c r="C935" s="19" t="str">
        <f>IF($B935="","",T(VLOOKUP($B935,Documentos!$A$2:$B$151,2,0)))</f>
        <v/>
      </c>
      <c r="D935" s="19" t="str">
        <f>IF($B935="","",T(VLOOKUP($B935,Documentos!$A$2:$C$151,3,0)))</f>
        <v/>
      </c>
    </row>
    <row r="936" spans="1:4" x14ac:dyDescent="0.4">
      <c r="A936" s="17" t="s">
        <v>2950</v>
      </c>
      <c r="C936" s="19" t="str">
        <f>IF($B936="","",T(VLOOKUP($B936,Documentos!$A$2:$B$151,2,0)))</f>
        <v/>
      </c>
      <c r="D936" s="19" t="str">
        <f>IF($B936="","",T(VLOOKUP($B936,Documentos!$A$2:$C$151,3,0)))</f>
        <v/>
      </c>
    </row>
    <row r="937" spans="1:4" x14ac:dyDescent="0.4">
      <c r="A937" s="17" t="s">
        <v>2951</v>
      </c>
      <c r="C937" s="19" t="str">
        <f>IF($B937="","",T(VLOOKUP($B937,Documentos!$A$2:$B$151,2,0)))</f>
        <v/>
      </c>
      <c r="D937" s="19" t="str">
        <f>IF($B937="","",T(VLOOKUP($B937,Documentos!$A$2:$C$151,3,0)))</f>
        <v/>
      </c>
    </row>
    <row r="938" spans="1:4" x14ac:dyDescent="0.4">
      <c r="A938" s="17" t="s">
        <v>2952</v>
      </c>
      <c r="C938" s="19" t="str">
        <f>IF($B938="","",T(VLOOKUP($B938,Documentos!$A$2:$B$151,2,0)))</f>
        <v/>
      </c>
      <c r="D938" s="19" t="str">
        <f>IF($B938="","",T(VLOOKUP($B938,Documentos!$A$2:$C$151,3,0)))</f>
        <v/>
      </c>
    </row>
    <row r="939" spans="1:4" x14ac:dyDescent="0.4">
      <c r="A939" s="17" t="s">
        <v>2953</v>
      </c>
      <c r="C939" s="19" t="str">
        <f>IF($B939="","",T(VLOOKUP($B939,Documentos!$A$2:$B$151,2,0)))</f>
        <v/>
      </c>
      <c r="D939" s="19" t="str">
        <f>IF($B939="","",T(VLOOKUP($B939,Documentos!$A$2:$C$151,3,0)))</f>
        <v/>
      </c>
    </row>
    <row r="940" spans="1:4" x14ac:dyDescent="0.4">
      <c r="A940" s="17" t="s">
        <v>2954</v>
      </c>
      <c r="C940" s="19" t="str">
        <f>IF($B940="","",T(VLOOKUP($B940,Documentos!$A$2:$B$151,2,0)))</f>
        <v/>
      </c>
      <c r="D940" s="19" t="str">
        <f>IF($B940="","",T(VLOOKUP($B940,Documentos!$A$2:$C$151,3,0)))</f>
        <v/>
      </c>
    </row>
    <row r="941" spans="1:4" x14ac:dyDescent="0.4">
      <c r="A941" s="17" t="s">
        <v>2955</v>
      </c>
      <c r="C941" s="19" t="str">
        <f>IF($B941="","",T(VLOOKUP($B941,Documentos!$A$2:$B$151,2,0)))</f>
        <v/>
      </c>
      <c r="D941" s="19" t="str">
        <f>IF($B941="","",T(VLOOKUP($B941,Documentos!$A$2:$C$151,3,0)))</f>
        <v/>
      </c>
    </row>
    <row r="942" spans="1:4" x14ac:dyDescent="0.4">
      <c r="A942" s="17" t="s">
        <v>2956</v>
      </c>
      <c r="C942" s="19" t="str">
        <f>IF($B942="","",T(VLOOKUP($B942,Documentos!$A$2:$B$151,2,0)))</f>
        <v/>
      </c>
      <c r="D942" s="19" t="str">
        <f>IF($B942="","",T(VLOOKUP($B942,Documentos!$A$2:$C$151,3,0)))</f>
        <v/>
      </c>
    </row>
    <row r="943" spans="1:4" x14ac:dyDescent="0.4">
      <c r="A943" s="17" t="s">
        <v>2957</v>
      </c>
      <c r="C943" s="19" t="str">
        <f>IF($B943="","",T(VLOOKUP($B943,Documentos!$A$2:$B$151,2,0)))</f>
        <v/>
      </c>
      <c r="D943" s="19" t="str">
        <f>IF($B943="","",T(VLOOKUP($B943,Documentos!$A$2:$C$151,3,0)))</f>
        <v/>
      </c>
    </row>
    <row r="944" spans="1:4" x14ac:dyDescent="0.4">
      <c r="A944" s="17" t="s">
        <v>2958</v>
      </c>
      <c r="C944" s="19" t="str">
        <f>IF($B944="","",T(VLOOKUP($B944,Documentos!$A$2:$B$151,2,0)))</f>
        <v/>
      </c>
      <c r="D944" s="19" t="str">
        <f>IF($B944="","",T(VLOOKUP($B944,Documentos!$A$2:$C$151,3,0)))</f>
        <v/>
      </c>
    </row>
    <row r="945" spans="1:4" x14ac:dyDescent="0.4">
      <c r="A945" s="17" t="s">
        <v>2959</v>
      </c>
      <c r="C945" s="19" t="str">
        <f>IF($B945="","",T(VLOOKUP($B945,Documentos!$A$2:$B$151,2,0)))</f>
        <v/>
      </c>
      <c r="D945" s="19" t="str">
        <f>IF($B945="","",T(VLOOKUP($B945,Documentos!$A$2:$C$151,3,0)))</f>
        <v/>
      </c>
    </row>
    <row r="946" spans="1:4" x14ac:dyDescent="0.4">
      <c r="A946" s="17" t="s">
        <v>2960</v>
      </c>
      <c r="C946" s="19" t="str">
        <f>IF($B946="","",T(VLOOKUP($B946,Documentos!$A$2:$B$151,2,0)))</f>
        <v/>
      </c>
      <c r="D946" s="19" t="str">
        <f>IF($B946="","",T(VLOOKUP($B946,Documentos!$A$2:$C$151,3,0)))</f>
        <v/>
      </c>
    </row>
    <row r="947" spans="1:4" x14ac:dyDescent="0.4">
      <c r="A947" s="17" t="s">
        <v>2961</v>
      </c>
      <c r="C947" s="19" t="str">
        <f>IF($B947="","",T(VLOOKUP($B947,Documentos!$A$2:$B$151,2,0)))</f>
        <v/>
      </c>
      <c r="D947" s="19" t="str">
        <f>IF($B947="","",T(VLOOKUP($B947,Documentos!$A$2:$C$151,3,0)))</f>
        <v/>
      </c>
    </row>
    <row r="948" spans="1:4" x14ac:dyDescent="0.4">
      <c r="A948" s="17" t="s">
        <v>2962</v>
      </c>
      <c r="C948" s="19" t="str">
        <f>IF($B948="","",T(VLOOKUP($B948,Documentos!$A$2:$B$151,2,0)))</f>
        <v/>
      </c>
      <c r="D948" s="19" t="str">
        <f>IF($B948="","",T(VLOOKUP($B948,Documentos!$A$2:$C$151,3,0)))</f>
        <v/>
      </c>
    </row>
    <row r="949" spans="1:4" x14ac:dyDescent="0.4">
      <c r="A949" s="17" t="s">
        <v>2963</v>
      </c>
      <c r="C949" s="19" t="str">
        <f>IF($B949="","",T(VLOOKUP($B949,Documentos!$A$2:$B$151,2,0)))</f>
        <v/>
      </c>
      <c r="D949" s="19" t="str">
        <f>IF($B949="","",T(VLOOKUP($B949,Documentos!$A$2:$C$151,3,0)))</f>
        <v/>
      </c>
    </row>
    <row r="950" spans="1:4" x14ac:dyDescent="0.4">
      <c r="A950" s="17" t="s">
        <v>2964</v>
      </c>
      <c r="C950" s="19" t="str">
        <f>IF($B950="","",T(VLOOKUP($B950,Documentos!$A$2:$B$151,2,0)))</f>
        <v/>
      </c>
      <c r="D950" s="19" t="str">
        <f>IF($B950="","",T(VLOOKUP($B950,Documentos!$A$2:$C$151,3,0)))</f>
        <v/>
      </c>
    </row>
    <row r="951" spans="1:4" x14ac:dyDescent="0.4">
      <c r="A951" s="17" t="s">
        <v>2965</v>
      </c>
      <c r="C951" s="19" t="str">
        <f>IF($B951="","",T(VLOOKUP($B951,Documentos!$A$2:$B$151,2,0)))</f>
        <v/>
      </c>
      <c r="D951" s="19" t="str">
        <f>IF($B951="","",T(VLOOKUP($B951,Documentos!$A$2:$C$151,3,0)))</f>
        <v/>
      </c>
    </row>
    <row r="952" spans="1:4" x14ac:dyDescent="0.4">
      <c r="A952" s="17" t="s">
        <v>2966</v>
      </c>
      <c r="C952" s="19" t="str">
        <f>IF($B952="","",T(VLOOKUP($B952,Documentos!$A$2:$B$151,2,0)))</f>
        <v/>
      </c>
      <c r="D952" s="19" t="str">
        <f>IF($B952="","",T(VLOOKUP($B952,Documentos!$A$2:$C$151,3,0)))</f>
        <v/>
      </c>
    </row>
    <row r="953" spans="1:4" x14ac:dyDescent="0.4">
      <c r="A953" s="17" t="s">
        <v>2967</v>
      </c>
      <c r="C953" s="19" t="str">
        <f>IF($B953="","",T(VLOOKUP($B953,Documentos!$A$2:$B$151,2,0)))</f>
        <v/>
      </c>
      <c r="D953" s="19" t="str">
        <f>IF($B953="","",T(VLOOKUP($B953,Documentos!$A$2:$C$151,3,0)))</f>
        <v/>
      </c>
    </row>
    <row r="954" spans="1:4" x14ac:dyDescent="0.4">
      <c r="A954" s="17" t="s">
        <v>2968</v>
      </c>
      <c r="C954" s="19" t="str">
        <f>IF($B954="","",T(VLOOKUP($B954,Documentos!$A$2:$B$151,2,0)))</f>
        <v/>
      </c>
      <c r="D954" s="19" t="str">
        <f>IF($B954="","",T(VLOOKUP($B954,Documentos!$A$2:$C$151,3,0)))</f>
        <v/>
      </c>
    </row>
    <row r="955" spans="1:4" x14ac:dyDescent="0.4">
      <c r="A955" s="17" t="s">
        <v>2969</v>
      </c>
      <c r="C955" s="19" t="str">
        <f>IF($B955="","",T(VLOOKUP($B955,Documentos!$A$2:$B$151,2,0)))</f>
        <v/>
      </c>
      <c r="D955" s="19" t="str">
        <f>IF($B955="","",T(VLOOKUP($B955,Documentos!$A$2:$C$151,3,0)))</f>
        <v/>
      </c>
    </row>
    <row r="956" spans="1:4" x14ac:dyDescent="0.4">
      <c r="A956" s="17" t="s">
        <v>2970</v>
      </c>
      <c r="C956" s="19" t="str">
        <f>IF($B956="","",T(VLOOKUP($B956,Documentos!$A$2:$B$151,2,0)))</f>
        <v/>
      </c>
      <c r="D956" s="19" t="str">
        <f>IF($B956="","",T(VLOOKUP($B956,Documentos!$A$2:$C$151,3,0)))</f>
        <v/>
      </c>
    </row>
    <row r="957" spans="1:4" x14ac:dyDescent="0.4">
      <c r="A957" s="17" t="s">
        <v>2971</v>
      </c>
      <c r="C957" s="19" t="str">
        <f>IF($B957="","",T(VLOOKUP($B957,Documentos!$A$2:$B$151,2,0)))</f>
        <v/>
      </c>
      <c r="D957" s="19" t="str">
        <f>IF($B957="","",T(VLOOKUP($B957,Documentos!$A$2:$C$151,3,0)))</f>
        <v/>
      </c>
    </row>
    <row r="958" spans="1:4" x14ac:dyDescent="0.4">
      <c r="A958" s="17" t="s">
        <v>2972</v>
      </c>
      <c r="C958" s="19" t="str">
        <f>IF($B958="","",T(VLOOKUP($B958,Documentos!$A$2:$B$151,2,0)))</f>
        <v/>
      </c>
      <c r="D958" s="19" t="str">
        <f>IF($B958="","",T(VLOOKUP($B958,Documentos!$A$2:$C$151,3,0)))</f>
        <v/>
      </c>
    </row>
    <row r="959" spans="1:4" x14ac:dyDescent="0.4">
      <c r="A959" s="17" t="s">
        <v>2973</v>
      </c>
      <c r="C959" s="19" t="str">
        <f>IF($B959="","",T(VLOOKUP($B959,Documentos!$A$2:$B$151,2,0)))</f>
        <v/>
      </c>
      <c r="D959" s="19" t="str">
        <f>IF($B959="","",T(VLOOKUP($B959,Documentos!$A$2:$C$151,3,0)))</f>
        <v/>
      </c>
    </row>
    <row r="960" spans="1:4" x14ac:dyDescent="0.4">
      <c r="A960" s="17" t="s">
        <v>2974</v>
      </c>
      <c r="C960" s="19" t="str">
        <f>IF($B960="","",T(VLOOKUP($B960,Documentos!$A$2:$B$151,2,0)))</f>
        <v/>
      </c>
      <c r="D960" s="19" t="str">
        <f>IF($B960="","",T(VLOOKUP($B960,Documentos!$A$2:$C$151,3,0)))</f>
        <v/>
      </c>
    </row>
    <row r="961" spans="1:4" x14ac:dyDescent="0.4">
      <c r="A961" s="17" t="s">
        <v>2975</v>
      </c>
      <c r="C961" s="19" t="str">
        <f>IF($B961="","",T(VLOOKUP($B961,Documentos!$A$2:$B$151,2,0)))</f>
        <v/>
      </c>
      <c r="D961" s="19" t="str">
        <f>IF($B961="","",T(VLOOKUP($B961,Documentos!$A$2:$C$151,3,0)))</f>
        <v/>
      </c>
    </row>
    <row r="962" spans="1:4" x14ac:dyDescent="0.4">
      <c r="A962" s="17" t="s">
        <v>2976</v>
      </c>
      <c r="C962" s="19" t="str">
        <f>IF($B962="","",T(VLOOKUP($B962,Documentos!$A$2:$B$151,2,0)))</f>
        <v/>
      </c>
      <c r="D962" s="19" t="str">
        <f>IF($B962="","",T(VLOOKUP($B962,Documentos!$A$2:$C$151,3,0)))</f>
        <v/>
      </c>
    </row>
    <row r="963" spans="1:4" x14ac:dyDescent="0.4">
      <c r="A963" s="17" t="s">
        <v>2977</v>
      </c>
      <c r="C963" s="19" t="str">
        <f>IF($B963="","",T(VLOOKUP($B963,Documentos!$A$2:$B$151,2,0)))</f>
        <v/>
      </c>
      <c r="D963" s="19" t="str">
        <f>IF($B963="","",T(VLOOKUP($B963,Documentos!$A$2:$C$151,3,0)))</f>
        <v/>
      </c>
    </row>
    <row r="964" spans="1:4" x14ac:dyDescent="0.4">
      <c r="A964" s="17" t="s">
        <v>2978</v>
      </c>
      <c r="C964" s="19" t="str">
        <f>IF($B964="","",T(VLOOKUP($B964,Documentos!$A$2:$B$151,2,0)))</f>
        <v/>
      </c>
      <c r="D964" s="19" t="str">
        <f>IF($B964="","",T(VLOOKUP($B964,Documentos!$A$2:$C$151,3,0)))</f>
        <v/>
      </c>
    </row>
    <row r="965" spans="1:4" x14ac:dyDescent="0.4">
      <c r="A965" s="17" t="s">
        <v>2979</v>
      </c>
      <c r="C965" s="19" t="str">
        <f>IF($B965="","",T(VLOOKUP($B965,Documentos!$A$2:$B$151,2,0)))</f>
        <v/>
      </c>
      <c r="D965" s="19" t="str">
        <f>IF($B965="","",T(VLOOKUP($B965,Documentos!$A$2:$C$151,3,0)))</f>
        <v/>
      </c>
    </row>
    <row r="966" spans="1:4" x14ac:dyDescent="0.4">
      <c r="A966" s="17" t="s">
        <v>2980</v>
      </c>
      <c r="C966" s="19" t="str">
        <f>IF($B966="","",T(VLOOKUP($B966,Documentos!$A$2:$B$151,2,0)))</f>
        <v/>
      </c>
      <c r="D966" s="19" t="str">
        <f>IF($B966="","",T(VLOOKUP($B966,Documentos!$A$2:$C$151,3,0)))</f>
        <v/>
      </c>
    </row>
    <row r="967" spans="1:4" x14ac:dyDescent="0.4">
      <c r="A967" s="17" t="s">
        <v>2981</v>
      </c>
      <c r="C967" s="19" t="str">
        <f>IF($B967="","",T(VLOOKUP($B967,Documentos!$A$2:$B$151,2,0)))</f>
        <v/>
      </c>
      <c r="D967" s="19" t="str">
        <f>IF($B967="","",T(VLOOKUP($B967,Documentos!$A$2:$C$151,3,0)))</f>
        <v/>
      </c>
    </row>
    <row r="968" spans="1:4" x14ac:dyDescent="0.4">
      <c r="A968" s="17" t="s">
        <v>2982</v>
      </c>
      <c r="C968" s="19" t="str">
        <f>IF($B968="","",T(VLOOKUP($B968,Documentos!$A$2:$B$151,2,0)))</f>
        <v/>
      </c>
      <c r="D968" s="19" t="str">
        <f>IF($B968="","",T(VLOOKUP($B968,Documentos!$A$2:$C$151,3,0)))</f>
        <v/>
      </c>
    </row>
    <row r="969" spans="1:4" x14ac:dyDescent="0.4">
      <c r="A969" s="17" t="s">
        <v>2983</v>
      </c>
      <c r="C969" s="19" t="str">
        <f>IF($B969="","",T(VLOOKUP($B969,Documentos!$A$2:$B$151,2,0)))</f>
        <v/>
      </c>
      <c r="D969" s="19" t="str">
        <f>IF($B969="","",T(VLOOKUP($B969,Documentos!$A$2:$C$151,3,0)))</f>
        <v/>
      </c>
    </row>
    <row r="970" spans="1:4" x14ac:dyDescent="0.4">
      <c r="A970" s="17" t="s">
        <v>2984</v>
      </c>
      <c r="C970" s="19" t="str">
        <f>IF($B970="","",T(VLOOKUP($B970,Documentos!$A$2:$B$151,2,0)))</f>
        <v/>
      </c>
      <c r="D970" s="19" t="str">
        <f>IF($B970="","",T(VLOOKUP($B970,Documentos!$A$2:$C$151,3,0)))</f>
        <v/>
      </c>
    </row>
    <row r="971" spans="1:4" x14ac:dyDescent="0.4">
      <c r="A971" s="17" t="s">
        <v>2985</v>
      </c>
      <c r="C971" s="19" t="str">
        <f>IF($B971="","",T(VLOOKUP($B971,Documentos!$A$2:$B$151,2,0)))</f>
        <v/>
      </c>
      <c r="D971" s="19" t="str">
        <f>IF($B971="","",T(VLOOKUP($B971,Documentos!$A$2:$C$151,3,0)))</f>
        <v/>
      </c>
    </row>
    <row r="972" spans="1:4" x14ac:dyDescent="0.4">
      <c r="A972" s="17" t="s">
        <v>2986</v>
      </c>
      <c r="C972" s="19" t="str">
        <f>IF($B972="","",T(VLOOKUP($B972,Documentos!$A$2:$B$151,2,0)))</f>
        <v/>
      </c>
      <c r="D972" s="19" t="str">
        <f>IF($B972="","",T(VLOOKUP($B972,Documentos!$A$2:$C$151,3,0)))</f>
        <v/>
      </c>
    </row>
    <row r="973" spans="1:4" x14ac:dyDescent="0.4">
      <c r="A973" s="17" t="s">
        <v>2987</v>
      </c>
      <c r="C973" s="19" t="str">
        <f>IF($B973="","",T(VLOOKUP($B973,Documentos!$A$2:$B$151,2,0)))</f>
        <v/>
      </c>
      <c r="D973" s="19" t="str">
        <f>IF($B973="","",T(VLOOKUP($B973,Documentos!$A$2:$C$151,3,0)))</f>
        <v/>
      </c>
    </row>
    <row r="974" spans="1:4" x14ac:dyDescent="0.4">
      <c r="A974" s="17" t="s">
        <v>2988</v>
      </c>
      <c r="C974" s="19" t="str">
        <f>IF($B974="","",T(VLOOKUP($B974,Documentos!$A$2:$B$151,2,0)))</f>
        <v/>
      </c>
      <c r="D974" s="19" t="str">
        <f>IF($B974="","",T(VLOOKUP($B974,Documentos!$A$2:$C$151,3,0)))</f>
        <v/>
      </c>
    </row>
    <row r="975" spans="1:4" x14ac:dyDescent="0.4">
      <c r="A975" s="17" t="s">
        <v>2989</v>
      </c>
      <c r="C975" s="19" t="str">
        <f>IF($B975="","",T(VLOOKUP($B975,Documentos!$A$2:$B$151,2,0)))</f>
        <v/>
      </c>
      <c r="D975" s="19" t="str">
        <f>IF($B975="","",T(VLOOKUP($B975,Documentos!$A$2:$C$151,3,0)))</f>
        <v/>
      </c>
    </row>
    <row r="976" spans="1:4" x14ac:dyDescent="0.4">
      <c r="A976" s="17" t="s">
        <v>2990</v>
      </c>
      <c r="C976" s="19" t="str">
        <f>IF($B976="","",T(VLOOKUP($B976,Documentos!$A$2:$B$151,2,0)))</f>
        <v/>
      </c>
      <c r="D976" s="19" t="str">
        <f>IF($B976="","",T(VLOOKUP($B976,Documentos!$A$2:$C$151,3,0)))</f>
        <v/>
      </c>
    </row>
    <row r="977" spans="1:4" x14ac:dyDescent="0.4">
      <c r="A977" s="17" t="s">
        <v>2991</v>
      </c>
      <c r="C977" s="19" t="str">
        <f>IF($B977="","",T(VLOOKUP($B977,Documentos!$A$2:$B$151,2,0)))</f>
        <v/>
      </c>
      <c r="D977" s="19" t="str">
        <f>IF($B977="","",T(VLOOKUP($B977,Documentos!$A$2:$C$151,3,0)))</f>
        <v/>
      </c>
    </row>
    <row r="978" spans="1:4" x14ac:dyDescent="0.4">
      <c r="A978" s="17" t="s">
        <v>2992</v>
      </c>
      <c r="C978" s="19" t="str">
        <f>IF($B978="","",T(VLOOKUP($B978,Documentos!$A$2:$B$151,2,0)))</f>
        <v/>
      </c>
      <c r="D978" s="19" t="str">
        <f>IF($B978="","",T(VLOOKUP($B978,Documentos!$A$2:$C$151,3,0)))</f>
        <v/>
      </c>
    </row>
    <row r="979" spans="1:4" x14ac:dyDescent="0.4">
      <c r="A979" s="17" t="s">
        <v>2993</v>
      </c>
      <c r="C979" s="19" t="str">
        <f>IF($B979="","",T(VLOOKUP($B979,Documentos!$A$2:$B$151,2,0)))</f>
        <v/>
      </c>
      <c r="D979" s="19" t="str">
        <f>IF($B979="","",T(VLOOKUP($B979,Documentos!$A$2:$C$151,3,0)))</f>
        <v/>
      </c>
    </row>
    <row r="980" spans="1:4" x14ac:dyDescent="0.4">
      <c r="A980" s="17" t="s">
        <v>2994</v>
      </c>
      <c r="C980" s="19" t="str">
        <f>IF($B980="","",T(VLOOKUP($B980,Documentos!$A$2:$B$151,2,0)))</f>
        <v/>
      </c>
      <c r="D980" s="19" t="str">
        <f>IF($B980="","",T(VLOOKUP($B980,Documentos!$A$2:$C$151,3,0)))</f>
        <v/>
      </c>
    </row>
    <row r="981" spans="1:4" x14ac:dyDescent="0.4">
      <c r="A981" s="17" t="s">
        <v>2995</v>
      </c>
      <c r="C981" s="19" t="str">
        <f>IF($B981="","",T(VLOOKUP($B981,Documentos!$A$2:$B$151,2,0)))</f>
        <v/>
      </c>
      <c r="D981" s="19" t="str">
        <f>IF($B981="","",T(VLOOKUP($B981,Documentos!$A$2:$C$151,3,0)))</f>
        <v/>
      </c>
    </row>
    <row r="982" spans="1:4" x14ac:dyDescent="0.4">
      <c r="A982" s="17" t="s">
        <v>2996</v>
      </c>
      <c r="C982" s="19" t="str">
        <f>IF($B982="","",T(VLOOKUP($B982,Documentos!$A$2:$B$151,2,0)))</f>
        <v/>
      </c>
      <c r="D982" s="19" t="str">
        <f>IF($B982="","",T(VLOOKUP($B982,Documentos!$A$2:$C$151,3,0)))</f>
        <v/>
      </c>
    </row>
    <row r="983" spans="1:4" x14ac:dyDescent="0.4">
      <c r="A983" s="17" t="s">
        <v>2997</v>
      </c>
      <c r="C983" s="19" t="str">
        <f>IF($B983="","",T(VLOOKUP($B983,Documentos!$A$2:$B$151,2,0)))</f>
        <v/>
      </c>
      <c r="D983" s="19" t="str">
        <f>IF($B983="","",T(VLOOKUP($B983,Documentos!$A$2:$C$151,3,0)))</f>
        <v/>
      </c>
    </row>
    <row r="984" spans="1:4" x14ac:dyDescent="0.4">
      <c r="A984" s="17" t="s">
        <v>2998</v>
      </c>
      <c r="C984" s="19" t="str">
        <f>IF($B984="","",T(VLOOKUP($B984,Documentos!$A$2:$B$151,2,0)))</f>
        <v/>
      </c>
      <c r="D984" s="19" t="str">
        <f>IF($B984="","",T(VLOOKUP($B984,Documentos!$A$2:$C$151,3,0)))</f>
        <v/>
      </c>
    </row>
    <row r="985" spans="1:4" x14ac:dyDescent="0.4">
      <c r="A985" s="17" t="s">
        <v>2999</v>
      </c>
      <c r="C985" s="19" t="str">
        <f>IF($B985="","",T(VLOOKUP($B985,Documentos!$A$2:$B$151,2,0)))</f>
        <v/>
      </c>
      <c r="D985" s="19" t="str">
        <f>IF($B985="","",T(VLOOKUP($B985,Documentos!$A$2:$C$151,3,0)))</f>
        <v/>
      </c>
    </row>
    <row r="986" spans="1:4" x14ac:dyDescent="0.4">
      <c r="A986" s="17" t="s">
        <v>3000</v>
      </c>
      <c r="C986" s="19" t="str">
        <f>IF($B986="","",T(VLOOKUP($B986,Documentos!$A$2:$B$151,2,0)))</f>
        <v/>
      </c>
      <c r="D986" s="19" t="str">
        <f>IF($B986="","",T(VLOOKUP($B986,Documentos!$A$2:$C$151,3,0)))</f>
        <v/>
      </c>
    </row>
    <row r="987" spans="1:4" x14ac:dyDescent="0.4">
      <c r="A987" s="17" t="s">
        <v>3001</v>
      </c>
      <c r="C987" s="19" t="str">
        <f>IF($B987="","",T(VLOOKUP($B987,Documentos!$A$2:$B$151,2,0)))</f>
        <v/>
      </c>
      <c r="D987" s="19" t="str">
        <f>IF($B987="","",T(VLOOKUP($B987,Documentos!$A$2:$C$151,3,0)))</f>
        <v/>
      </c>
    </row>
    <row r="988" spans="1:4" x14ac:dyDescent="0.4">
      <c r="A988" s="17" t="s">
        <v>3002</v>
      </c>
      <c r="C988" s="19" t="str">
        <f>IF($B988="","",T(VLOOKUP($B988,Documentos!$A$2:$B$151,2,0)))</f>
        <v/>
      </c>
      <c r="D988" s="19" t="str">
        <f>IF($B988="","",T(VLOOKUP($B988,Documentos!$A$2:$C$151,3,0)))</f>
        <v/>
      </c>
    </row>
    <row r="989" spans="1:4" x14ac:dyDescent="0.4">
      <c r="A989" s="17" t="s">
        <v>3003</v>
      </c>
      <c r="C989" s="19" t="str">
        <f>IF($B989="","",T(VLOOKUP($B989,Documentos!$A$2:$B$151,2,0)))</f>
        <v/>
      </c>
      <c r="D989" s="19" t="str">
        <f>IF($B989="","",T(VLOOKUP($B989,Documentos!$A$2:$C$151,3,0)))</f>
        <v/>
      </c>
    </row>
    <row r="990" spans="1:4" x14ac:dyDescent="0.4">
      <c r="A990" s="17" t="s">
        <v>3004</v>
      </c>
      <c r="C990" s="19" t="str">
        <f>IF($B990="","",T(VLOOKUP($B990,Documentos!$A$2:$B$151,2,0)))</f>
        <v/>
      </c>
      <c r="D990" s="19" t="str">
        <f>IF($B990="","",T(VLOOKUP($B990,Documentos!$A$2:$C$151,3,0)))</f>
        <v/>
      </c>
    </row>
    <row r="991" spans="1:4" x14ac:dyDescent="0.4">
      <c r="A991" s="17" t="s">
        <v>3005</v>
      </c>
      <c r="C991" s="19" t="str">
        <f>IF($B991="","",T(VLOOKUP($B991,Documentos!$A$2:$B$151,2,0)))</f>
        <v/>
      </c>
      <c r="D991" s="19" t="str">
        <f>IF($B991="","",T(VLOOKUP($B991,Documentos!$A$2:$C$151,3,0)))</f>
        <v/>
      </c>
    </row>
    <row r="992" spans="1:4" x14ac:dyDescent="0.4">
      <c r="A992" s="17" t="s">
        <v>3006</v>
      </c>
      <c r="C992" s="19" t="str">
        <f>IF($B992="","",T(VLOOKUP($B992,Documentos!$A$2:$B$151,2,0)))</f>
        <v/>
      </c>
      <c r="D992" s="19" t="str">
        <f>IF($B992="","",T(VLOOKUP($B992,Documentos!$A$2:$C$151,3,0)))</f>
        <v/>
      </c>
    </row>
    <row r="993" spans="1:4" x14ac:dyDescent="0.4">
      <c r="A993" s="17" t="s">
        <v>3007</v>
      </c>
      <c r="C993" s="19" t="str">
        <f>IF($B993="","",T(VLOOKUP($B993,Documentos!$A$2:$B$151,2,0)))</f>
        <v/>
      </c>
      <c r="D993" s="19" t="str">
        <f>IF($B993="","",T(VLOOKUP($B993,Documentos!$A$2:$C$151,3,0)))</f>
        <v/>
      </c>
    </row>
    <row r="994" spans="1:4" x14ac:dyDescent="0.4">
      <c r="A994" s="17" t="s">
        <v>3008</v>
      </c>
      <c r="C994" s="19" t="str">
        <f>IF($B994="","",T(VLOOKUP($B994,Documentos!$A$2:$B$151,2,0)))</f>
        <v/>
      </c>
      <c r="D994" s="19" t="str">
        <f>IF($B994="","",T(VLOOKUP($B994,Documentos!$A$2:$C$151,3,0)))</f>
        <v/>
      </c>
    </row>
    <row r="995" spans="1:4" x14ac:dyDescent="0.4">
      <c r="A995" s="17" t="s">
        <v>3009</v>
      </c>
      <c r="C995" s="19" t="str">
        <f>IF($B995="","",T(VLOOKUP($B995,Documentos!$A$2:$B$151,2,0)))</f>
        <v/>
      </c>
      <c r="D995" s="19" t="str">
        <f>IF($B995="","",T(VLOOKUP($B995,Documentos!$A$2:$C$151,3,0)))</f>
        <v/>
      </c>
    </row>
    <row r="996" spans="1:4" x14ac:dyDescent="0.4">
      <c r="A996" s="17" t="s">
        <v>3010</v>
      </c>
      <c r="C996" s="19" t="str">
        <f>IF($B996="","",T(VLOOKUP($B996,Documentos!$A$2:$B$151,2,0)))</f>
        <v/>
      </c>
      <c r="D996" s="19" t="str">
        <f>IF($B996="","",T(VLOOKUP($B996,Documentos!$A$2:$C$151,3,0)))</f>
        <v/>
      </c>
    </row>
    <row r="997" spans="1:4" x14ac:dyDescent="0.4">
      <c r="A997" s="17" t="s">
        <v>3011</v>
      </c>
      <c r="C997" s="19" t="str">
        <f>IF($B997="","",T(VLOOKUP($B997,Documentos!$A$2:$B$151,2,0)))</f>
        <v/>
      </c>
      <c r="D997" s="19" t="str">
        <f>IF($B997="","",T(VLOOKUP($B997,Documentos!$A$2:$C$151,3,0)))</f>
        <v/>
      </c>
    </row>
    <row r="998" spans="1:4" x14ac:dyDescent="0.4">
      <c r="A998" s="17" t="s">
        <v>3012</v>
      </c>
      <c r="C998" s="19" t="str">
        <f>IF($B998="","",T(VLOOKUP($B998,Documentos!$A$2:$B$151,2,0)))</f>
        <v/>
      </c>
      <c r="D998" s="19" t="str">
        <f>IF($B998="","",T(VLOOKUP($B998,Documentos!$A$2:$C$151,3,0)))</f>
        <v/>
      </c>
    </row>
    <row r="999" spans="1:4" x14ac:dyDescent="0.4">
      <c r="A999" s="17" t="s">
        <v>3013</v>
      </c>
      <c r="C999" s="19" t="str">
        <f>IF($B999="","",T(VLOOKUP($B999,Documentos!$A$2:$B$151,2,0)))</f>
        <v/>
      </c>
      <c r="D999" s="19" t="str">
        <f>IF($B999="","",T(VLOOKUP($B999,Documentos!$A$2:$C$151,3,0)))</f>
        <v/>
      </c>
    </row>
    <row r="1000" spans="1:4" x14ac:dyDescent="0.4">
      <c r="A1000" s="17" t="s">
        <v>3014</v>
      </c>
      <c r="C1000" s="19" t="str">
        <f>IF($B1000="","",T(VLOOKUP($B1000,Documentos!$A$2:$B$151,2,0)))</f>
        <v/>
      </c>
      <c r="D1000" s="19" t="str">
        <f>IF($B1000="","",T(VLOOKUP($B1000,Documentos!$A$2:$C$151,3,0)))</f>
        <v/>
      </c>
    </row>
    <row r="1001" spans="1:4" x14ac:dyDescent="0.4">
      <c r="A1001" s="17" t="s">
        <v>3015</v>
      </c>
      <c r="C1001" s="19" t="str">
        <f>IF($B1001="","",T(VLOOKUP($B1001,Documentos!$A$2:$B$151,2,0)))</f>
        <v/>
      </c>
      <c r="D1001" s="19" t="str">
        <f>IF($B1001="","",T(VLOOKUP($B1001,Documentos!$A$2:$C$151,3,0)))</f>
        <v/>
      </c>
    </row>
    <row r="1002" spans="1:4" x14ac:dyDescent="0.4">
      <c r="A1002" s="17" t="s">
        <v>3016</v>
      </c>
      <c r="C1002" s="19" t="str">
        <f>IF($B1002="","",T(VLOOKUP($B1002,Documentos!$A$2:$B$151,2,0)))</f>
        <v/>
      </c>
      <c r="D1002" s="19" t="str">
        <f>IF($B1002="","",T(VLOOKUP($B1002,Documentos!$A$2:$C$151,3,0)))</f>
        <v/>
      </c>
    </row>
    <row r="1003" spans="1:4" x14ac:dyDescent="0.4">
      <c r="A1003" s="17" t="s">
        <v>3017</v>
      </c>
      <c r="C1003" s="19" t="str">
        <f>IF($B1003="","",T(VLOOKUP($B1003,Documentos!$A$2:$B$151,2,0)))</f>
        <v/>
      </c>
      <c r="D1003" s="19" t="str">
        <f>IF($B1003="","",T(VLOOKUP($B1003,Documentos!$A$2:$C$151,3,0)))</f>
        <v/>
      </c>
    </row>
    <row r="1004" spans="1:4" x14ac:dyDescent="0.4">
      <c r="A1004" s="17" t="s">
        <v>3018</v>
      </c>
      <c r="C1004" s="19" t="str">
        <f>IF($B1004="","",T(VLOOKUP($B1004,Documentos!$A$2:$B$151,2,0)))</f>
        <v/>
      </c>
      <c r="D1004" s="19" t="str">
        <f>IF($B1004="","",T(VLOOKUP($B1004,Documentos!$A$2:$C$151,3,0)))</f>
        <v/>
      </c>
    </row>
    <row r="1005" spans="1:4" x14ac:dyDescent="0.4">
      <c r="A1005" s="17" t="s">
        <v>3019</v>
      </c>
      <c r="C1005" s="19" t="str">
        <f>IF($B1005="","",T(VLOOKUP($B1005,Documentos!$A$2:$B$151,2,0)))</f>
        <v/>
      </c>
      <c r="D1005" s="19" t="str">
        <f>IF($B1005="","",T(VLOOKUP($B1005,Documentos!$A$2:$C$151,3,0)))</f>
        <v/>
      </c>
    </row>
    <row r="1006" spans="1:4" x14ac:dyDescent="0.4">
      <c r="A1006" s="17" t="s">
        <v>3020</v>
      </c>
      <c r="C1006" s="19" t="str">
        <f>IF($B1006="","",T(VLOOKUP($B1006,Documentos!$A$2:$B$151,2,0)))</f>
        <v/>
      </c>
      <c r="D1006" s="19" t="str">
        <f>IF($B1006="","",T(VLOOKUP($B1006,Documentos!$A$2:$C$151,3,0)))</f>
        <v/>
      </c>
    </row>
    <row r="1007" spans="1:4" x14ac:dyDescent="0.4">
      <c r="A1007" s="17" t="s">
        <v>3021</v>
      </c>
      <c r="C1007" s="19" t="str">
        <f>IF($B1007="","",T(VLOOKUP($B1007,Documentos!$A$2:$B$151,2,0)))</f>
        <v/>
      </c>
      <c r="D1007" s="19" t="str">
        <f>IF($B1007="","",T(VLOOKUP($B1007,Documentos!$A$2:$C$151,3,0)))</f>
        <v/>
      </c>
    </row>
    <row r="1008" spans="1:4" x14ac:dyDescent="0.4">
      <c r="A1008" s="17" t="s">
        <v>3022</v>
      </c>
      <c r="C1008" s="19" t="str">
        <f>IF($B1008="","",T(VLOOKUP($B1008,Documentos!$A$2:$B$151,2,0)))</f>
        <v/>
      </c>
      <c r="D1008" s="19" t="str">
        <f>IF($B1008="","",T(VLOOKUP($B1008,Documentos!$A$2:$C$151,3,0)))</f>
        <v/>
      </c>
    </row>
    <row r="1009" spans="1:4" x14ac:dyDescent="0.4">
      <c r="A1009" s="17" t="s">
        <v>3023</v>
      </c>
      <c r="C1009" s="19" t="str">
        <f>IF($B1009="","",T(VLOOKUP($B1009,Documentos!$A$2:$B$151,2,0)))</f>
        <v/>
      </c>
      <c r="D1009" s="19" t="str">
        <f>IF($B1009="","",T(VLOOKUP($B1009,Documentos!$A$2:$C$151,3,0)))</f>
        <v/>
      </c>
    </row>
    <row r="1010" spans="1:4" x14ac:dyDescent="0.4">
      <c r="A1010" s="17" t="s">
        <v>3024</v>
      </c>
      <c r="C1010" s="19" t="str">
        <f>IF($B1010="","",T(VLOOKUP($B1010,Documentos!$A$2:$B$151,2,0)))</f>
        <v/>
      </c>
      <c r="D1010" s="19" t="str">
        <f>IF($B1010="","",T(VLOOKUP($B1010,Documentos!$A$2:$C$151,3,0)))</f>
        <v/>
      </c>
    </row>
    <row r="1011" spans="1:4" x14ac:dyDescent="0.4">
      <c r="A1011" s="17" t="s">
        <v>3025</v>
      </c>
      <c r="C1011" s="19" t="str">
        <f>IF($B1011="","",T(VLOOKUP($B1011,Documentos!$A$2:$B$151,2,0)))</f>
        <v/>
      </c>
      <c r="D1011" s="19" t="str">
        <f>IF($B1011="","",T(VLOOKUP($B1011,Documentos!$A$2:$C$151,3,0)))</f>
        <v/>
      </c>
    </row>
    <row r="1012" spans="1:4" x14ac:dyDescent="0.4">
      <c r="A1012" s="17" t="s">
        <v>3026</v>
      </c>
      <c r="C1012" s="19" t="str">
        <f>IF($B1012="","",T(VLOOKUP($B1012,Documentos!$A$2:$B$151,2,0)))</f>
        <v/>
      </c>
      <c r="D1012" s="19" t="str">
        <f>IF($B1012="","",T(VLOOKUP($B1012,Documentos!$A$2:$C$151,3,0)))</f>
        <v/>
      </c>
    </row>
    <row r="1013" spans="1:4" x14ac:dyDescent="0.4">
      <c r="A1013" s="17" t="s">
        <v>3027</v>
      </c>
      <c r="C1013" s="19" t="str">
        <f>IF($B1013="","",T(VLOOKUP($B1013,Documentos!$A$2:$B$151,2,0)))</f>
        <v/>
      </c>
      <c r="D1013" s="19" t="str">
        <f>IF($B1013="","",T(VLOOKUP($B1013,Documentos!$A$2:$C$151,3,0)))</f>
        <v/>
      </c>
    </row>
    <row r="1014" spans="1:4" x14ac:dyDescent="0.4">
      <c r="A1014" s="17" t="s">
        <v>3028</v>
      </c>
      <c r="C1014" s="19" t="str">
        <f>IF($B1014="","",T(VLOOKUP($B1014,Documentos!$A$2:$B$151,2,0)))</f>
        <v/>
      </c>
      <c r="D1014" s="19" t="str">
        <f>IF($B1014="","",T(VLOOKUP($B1014,Documentos!$A$2:$C$151,3,0)))</f>
        <v/>
      </c>
    </row>
    <row r="1015" spans="1:4" x14ac:dyDescent="0.4">
      <c r="A1015" s="17" t="s">
        <v>3029</v>
      </c>
      <c r="C1015" s="19" t="str">
        <f>IF($B1015="","",T(VLOOKUP($B1015,Documentos!$A$2:$B$151,2,0)))</f>
        <v/>
      </c>
      <c r="D1015" s="19" t="str">
        <f>IF($B1015="","",T(VLOOKUP($B1015,Documentos!$A$2:$C$151,3,0)))</f>
        <v/>
      </c>
    </row>
    <row r="1016" spans="1:4" x14ac:dyDescent="0.4">
      <c r="A1016" s="17" t="s">
        <v>3030</v>
      </c>
      <c r="C1016" s="19" t="str">
        <f>IF($B1016="","",T(VLOOKUP($B1016,Documentos!$A$2:$B$151,2,0)))</f>
        <v/>
      </c>
      <c r="D1016" s="19" t="str">
        <f>IF($B1016="","",T(VLOOKUP($B1016,Documentos!$A$2:$C$151,3,0)))</f>
        <v/>
      </c>
    </row>
    <row r="1017" spans="1:4" x14ac:dyDescent="0.4">
      <c r="A1017" s="17" t="s">
        <v>3031</v>
      </c>
      <c r="C1017" s="19" t="str">
        <f>IF($B1017="","",T(VLOOKUP($B1017,Documentos!$A$2:$B$151,2,0)))</f>
        <v/>
      </c>
      <c r="D1017" s="19" t="str">
        <f>IF($B1017="","",T(VLOOKUP($B1017,Documentos!$A$2:$C$151,3,0)))</f>
        <v/>
      </c>
    </row>
    <row r="1018" spans="1:4" x14ac:dyDescent="0.4">
      <c r="A1018" s="17" t="s">
        <v>3032</v>
      </c>
      <c r="C1018" s="19" t="str">
        <f>IF($B1018="","",T(VLOOKUP($B1018,Documentos!$A$2:$B$151,2,0)))</f>
        <v/>
      </c>
      <c r="D1018" s="19" t="str">
        <f>IF($B1018="","",T(VLOOKUP($B1018,Documentos!$A$2:$C$151,3,0)))</f>
        <v/>
      </c>
    </row>
    <row r="1019" spans="1:4" x14ac:dyDescent="0.4">
      <c r="A1019" s="17" t="s">
        <v>3033</v>
      </c>
      <c r="C1019" s="19" t="str">
        <f>IF($B1019="","",T(VLOOKUP($B1019,Documentos!$A$2:$B$151,2,0)))</f>
        <v/>
      </c>
      <c r="D1019" s="19" t="str">
        <f>IF($B1019="","",T(VLOOKUP($B1019,Documentos!$A$2:$C$151,3,0)))</f>
        <v/>
      </c>
    </row>
    <row r="1020" spans="1:4" x14ac:dyDescent="0.4">
      <c r="A1020" s="17" t="s">
        <v>3034</v>
      </c>
      <c r="C1020" s="19" t="str">
        <f>IF($B1020="","",T(VLOOKUP($B1020,Documentos!$A$2:$B$151,2,0)))</f>
        <v/>
      </c>
      <c r="D1020" s="19" t="str">
        <f>IF($B1020="","",T(VLOOKUP($B1020,Documentos!$A$2:$C$151,3,0)))</f>
        <v/>
      </c>
    </row>
    <row r="1021" spans="1:4" x14ac:dyDescent="0.4">
      <c r="A1021" s="17" t="s">
        <v>3035</v>
      </c>
      <c r="C1021" s="19" t="str">
        <f>IF($B1021="","",T(VLOOKUP($B1021,Documentos!$A$2:$B$151,2,0)))</f>
        <v/>
      </c>
      <c r="D1021" s="19" t="str">
        <f>IF($B1021="","",T(VLOOKUP($B1021,Documentos!$A$2:$C$151,3,0)))</f>
        <v/>
      </c>
    </row>
    <row r="1022" spans="1:4" x14ac:dyDescent="0.4">
      <c r="A1022" s="17" t="s">
        <v>3036</v>
      </c>
      <c r="C1022" s="19" t="str">
        <f>IF($B1022="","",T(VLOOKUP($B1022,Documentos!$A$2:$B$151,2,0)))</f>
        <v/>
      </c>
      <c r="D1022" s="19" t="str">
        <f>IF($B1022="","",T(VLOOKUP($B1022,Documentos!$A$2:$C$151,3,0)))</f>
        <v/>
      </c>
    </row>
    <row r="1023" spans="1:4" x14ac:dyDescent="0.4">
      <c r="A1023" s="17" t="s">
        <v>3037</v>
      </c>
      <c r="C1023" s="19" t="str">
        <f>IF($B1023="","",T(VLOOKUP($B1023,Documentos!$A$2:$B$151,2,0)))</f>
        <v/>
      </c>
      <c r="D1023" s="19" t="str">
        <f>IF($B1023="","",T(VLOOKUP($B1023,Documentos!$A$2:$C$151,3,0)))</f>
        <v/>
      </c>
    </row>
    <row r="1024" spans="1:4" x14ac:dyDescent="0.4">
      <c r="A1024" s="17" t="s">
        <v>3038</v>
      </c>
      <c r="C1024" s="19" t="str">
        <f>IF($B1024="","",T(VLOOKUP($B1024,Documentos!$A$2:$B$151,2,0)))</f>
        <v/>
      </c>
      <c r="D1024" s="19" t="str">
        <f>IF($B1024="","",T(VLOOKUP($B1024,Documentos!$A$2:$C$151,3,0)))</f>
        <v/>
      </c>
    </row>
    <row r="1025" spans="1:4" x14ac:dyDescent="0.4">
      <c r="A1025" s="17" t="s">
        <v>3039</v>
      </c>
      <c r="C1025" s="19" t="str">
        <f>IF($B1025="","",T(VLOOKUP($B1025,Documentos!$A$2:$B$151,2,0)))</f>
        <v/>
      </c>
      <c r="D1025" s="19" t="str">
        <f>IF($B1025="","",T(VLOOKUP($B1025,Documentos!$A$2:$C$151,3,0)))</f>
        <v/>
      </c>
    </row>
    <row r="1026" spans="1:4" x14ac:dyDescent="0.4">
      <c r="A1026" s="17" t="s">
        <v>3040</v>
      </c>
      <c r="C1026" s="19" t="str">
        <f>IF($B1026="","",T(VLOOKUP($B1026,Documentos!$A$2:$B$151,2,0)))</f>
        <v/>
      </c>
      <c r="D1026" s="19" t="str">
        <f>IF($B1026="","",T(VLOOKUP($B1026,Documentos!$A$2:$C$151,3,0)))</f>
        <v/>
      </c>
    </row>
    <row r="1027" spans="1:4" x14ac:dyDescent="0.4">
      <c r="A1027" s="17" t="s">
        <v>3041</v>
      </c>
      <c r="C1027" s="19" t="str">
        <f>IF($B1027="","",T(VLOOKUP($B1027,Documentos!$A$2:$B$151,2,0)))</f>
        <v/>
      </c>
      <c r="D1027" s="19" t="str">
        <f>IF($B1027="","",T(VLOOKUP($B1027,Documentos!$A$2:$C$151,3,0)))</f>
        <v/>
      </c>
    </row>
    <row r="1028" spans="1:4" x14ac:dyDescent="0.4">
      <c r="A1028" s="17" t="s">
        <v>3042</v>
      </c>
      <c r="C1028" s="19" t="str">
        <f>IF($B1028="","",T(VLOOKUP($B1028,Documentos!$A$2:$B$151,2,0)))</f>
        <v/>
      </c>
      <c r="D1028" s="19" t="str">
        <f>IF($B1028="","",T(VLOOKUP($B1028,Documentos!$A$2:$C$151,3,0)))</f>
        <v/>
      </c>
    </row>
    <row r="1029" spans="1:4" x14ac:dyDescent="0.4">
      <c r="A1029" s="17" t="s">
        <v>3043</v>
      </c>
      <c r="C1029" s="19" t="str">
        <f>IF($B1029="","",T(VLOOKUP($B1029,Documentos!$A$2:$B$151,2,0)))</f>
        <v/>
      </c>
      <c r="D1029" s="19" t="str">
        <f>IF($B1029="","",T(VLOOKUP($B1029,Documentos!$A$2:$C$151,3,0)))</f>
        <v/>
      </c>
    </row>
    <row r="1030" spans="1:4" x14ac:dyDescent="0.4">
      <c r="A1030" s="17" t="s">
        <v>3044</v>
      </c>
      <c r="C1030" s="19" t="str">
        <f>IF($B1030="","",T(VLOOKUP($B1030,Documentos!$A$2:$B$151,2,0)))</f>
        <v/>
      </c>
      <c r="D1030" s="19" t="str">
        <f>IF($B1030="","",T(VLOOKUP($B1030,Documentos!$A$2:$C$151,3,0)))</f>
        <v/>
      </c>
    </row>
    <row r="1031" spans="1:4" x14ac:dyDescent="0.4">
      <c r="A1031" s="17" t="s">
        <v>3045</v>
      </c>
      <c r="C1031" s="19" t="str">
        <f>IF($B1031="","",T(VLOOKUP($B1031,Documentos!$A$2:$B$151,2,0)))</f>
        <v/>
      </c>
      <c r="D1031" s="19" t="str">
        <f>IF($B1031="","",T(VLOOKUP($B1031,Documentos!$A$2:$C$151,3,0)))</f>
        <v/>
      </c>
    </row>
    <row r="1032" spans="1:4" x14ac:dyDescent="0.4">
      <c r="A1032" s="17" t="s">
        <v>3046</v>
      </c>
      <c r="C1032" s="19" t="str">
        <f>IF($B1032="","",T(VLOOKUP($B1032,Documentos!$A$2:$B$151,2,0)))</f>
        <v/>
      </c>
      <c r="D1032" s="19" t="str">
        <f>IF($B1032="","",T(VLOOKUP($B1032,Documentos!$A$2:$C$151,3,0)))</f>
        <v/>
      </c>
    </row>
    <row r="1033" spans="1:4" x14ac:dyDescent="0.4">
      <c r="A1033" s="17" t="s">
        <v>3047</v>
      </c>
      <c r="C1033" s="19" t="str">
        <f>IF($B1033="","",T(VLOOKUP($B1033,Documentos!$A$2:$B$151,2,0)))</f>
        <v/>
      </c>
      <c r="D1033" s="19" t="str">
        <f>IF($B1033="","",T(VLOOKUP($B1033,Documentos!$A$2:$C$151,3,0)))</f>
        <v/>
      </c>
    </row>
    <row r="1034" spans="1:4" x14ac:dyDescent="0.4">
      <c r="A1034" s="17" t="s">
        <v>3048</v>
      </c>
      <c r="C1034" s="19" t="str">
        <f>IF($B1034="","",T(VLOOKUP($B1034,Documentos!$A$2:$B$151,2,0)))</f>
        <v/>
      </c>
      <c r="D1034" s="19" t="str">
        <f>IF($B1034="","",T(VLOOKUP($B1034,Documentos!$A$2:$C$151,3,0)))</f>
        <v/>
      </c>
    </row>
    <row r="1035" spans="1:4" x14ac:dyDescent="0.4">
      <c r="A1035" s="17" t="s">
        <v>3049</v>
      </c>
      <c r="C1035" s="19" t="str">
        <f>IF($B1035="","",T(VLOOKUP($B1035,Documentos!$A$2:$B$151,2,0)))</f>
        <v/>
      </c>
      <c r="D1035" s="19" t="str">
        <f>IF($B1035="","",T(VLOOKUP($B1035,Documentos!$A$2:$C$151,3,0)))</f>
        <v/>
      </c>
    </row>
    <row r="1036" spans="1:4" x14ac:dyDescent="0.4">
      <c r="A1036" s="17" t="s">
        <v>3050</v>
      </c>
      <c r="C1036" s="19" t="str">
        <f>IF($B1036="","",T(VLOOKUP($B1036,Documentos!$A$2:$B$151,2,0)))</f>
        <v/>
      </c>
      <c r="D1036" s="19" t="str">
        <f>IF($B1036="","",T(VLOOKUP($B1036,Documentos!$A$2:$C$151,3,0)))</f>
        <v/>
      </c>
    </row>
    <row r="1037" spans="1:4" x14ac:dyDescent="0.4">
      <c r="A1037" s="17" t="s">
        <v>3051</v>
      </c>
      <c r="C1037" s="19" t="str">
        <f>IF($B1037="","",T(VLOOKUP($B1037,Documentos!$A$2:$B$151,2,0)))</f>
        <v/>
      </c>
      <c r="D1037" s="19" t="str">
        <f>IF($B1037="","",T(VLOOKUP($B1037,Documentos!$A$2:$C$151,3,0)))</f>
        <v/>
      </c>
    </row>
    <row r="1038" spans="1:4" x14ac:dyDescent="0.4">
      <c r="A1038" s="17" t="s">
        <v>3052</v>
      </c>
      <c r="C1038" s="19" t="str">
        <f>IF($B1038="","",T(VLOOKUP($B1038,Documentos!$A$2:$B$151,2,0)))</f>
        <v/>
      </c>
      <c r="D1038" s="19" t="str">
        <f>IF($B1038="","",T(VLOOKUP($B1038,Documentos!$A$2:$C$151,3,0)))</f>
        <v/>
      </c>
    </row>
    <row r="1039" spans="1:4" x14ac:dyDescent="0.4">
      <c r="A1039" s="17" t="s">
        <v>3053</v>
      </c>
      <c r="C1039" s="19" t="str">
        <f>IF($B1039="","",T(VLOOKUP($B1039,Documentos!$A$2:$B$151,2,0)))</f>
        <v/>
      </c>
      <c r="D1039" s="19" t="str">
        <f>IF($B1039="","",T(VLOOKUP($B1039,Documentos!$A$2:$C$151,3,0)))</f>
        <v/>
      </c>
    </row>
    <row r="1040" spans="1:4" x14ac:dyDescent="0.4">
      <c r="A1040" s="17" t="s">
        <v>3054</v>
      </c>
      <c r="C1040" s="19" t="str">
        <f>IF($B1040="","",T(VLOOKUP($B1040,Documentos!$A$2:$B$151,2,0)))</f>
        <v/>
      </c>
      <c r="D1040" s="19" t="str">
        <f>IF($B1040="","",T(VLOOKUP($B1040,Documentos!$A$2:$C$151,3,0)))</f>
        <v/>
      </c>
    </row>
    <row r="1041" spans="1:4" x14ac:dyDescent="0.4">
      <c r="A1041" s="17" t="s">
        <v>3055</v>
      </c>
      <c r="C1041" s="19" t="str">
        <f>IF($B1041="","",T(VLOOKUP($B1041,Documentos!$A$2:$B$151,2,0)))</f>
        <v/>
      </c>
      <c r="D1041" s="19" t="str">
        <f>IF($B1041="","",T(VLOOKUP($B1041,Documentos!$A$2:$C$151,3,0)))</f>
        <v/>
      </c>
    </row>
    <row r="1042" spans="1:4" x14ac:dyDescent="0.4">
      <c r="A1042" s="17" t="s">
        <v>3056</v>
      </c>
      <c r="C1042" s="19" t="str">
        <f>IF($B1042="","",T(VLOOKUP($B1042,Documentos!$A$2:$B$151,2,0)))</f>
        <v/>
      </c>
      <c r="D1042" s="19" t="str">
        <f>IF($B1042="","",T(VLOOKUP($B1042,Documentos!$A$2:$C$151,3,0)))</f>
        <v/>
      </c>
    </row>
    <row r="1043" spans="1:4" x14ac:dyDescent="0.4">
      <c r="A1043" s="17" t="s">
        <v>3057</v>
      </c>
      <c r="C1043" s="19" t="str">
        <f>IF($B1043="","",T(VLOOKUP($B1043,Documentos!$A$2:$B$151,2,0)))</f>
        <v/>
      </c>
      <c r="D1043" s="19" t="str">
        <f>IF($B1043="","",T(VLOOKUP($B1043,Documentos!$A$2:$C$151,3,0)))</f>
        <v/>
      </c>
    </row>
    <row r="1044" spans="1:4" x14ac:dyDescent="0.4">
      <c r="A1044" s="17" t="s">
        <v>3058</v>
      </c>
      <c r="C1044" s="19" t="str">
        <f>IF($B1044="","",T(VLOOKUP($B1044,Documentos!$A$2:$B$151,2,0)))</f>
        <v/>
      </c>
      <c r="D1044" s="19" t="str">
        <f>IF($B1044="","",T(VLOOKUP($B1044,Documentos!$A$2:$C$151,3,0)))</f>
        <v/>
      </c>
    </row>
    <row r="1045" spans="1:4" x14ac:dyDescent="0.4">
      <c r="A1045" s="17" t="s">
        <v>3059</v>
      </c>
      <c r="C1045" s="19" t="str">
        <f>IF($B1045="","",T(VLOOKUP($B1045,Documentos!$A$2:$B$151,2,0)))</f>
        <v/>
      </c>
      <c r="D1045" s="19" t="str">
        <f>IF($B1045="","",T(VLOOKUP($B1045,Documentos!$A$2:$C$151,3,0)))</f>
        <v/>
      </c>
    </row>
    <row r="1046" spans="1:4" x14ac:dyDescent="0.4">
      <c r="A1046" s="17" t="s">
        <v>3060</v>
      </c>
      <c r="C1046" s="19" t="str">
        <f>IF($B1046="","",T(VLOOKUP($B1046,Documentos!$A$2:$B$151,2,0)))</f>
        <v/>
      </c>
      <c r="D1046" s="19" t="str">
        <f>IF($B1046="","",T(VLOOKUP($B1046,Documentos!$A$2:$C$151,3,0)))</f>
        <v/>
      </c>
    </row>
    <row r="1047" spans="1:4" x14ac:dyDescent="0.4">
      <c r="A1047" s="17" t="s">
        <v>3061</v>
      </c>
      <c r="C1047" s="19" t="str">
        <f>IF($B1047="","",T(VLOOKUP($B1047,Documentos!$A$2:$B$151,2,0)))</f>
        <v/>
      </c>
      <c r="D1047" s="19" t="str">
        <f>IF($B1047="","",T(VLOOKUP($B1047,Documentos!$A$2:$C$151,3,0)))</f>
        <v/>
      </c>
    </row>
    <row r="1048" spans="1:4" x14ac:dyDescent="0.4">
      <c r="A1048" s="17" t="s">
        <v>3062</v>
      </c>
      <c r="C1048" s="19" t="str">
        <f>IF($B1048="","",T(VLOOKUP($B1048,Documentos!$A$2:$B$151,2,0)))</f>
        <v/>
      </c>
      <c r="D1048" s="19" t="str">
        <f>IF($B1048="","",T(VLOOKUP($B1048,Documentos!$A$2:$C$151,3,0)))</f>
        <v/>
      </c>
    </row>
    <row r="1049" spans="1:4" x14ac:dyDescent="0.4">
      <c r="A1049" s="17" t="s">
        <v>3063</v>
      </c>
      <c r="C1049" s="19" t="str">
        <f>IF($B1049="","",T(VLOOKUP($B1049,Documentos!$A$2:$B$151,2,0)))</f>
        <v/>
      </c>
      <c r="D1049" s="19" t="str">
        <f>IF($B1049="","",T(VLOOKUP($B1049,Documentos!$A$2:$C$151,3,0)))</f>
        <v/>
      </c>
    </row>
    <row r="1050" spans="1:4" x14ac:dyDescent="0.4">
      <c r="A1050" s="17" t="s">
        <v>3064</v>
      </c>
      <c r="C1050" s="19" t="str">
        <f>IF($B1050="","",T(VLOOKUP($B1050,Documentos!$A$2:$B$151,2,0)))</f>
        <v/>
      </c>
      <c r="D1050" s="19" t="str">
        <f>IF($B1050="","",T(VLOOKUP($B1050,Documentos!$A$2:$C$151,3,0)))</f>
        <v/>
      </c>
    </row>
    <row r="1051" spans="1:4" x14ac:dyDescent="0.4">
      <c r="A1051" s="17" t="s">
        <v>3065</v>
      </c>
      <c r="C1051" s="19" t="str">
        <f>IF($B1051="","",T(VLOOKUP($B1051,Documentos!$A$2:$B$151,2,0)))</f>
        <v/>
      </c>
      <c r="D1051" s="19" t="str">
        <f>IF($B1051="","",T(VLOOKUP($B1051,Documentos!$A$2:$C$151,3,0)))</f>
        <v/>
      </c>
    </row>
    <row r="1052" spans="1:4" x14ac:dyDescent="0.4">
      <c r="A1052" s="17" t="s">
        <v>3066</v>
      </c>
      <c r="C1052" s="19" t="str">
        <f>IF($B1052="","",T(VLOOKUP($B1052,Documentos!$A$2:$B$151,2,0)))</f>
        <v/>
      </c>
      <c r="D1052" s="19" t="str">
        <f>IF($B1052="","",T(VLOOKUP($B1052,Documentos!$A$2:$C$151,3,0)))</f>
        <v/>
      </c>
    </row>
    <row r="1053" spans="1:4" x14ac:dyDescent="0.4">
      <c r="A1053" s="17" t="s">
        <v>3067</v>
      </c>
      <c r="C1053" s="19" t="str">
        <f>IF($B1053="","",T(VLOOKUP($B1053,Documentos!$A$2:$B$151,2,0)))</f>
        <v/>
      </c>
      <c r="D1053" s="19" t="str">
        <f>IF($B1053="","",T(VLOOKUP($B1053,Documentos!$A$2:$C$151,3,0)))</f>
        <v/>
      </c>
    </row>
    <row r="1054" spans="1:4" x14ac:dyDescent="0.4">
      <c r="A1054" s="17" t="s">
        <v>3068</v>
      </c>
      <c r="C1054" s="19" t="str">
        <f>IF($B1054="","",T(VLOOKUP($B1054,Documentos!$A$2:$B$151,2,0)))</f>
        <v/>
      </c>
      <c r="D1054" s="19" t="str">
        <f>IF($B1054="","",T(VLOOKUP($B1054,Documentos!$A$2:$C$151,3,0)))</f>
        <v/>
      </c>
    </row>
    <row r="1055" spans="1:4" x14ac:dyDescent="0.4">
      <c r="A1055" s="17" t="s">
        <v>3069</v>
      </c>
      <c r="C1055" s="19" t="str">
        <f>IF($B1055="","",T(VLOOKUP($B1055,Documentos!$A$2:$B$151,2,0)))</f>
        <v/>
      </c>
      <c r="D1055" s="19" t="str">
        <f>IF($B1055="","",T(VLOOKUP($B1055,Documentos!$A$2:$C$151,3,0)))</f>
        <v/>
      </c>
    </row>
    <row r="1056" spans="1:4" x14ac:dyDescent="0.4">
      <c r="A1056" s="17" t="s">
        <v>3070</v>
      </c>
      <c r="C1056" s="19" t="str">
        <f>IF($B1056="","",T(VLOOKUP($B1056,Documentos!$A$2:$B$151,2,0)))</f>
        <v/>
      </c>
      <c r="D1056" s="19" t="str">
        <f>IF($B1056="","",T(VLOOKUP($B1056,Documentos!$A$2:$C$151,3,0)))</f>
        <v/>
      </c>
    </row>
    <row r="1057" spans="1:4" x14ac:dyDescent="0.4">
      <c r="A1057" s="17" t="s">
        <v>3071</v>
      </c>
      <c r="C1057" s="19" t="str">
        <f>IF($B1057="","",T(VLOOKUP($B1057,Documentos!$A$2:$B$151,2,0)))</f>
        <v/>
      </c>
      <c r="D1057" s="19" t="str">
        <f>IF($B1057="","",T(VLOOKUP($B1057,Documentos!$A$2:$C$151,3,0)))</f>
        <v/>
      </c>
    </row>
    <row r="1058" spans="1:4" x14ac:dyDescent="0.4">
      <c r="A1058" s="17" t="s">
        <v>3072</v>
      </c>
      <c r="C1058" s="19" t="str">
        <f>IF($B1058="","",T(VLOOKUP($B1058,Documentos!$A$2:$B$151,2,0)))</f>
        <v/>
      </c>
      <c r="D1058" s="19" t="str">
        <f>IF($B1058="","",T(VLOOKUP($B1058,Documentos!$A$2:$C$151,3,0)))</f>
        <v/>
      </c>
    </row>
    <row r="1059" spans="1:4" x14ac:dyDescent="0.4">
      <c r="A1059" s="17" t="s">
        <v>3073</v>
      </c>
      <c r="C1059" s="19" t="str">
        <f>IF($B1059="","",T(VLOOKUP($B1059,Documentos!$A$2:$B$151,2,0)))</f>
        <v/>
      </c>
      <c r="D1059" s="19" t="str">
        <f>IF($B1059="","",T(VLOOKUP($B1059,Documentos!$A$2:$C$151,3,0)))</f>
        <v/>
      </c>
    </row>
    <row r="1060" spans="1:4" x14ac:dyDescent="0.4">
      <c r="A1060" s="17" t="s">
        <v>3074</v>
      </c>
      <c r="C1060" s="19" t="str">
        <f>IF($B1060="","",T(VLOOKUP($B1060,Documentos!$A$2:$B$151,2,0)))</f>
        <v/>
      </c>
      <c r="D1060" s="19" t="str">
        <f>IF($B1060="","",T(VLOOKUP($B1060,Documentos!$A$2:$C$151,3,0)))</f>
        <v/>
      </c>
    </row>
    <row r="1061" spans="1:4" x14ac:dyDescent="0.4">
      <c r="A1061" s="17" t="s">
        <v>3075</v>
      </c>
      <c r="C1061" s="19" t="str">
        <f>IF($B1061="","",T(VLOOKUP($B1061,Documentos!$A$2:$B$151,2,0)))</f>
        <v/>
      </c>
      <c r="D1061" s="19" t="str">
        <f>IF($B1061="","",T(VLOOKUP($B1061,Documentos!$A$2:$C$151,3,0)))</f>
        <v/>
      </c>
    </row>
    <row r="1062" spans="1:4" x14ac:dyDescent="0.4">
      <c r="A1062" s="17" t="s">
        <v>3076</v>
      </c>
      <c r="C1062" s="19" t="str">
        <f>IF($B1062="","",T(VLOOKUP($B1062,Documentos!$A$2:$B$151,2,0)))</f>
        <v/>
      </c>
      <c r="D1062" s="19" t="str">
        <f>IF($B1062="","",T(VLOOKUP($B1062,Documentos!$A$2:$C$151,3,0)))</f>
        <v/>
      </c>
    </row>
    <row r="1063" spans="1:4" x14ac:dyDescent="0.4">
      <c r="A1063" s="17" t="s">
        <v>3077</v>
      </c>
      <c r="C1063" s="19" t="str">
        <f>IF($B1063="","",T(VLOOKUP($B1063,Documentos!$A$2:$B$151,2,0)))</f>
        <v/>
      </c>
      <c r="D1063" s="19" t="str">
        <f>IF($B1063="","",T(VLOOKUP($B1063,Documentos!$A$2:$C$151,3,0)))</f>
        <v/>
      </c>
    </row>
    <row r="1064" spans="1:4" x14ac:dyDescent="0.4">
      <c r="A1064" s="17" t="s">
        <v>3078</v>
      </c>
      <c r="C1064" s="19" t="str">
        <f>IF($B1064="","",T(VLOOKUP($B1064,Documentos!$A$2:$B$151,2,0)))</f>
        <v/>
      </c>
      <c r="D1064" s="19" t="str">
        <f>IF($B1064="","",T(VLOOKUP($B1064,Documentos!$A$2:$C$151,3,0)))</f>
        <v/>
      </c>
    </row>
    <row r="1065" spans="1:4" x14ac:dyDescent="0.4">
      <c r="A1065" s="17" t="s">
        <v>3079</v>
      </c>
      <c r="C1065" s="19" t="str">
        <f>IF($B1065="","",T(VLOOKUP($B1065,Documentos!$A$2:$B$151,2,0)))</f>
        <v/>
      </c>
      <c r="D1065" s="19" t="str">
        <f>IF($B1065="","",T(VLOOKUP($B1065,Documentos!$A$2:$C$151,3,0)))</f>
        <v/>
      </c>
    </row>
    <row r="1066" spans="1:4" x14ac:dyDescent="0.4">
      <c r="A1066" s="17" t="s">
        <v>3080</v>
      </c>
      <c r="C1066" s="19" t="str">
        <f>IF($B1066="","",T(VLOOKUP($B1066,Documentos!$A$2:$B$151,2,0)))</f>
        <v/>
      </c>
      <c r="D1066" s="19" t="str">
        <f>IF($B1066="","",T(VLOOKUP($B1066,Documentos!$A$2:$C$151,3,0)))</f>
        <v/>
      </c>
    </row>
    <row r="1067" spans="1:4" x14ac:dyDescent="0.4">
      <c r="A1067" s="17" t="s">
        <v>3081</v>
      </c>
      <c r="C1067" s="19" t="str">
        <f>IF($B1067="","",T(VLOOKUP($B1067,Documentos!$A$2:$B$151,2,0)))</f>
        <v/>
      </c>
      <c r="D1067" s="19" t="str">
        <f>IF($B1067="","",T(VLOOKUP($B1067,Documentos!$A$2:$C$151,3,0)))</f>
        <v/>
      </c>
    </row>
    <row r="1068" spans="1:4" x14ac:dyDescent="0.4">
      <c r="A1068" s="17" t="s">
        <v>3082</v>
      </c>
      <c r="C1068" s="19" t="str">
        <f>IF($B1068="","",T(VLOOKUP($B1068,Documentos!$A$2:$B$151,2,0)))</f>
        <v/>
      </c>
      <c r="D1068" s="19" t="str">
        <f>IF($B1068="","",T(VLOOKUP($B1068,Documentos!$A$2:$C$151,3,0)))</f>
        <v/>
      </c>
    </row>
    <row r="1069" spans="1:4" x14ac:dyDescent="0.4">
      <c r="A1069" s="17" t="s">
        <v>3083</v>
      </c>
      <c r="C1069" s="19" t="str">
        <f>IF($B1069="","",T(VLOOKUP($B1069,Documentos!$A$2:$B$151,2,0)))</f>
        <v/>
      </c>
      <c r="D1069" s="19" t="str">
        <f>IF($B1069="","",T(VLOOKUP($B1069,Documentos!$A$2:$C$151,3,0)))</f>
        <v/>
      </c>
    </row>
    <row r="1070" spans="1:4" x14ac:dyDescent="0.4">
      <c r="A1070" s="17" t="s">
        <v>3084</v>
      </c>
      <c r="C1070" s="19" t="str">
        <f>IF($B1070="","",T(VLOOKUP($B1070,Documentos!$A$2:$B$151,2,0)))</f>
        <v/>
      </c>
      <c r="D1070" s="19" t="str">
        <f>IF($B1070="","",T(VLOOKUP($B1070,Documentos!$A$2:$C$151,3,0)))</f>
        <v/>
      </c>
    </row>
    <row r="1071" spans="1:4" x14ac:dyDescent="0.4">
      <c r="A1071" s="17" t="s">
        <v>3085</v>
      </c>
      <c r="C1071" s="19" t="str">
        <f>IF($B1071="","",T(VLOOKUP($B1071,Documentos!$A$2:$B$151,2,0)))</f>
        <v/>
      </c>
      <c r="D1071" s="19" t="str">
        <f>IF($B1071="","",T(VLOOKUP($B1071,Documentos!$A$2:$C$151,3,0)))</f>
        <v/>
      </c>
    </row>
    <row r="1072" spans="1:4" x14ac:dyDescent="0.4">
      <c r="A1072" s="17" t="s">
        <v>3086</v>
      </c>
      <c r="C1072" s="19" t="str">
        <f>IF($B1072="","",T(VLOOKUP($B1072,Documentos!$A$2:$B$151,2,0)))</f>
        <v/>
      </c>
      <c r="D1072" s="19" t="str">
        <f>IF($B1072="","",T(VLOOKUP($B1072,Documentos!$A$2:$C$151,3,0)))</f>
        <v/>
      </c>
    </row>
    <row r="1073" spans="1:4" x14ac:dyDescent="0.4">
      <c r="A1073" s="17" t="s">
        <v>3087</v>
      </c>
      <c r="C1073" s="19" t="str">
        <f>IF($B1073="","",T(VLOOKUP($B1073,Documentos!$A$2:$B$151,2,0)))</f>
        <v/>
      </c>
      <c r="D1073" s="19" t="str">
        <f>IF($B1073="","",T(VLOOKUP($B1073,Documentos!$A$2:$C$151,3,0)))</f>
        <v/>
      </c>
    </row>
    <row r="1074" spans="1:4" x14ac:dyDescent="0.4">
      <c r="A1074" s="17" t="s">
        <v>3088</v>
      </c>
      <c r="C1074" s="19" t="str">
        <f>IF($B1074="","",T(VLOOKUP($B1074,Documentos!$A$2:$B$151,2,0)))</f>
        <v/>
      </c>
      <c r="D1074" s="19" t="str">
        <f>IF($B1074="","",T(VLOOKUP($B1074,Documentos!$A$2:$C$151,3,0)))</f>
        <v/>
      </c>
    </row>
    <row r="1075" spans="1:4" x14ac:dyDescent="0.4">
      <c r="A1075" s="17" t="s">
        <v>3089</v>
      </c>
      <c r="C1075" s="19" t="str">
        <f>IF($B1075="","",T(VLOOKUP($B1075,Documentos!$A$2:$B$151,2,0)))</f>
        <v/>
      </c>
      <c r="D1075" s="19" t="str">
        <f>IF($B1075="","",T(VLOOKUP($B1075,Documentos!$A$2:$C$151,3,0)))</f>
        <v/>
      </c>
    </row>
    <row r="1076" spans="1:4" x14ac:dyDescent="0.4">
      <c r="A1076" s="17" t="s">
        <v>3090</v>
      </c>
      <c r="C1076" s="19" t="str">
        <f>IF($B1076="","",T(VLOOKUP($B1076,Documentos!$A$2:$B$151,2,0)))</f>
        <v/>
      </c>
      <c r="D1076" s="19" t="str">
        <f>IF($B1076="","",T(VLOOKUP($B1076,Documentos!$A$2:$C$151,3,0)))</f>
        <v/>
      </c>
    </row>
    <row r="1077" spans="1:4" x14ac:dyDescent="0.4">
      <c r="A1077" s="17" t="s">
        <v>3091</v>
      </c>
      <c r="C1077" s="19" t="str">
        <f>IF($B1077="","",T(VLOOKUP($B1077,Documentos!$A$2:$B$151,2,0)))</f>
        <v/>
      </c>
      <c r="D1077" s="19" t="str">
        <f>IF($B1077="","",T(VLOOKUP($B1077,Documentos!$A$2:$C$151,3,0)))</f>
        <v/>
      </c>
    </row>
    <row r="1078" spans="1:4" x14ac:dyDescent="0.4">
      <c r="A1078" s="17" t="s">
        <v>3092</v>
      </c>
      <c r="C1078" s="19" t="str">
        <f>IF($B1078="","",T(VLOOKUP($B1078,Documentos!$A$2:$B$151,2,0)))</f>
        <v/>
      </c>
      <c r="D1078" s="19" t="str">
        <f>IF($B1078="","",T(VLOOKUP($B1078,Documentos!$A$2:$C$151,3,0)))</f>
        <v/>
      </c>
    </row>
    <row r="1079" spans="1:4" x14ac:dyDescent="0.4">
      <c r="A1079" s="17" t="s">
        <v>3093</v>
      </c>
      <c r="C1079" s="19" t="str">
        <f>IF($B1079="","",T(VLOOKUP($B1079,Documentos!$A$2:$B$151,2,0)))</f>
        <v/>
      </c>
      <c r="D1079" s="19" t="str">
        <f>IF($B1079="","",T(VLOOKUP($B1079,Documentos!$A$2:$C$151,3,0)))</f>
        <v/>
      </c>
    </row>
    <row r="1080" spans="1:4" x14ac:dyDescent="0.4">
      <c r="A1080" s="17" t="s">
        <v>3094</v>
      </c>
      <c r="C1080" s="19" t="str">
        <f>IF($B1080="","",T(VLOOKUP($B1080,Documentos!$A$2:$B$151,2,0)))</f>
        <v/>
      </c>
      <c r="D1080" s="19" t="str">
        <f>IF($B1080="","",T(VLOOKUP($B1080,Documentos!$A$2:$C$151,3,0)))</f>
        <v/>
      </c>
    </row>
    <row r="1081" spans="1:4" x14ac:dyDescent="0.4">
      <c r="A1081" s="17" t="s">
        <v>3095</v>
      </c>
      <c r="C1081" s="19" t="str">
        <f>IF($B1081="","",T(VLOOKUP($B1081,Documentos!$A$2:$B$151,2,0)))</f>
        <v/>
      </c>
      <c r="D1081" s="19" t="str">
        <f>IF($B1081="","",T(VLOOKUP($B1081,Documentos!$A$2:$C$151,3,0)))</f>
        <v/>
      </c>
    </row>
    <row r="1082" spans="1:4" x14ac:dyDescent="0.4">
      <c r="A1082" s="17" t="s">
        <v>3096</v>
      </c>
      <c r="C1082" s="19" t="str">
        <f>IF($B1082="","",T(VLOOKUP($B1082,Documentos!$A$2:$B$151,2,0)))</f>
        <v/>
      </c>
      <c r="D1082" s="19" t="str">
        <f>IF($B1082="","",T(VLOOKUP($B1082,Documentos!$A$2:$C$151,3,0)))</f>
        <v/>
      </c>
    </row>
    <row r="1083" spans="1:4" x14ac:dyDescent="0.4">
      <c r="A1083" s="17" t="s">
        <v>3097</v>
      </c>
      <c r="C1083" s="19" t="str">
        <f>IF($B1083="","",T(VLOOKUP($B1083,Documentos!$A$2:$B$151,2,0)))</f>
        <v/>
      </c>
      <c r="D1083" s="19" t="str">
        <f>IF($B1083="","",T(VLOOKUP($B1083,Documentos!$A$2:$C$151,3,0)))</f>
        <v/>
      </c>
    </row>
    <row r="1084" spans="1:4" x14ac:dyDescent="0.4">
      <c r="A1084" s="17" t="s">
        <v>3098</v>
      </c>
      <c r="C1084" s="19" t="str">
        <f>IF($B1084="","",T(VLOOKUP($B1084,Documentos!$A$2:$B$151,2,0)))</f>
        <v/>
      </c>
      <c r="D1084" s="19" t="str">
        <f>IF($B1084="","",T(VLOOKUP($B1084,Documentos!$A$2:$C$151,3,0)))</f>
        <v/>
      </c>
    </row>
    <row r="1085" spans="1:4" x14ac:dyDescent="0.4">
      <c r="A1085" s="17" t="s">
        <v>3099</v>
      </c>
      <c r="C1085" s="19" t="str">
        <f>IF($B1085="","",T(VLOOKUP($B1085,Documentos!$A$2:$B$151,2,0)))</f>
        <v/>
      </c>
      <c r="D1085" s="19" t="str">
        <f>IF($B1085="","",T(VLOOKUP($B1085,Documentos!$A$2:$C$151,3,0)))</f>
        <v/>
      </c>
    </row>
    <row r="1086" spans="1:4" x14ac:dyDescent="0.4">
      <c r="A1086" s="17" t="s">
        <v>3100</v>
      </c>
      <c r="C1086" s="19" t="str">
        <f>IF($B1086="","",T(VLOOKUP($B1086,Documentos!$A$2:$B$151,2,0)))</f>
        <v/>
      </c>
      <c r="D1086" s="19" t="str">
        <f>IF($B1086="","",T(VLOOKUP($B1086,Documentos!$A$2:$C$151,3,0)))</f>
        <v/>
      </c>
    </row>
    <row r="1087" spans="1:4" x14ac:dyDescent="0.4">
      <c r="A1087" s="17" t="s">
        <v>3101</v>
      </c>
      <c r="C1087" s="19" t="str">
        <f>IF($B1087="","",T(VLOOKUP($B1087,Documentos!$A$2:$B$151,2,0)))</f>
        <v/>
      </c>
      <c r="D1087" s="19" t="str">
        <f>IF($B1087="","",T(VLOOKUP($B1087,Documentos!$A$2:$C$151,3,0)))</f>
        <v/>
      </c>
    </row>
    <row r="1088" spans="1:4" x14ac:dyDescent="0.4">
      <c r="A1088" s="17" t="s">
        <v>3102</v>
      </c>
      <c r="C1088" s="19" t="str">
        <f>IF($B1088="","",T(VLOOKUP($B1088,Documentos!$A$2:$B$151,2,0)))</f>
        <v/>
      </c>
      <c r="D1088" s="19" t="str">
        <f>IF($B1088="","",T(VLOOKUP($B1088,Documentos!$A$2:$C$151,3,0)))</f>
        <v/>
      </c>
    </row>
    <row r="1089" spans="1:4" x14ac:dyDescent="0.4">
      <c r="A1089" s="17" t="s">
        <v>3103</v>
      </c>
      <c r="C1089" s="19" t="str">
        <f>IF($B1089="","",T(VLOOKUP($B1089,Documentos!$A$2:$B$151,2,0)))</f>
        <v/>
      </c>
      <c r="D1089" s="19" t="str">
        <f>IF($B1089="","",T(VLOOKUP($B1089,Documentos!$A$2:$C$151,3,0)))</f>
        <v/>
      </c>
    </row>
    <row r="1090" spans="1:4" x14ac:dyDescent="0.4">
      <c r="A1090" s="17" t="s">
        <v>3104</v>
      </c>
      <c r="C1090" s="19" t="str">
        <f>IF($B1090="","",T(VLOOKUP($B1090,Documentos!$A$2:$B$151,2,0)))</f>
        <v/>
      </c>
      <c r="D1090" s="19" t="str">
        <f>IF($B1090="","",T(VLOOKUP($B1090,Documentos!$A$2:$C$151,3,0)))</f>
        <v/>
      </c>
    </row>
    <row r="1091" spans="1:4" x14ac:dyDescent="0.4">
      <c r="A1091" s="17" t="s">
        <v>3105</v>
      </c>
      <c r="C1091" s="19" t="str">
        <f>IF($B1091="","",T(VLOOKUP($B1091,Documentos!$A$2:$B$151,2,0)))</f>
        <v/>
      </c>
      <c r="D1091" s="19" t="str">
        <f>IF($B1091="","",T(VLOOKUP($B1091,Documentos!$A$2:$C$151,3,0)))</f>
        <v/>
      </c>
    </row>
    <row r="1092" spans="1:4" x14ac:dyDescent="0.4">
      <c r="A1092" s="17" t="s">
        <v>3106</v>
      </c>
      <c r="C1092" s="19" t="str">
        <f>IF($B1092="","",T(VLOOKUP($B1092,Documentos!$A$2:$B$151,2,0)))</f>
        <v/>
      </c>
      <c r="D1092" s="19" t="str">
        <f>IF($B1092="","",T(VLOOKUP($B1092,Documentos!$A$2:$C$151,3,0)))</f>
        <v/>
      </c>
    </row>
    <row r="1093" spans="1:4" x14ac:dyDescent="0.4">
      <c r="A1093" s="17" t="s">
        <v>3107</v>
      </c>
      <c r="C1093" s="19" t="str">
        <f>IF($B1093="","",T(VLOOKUP($B1093,Documentos!$A$2:$B$151,2,0)))</f>
        <v/>
      </c>
      <c r="D1093" s="19" t="str">
        <f>IF($B1093="","",T(VLOOKUP($B1093,Documentos!$A$2:$C$151,3,0)))</f>
        <v/>
      </c>
    </row>
    <row r="1094" spans="1:4" x14ac:dyDescent="0.4">
      <c r="A1094" s="17" t="s">
        <v>3108</v>
      </c>
      <c r="C1094" s="19" t="str">
        <f>IF($B1094="","",T(VLOOKUP($B1094,Documentos!$A$2:$B$151,2,0)))</f>
        <v/>
      </c>
      <c r="D1094" s="19" t="str">
        <f>IF($B1094="","",T(VLOOKUP($B1094,Documentos!$A$2:$C$151,3,0)))</f>
        <v/>
      </c>
    </row>
    <row r="1095" spans="1:4" x14ac:dyDescent="0.4">
      <c r="A1095" s="17" t="s">
        <v>3109</v>
      </c>
      <c r="C1095" s="19" t="str">
        <f>IF($B1095="","",T(VLOOKUP($B1095,Documentos!$A$2:$B$151,2,0)))</f>
        <v/>
      </c>
      <c r="D1095" s="19" t="str">
        <f>IF($B1095="","",T(VLOOKUP($B1095,Documentos!$A$2:$C$151,3,0)))</f>
        <v/>
      </c>
    </row>
    <row r="1096" spans="1:4" x14ac:dyDescent="0.4">
      <c r="A1096" s="17" t="s">
        <v>3110</v>
      </c>
      <c r="C1096" s="19" t="str">
        <f>IF($B1096="","",T(VLOOKUP($B1096,Documentos!$A$2:$B$151,2,0)))</f>
        <v/>
      </c>
      <c r="D1096" s="19" t="str">
        <f>IF($B1096="","",T(VLOOKUP($B1096,Documentos!$A$2:$C$151,3,0)))</f>
        <v/>
      </c>
    </row>
    <row r="1097" spans="1:4" x14ac:dyDescent="0.4">
      <c r="A1097" s="17" t="s">
        <v>3111</v>
      </c>
      <c r="C1097" s="19" t="str">
        <f>IF($B1097="","",T(VLOOKUP($B1097,Documentos!$A$2:$B$151,2,0)))</f>
        <v/>
      </c>
      <c r="D1097" s="19" t="str">
        <f>IF($B1097="","",T(VLOOKUP($B1097,Documentos!$A$2:$C$151,3,0)))</f>
        <v/>
      </c>
    </row>
    <row r="1098" spans="1:4" x14ac:dyDescent="0.4">
      <c r="A1098" s="17" t="s">
        <v>3112</v>
      </c>
      <c r="C1098" s="19" t="str">
        <f>IF($B1098="","",T(VLOOKUP($B1098,Documentos!$A$2:$B$151,2,0)))</f>
        <v/>
      </c>
      <c r="D1098" s="19" t="str">
        <f>IF($B1098="","",T(VLOOKUP($B1098,Documentos!$A$2:$C$151,3,0)))</f>
        <v/>
      </c>
    </row>
    <row r="1099" spans="1:4" x14ac:dyDescent="0.4">
      <c r="A1099" s="17" t="s">
        <v>3113</v>
      </c>
      <c r="C1099" s="19" t="str">
        <f>IF($B1099="","",T(VLOOKUP($B1099,Documentos!$A$2:$B$151,2,0)))</f>
        <v/>
      </c>
      <c r="D1099" s="19" t="str">
        <f>IF($B1099="","",T(VLOOKUP($B1099,Documentos!$A$2:$C$151,3,0)))</f>
        <v/>
      </c>
    </row>
    <row r="1100" spans="1:4" x14ac:dyDescent="0.4">
      <c r="A1100" s="17" t="s">
        <v>3114</v>
      </c>
      <c r="C1100" s="19" t="str">
        <f>IF($B1100="","",T(VLOOKUP($B1100,Documentos!$A$2:$B$151,2,0)))</f>
        <v/>
      </c>
      <c r="D1100" s="19" t="str">
        <f>IF($B1100="","",T(VLOOKUP($B1100,Documentos!$A$2:$C$151,3,0)))</f>
        <v/>
      </c>
    </row>
    <row r="1101" spans="1:4" x14ac:dyDescent="0.4">
      <c r="A1101" s="17" t="s">
        <v>3115</v>
      </c>
      <c r="C1101" s="19" t="str">
        <f>IF($B1101="","",T(VLOOKUP($B1101,Documentos!$A$2:$B$151,2,0)))</f>
        <v/>
      </c>
      <c r="D1101" s="19" t="str">
        <f>IF($B1101="","",T(VLOOKUP($B1101,Documentos!$A$2:$C$151,3,0)))</f>
        <v/>
      </c>
    </row>
    <row r="1102" spans="1:4" x14ac:dyDescent="0.4">
      <c r="A1102" s="17" t="s">
        <v>3116</v>
      </c>
      <c r="C1102" s="19" t="str">
        <f>IF($B1102="","",T(VLOOKUP($B1102,Documentos!$A$2:$B$151,2,0)))</f>
        <v/>
      </c>
      <c r="D1102" s="19" t="str">
        <f>IF($B1102="","",T(VLOOKUP($B1102,Documentos!$A$2:$C$151,3,0)))</f>
        <v/>
      </c>
    </row>
    <row r="1103" spans="1:4" x14ac:dyDescent="0.4">
      <c r="A1103" s="17" t="s">
        <v>3117</v>
      </c>
      <c r="C1103" s="19" t="str">
        <f>IF($B1103="","",T(VLOOKUP($B1103,Documentos!$A$2:$B$151,2,0)))</f>
        <v/>
      </c>
      <c r="D1103" s="19" t="str">
        <f>IF($B1103="","",T(VLOOKUP($B1103,Documentos!$A$2:$C$151,3,0)))</f>
        <v/>
      </c>
    </row>
    <row r="1104" spans="1:4" x14ac:dyDescent="0.4">
      <c r="A1104" s="17" t="s">
        <v>3118</v>
      </c>
      <c r="C1104" s="19" t="str">
        <f>IF($B1104="","",T(VLOOKUP($B1104,Documentos!$A$2:$B$151,2,0)))</f>
        <v/>
      </c>
      <c r="D1104" s="19" t="str">
        <f>IF($B1104="","",T(VLOOKUP($B1104,Documentos!$A$2:$C$151,3,0)))</f>
        <v/>
      </c>
    </row>
    <row r="1105" spans="1:4" x14ac:dyDescent="0.4">
      <c r="A1105" s="17" t="s">
        <v>3119</v>
      </c>
      <c r="C1105" s="19" t="str">
        <f>IF($B1105="","",T(VLOOKUP($B1105,Documentos!$A$2:$B$151,2,0)))</f>
        <v/>
      </c>
      <c r="D1105" s="19" t="str">
        <f>IF($B1105="","",T(VLOOKUP($B1105,Documentos!$A$2:$C$151,3,0)))</f>
        <v/>
      </c>
    </row>
    <row r="1106" spans="1:4" x14ac:dyDescent="0.4">
      <c r="A1106" s="17" t="s">
        <v>3120</v>
      </c>
      <c r="C1106" s="19" t="str">
        <f>IF($B1106="","",T(VLOOKUP($B1106,Documentos!$A$2:$B$151,2,0)))</f>
        <v/>
      </c>
      <c r="D1106" s="19" t="str">
        <f>IF($B1106="","",T(VLOOKUP($B1106,Documentos!$A$2:$C$151,3,0)))</f>
        <v/>
      </c>
    </row>
    <row r="1107" spans="1:4" x14ac:dyDescent="0.4">
      <c r="A1107" s="17" t="s">
        <v>3121</v>
      </c>
      <c r="C1107" s="19" t="str">
        <f>IF($B1107="","",T(VLOOKUP($B1107,Documentos!$A$2:$B$151,2,0)))</f>
        <v/>
      </c>
      <c r="D1107" s="19" t="str">
        <f>IF($B1107="","",T(VLOOKUP($B1107,Documentos!$A$2:$C$151,3,0)))</f>
        <v/>
      </c>
    </row>
    <row r="1108" spans="1:4" x14ac:dyDescent="0.4">
      <c r="A1108" s="17" t="s">
        <v>3122</v>
      </c>
      <c r="C1108" s="19" t="str">
        <f>IF($B1108="","",T(VLOOKUP($B1108,Documentos!$A$2:$B$151,2,0)))</f>
        <v/>
      </c>
      <c r="D1108" s="19" t="str">
        <f>IF($B1108="","",T(VLOOKUP($B1108,Documentos!$A$2:$C$151,3,0)))</f>
        <v/>
      </c>
    </row>
    <row r="1109" spans="1:4" x14ac:dyDescent="0.4">
      <c r="A1109" s="17" t="s">
        <v>3123</v>
      </c>
      <c r="C1109" s="19" t="str">
        <f>IF($B1109="","",T(VLOOKUP($B1109,Documentos!$A$2:$B$151,2,0)))</f>
        <v/>
      </c>
      <c r="D1109" s="19" t="str">
        <f>IF($B1109="","",T(VLOOKUP($B1109,Documentos!$A$2:$C$151,3,0)))</f>
        <v/>
      </c>
    </row>
    <row r="1110" spans="1:4" x14ac:dyDescent="0.4">
      <c r="A1110" s="17" t="s">
        <v>3124</v>
      </c>
      <c r="C1110" s="19" t="str">
        <f>IF($B1110="","",T(VLOOKUP($B1110,Documentos!$A$2:$B$151,2,0)))</f>
        <v/>
      </c>
      <c r="D1110" s="19" t="str">
        <f>IF($B1110="","",T(VLOOKUP($B1110,Documentos!$A$2:$C$151,3,0)))</f>
        <v/>
      </c>
    </row>
    <row r="1111" spans="1:4" x14ac:dyDescent="0.4">
      <c r="A1111" s="17" t="s">
        <v>3125</v>
      </c>
      <c r="C1111" s="19" t="str">
        <f>IF($B1111="","",T(VLOOKUP($B1111,Documentos!$A$2:$B$151,2,0)))</f>
        <v/>
      </c>
      <c r="D1111" s="19" t="str">
        <f>IF($B1111="","",T(VLOOKUP($B1111,Documentos!$A$2:$C$151,3,0)))</f>
        <v/>
      </c>
    </row>
    <row r="1112" spans="1:4" x14ac:dyDescent="0.4">
      <c r="A1112" s="17" t="s">
        <v>3126</v>
      </c>
      <c r="C1112" s="19" t="str">
        <f>IF($B1112="","",T(VLOOKUP($B1112,Documentos!$A$2:$B$151,2,0)))</f>
        <v/>
      </c>
      <c r="D1112" s="19" t="str">
        <f>IF($B1112="","",T(VLOOKUP($B1112,Documentos!$A$2:$C$151,3,0)))</f>
        <v/>
      </c>
    </row>
    <row r="1113" spans="1:4" x14ac:dyDescent="0.4">
      <c r="A1113" s="17" t="s">
        <v>3127</v>
      </c>
      <c r="C1113" s="19" t="str">
        <f>IF($B1113="","",T(VLOOKUP($B1113,Documentos!$A$2:$B$151,2,0)))</f>
        <v/>
      </c>
      <c r="D1113" s="19" t="str">
        <f>IF($B1113="","",T(VLOOKUP($B1113,Documentos!$A$2:$C$151,3,0)))</f>
        <v/>
      </c>
    </row>
    <row r="1114" spans="1:4" x14ac:dyDescent="0.4">
      <c r="A1114" s="17" t="s">
        <v>3128</v>
      </c>
      <c r="C1114" s="19" t="str">
        <f>IF($B1114="","",T(VLOOKUP($B1114,Documentos!$A$2:$B$151,2,0)))</f>
        <v/>
      </c>
      <c r="D1114" s="19" t="str">
        <f>IF($B1114="","",T(VLOOKUP($B1114,Documentos!$A$2:$C$151,3,0)))</f>
        <v/>
      </c>
    </row>
    <row r="1115" spans="1:4" x14ac:dyDescent="0.4">
      <c r="A1115" s="17" t="s">
        <v>3129</v>
      </c>
      <c r="C1115" s="19" t="str">
        <f>IF($B1115="","",T(VLOOKUP($B1115,Documentos!$A$2:$B$151,2,0)))</f>
        <v/>
      </c>
      <c r="D1115" s="19" t="str">
        <f>IF($B1115="","",T(VLOOKUP($B1115,Documentos!$A$2:$C$151,3,0)))</f>
        <v/>
      </c>
    </row>
    <row r="1116" spans="1:4" x14ac:dyDescent="0.4">
      <c r="A1116" s="17" t="s">
        <v>3130</v>
      </c>
      <c r="C1116" s="19" t="str">
        <f>IF($B1116="","",T(VLOOKUP($B1116,Documentos!$A$2:$B$151,2,0)))</f>
        <v/>
      </c>
      <c r="D1116" s="19" t="str">
        <f>IF($B1116="","",T(VLOOKUP($B1116,Documentos!$A$2:$C$151,3,0)))</f>
        <v/>
      </c>
    </row>
    <row r="1117" spans="1:4" x14ac:dyDescent="0.4">
      <c r="A1117" s="17" t="s">
        <v>3131</v>
      </c>
      <c r="C1117" s="19" t="str">
        <f>IF($B1117="","",T(VLOOKUP($B1117,Documentos!$A$2:$B$151,2,0)))</f>
        <v/>
      </c>
      <c r="D1117" s="19" t="str">
        <f>IF($B1117="","",T(VLOOKUP($B1117,Documentos!$A$2:$C$151,3,0)))</f>
        <v/>
      </c>
    </row>
    <row r="1118" spans="1:4" x14ac:dyDescent="0.4">
      <c r="A1118" s="17" t="s">
        <v>3132</v>
      </c>
      <c r="C1118" s="19" t="str">
        <f>IF($B1118="","",T(VLOOKUP($B1118,Documentos!$A$2:$B$151,2,0)))</f>
        <v/>
      </c>
      <c r="D1118" s="19" t="str">
        <f>IF($B1118="","",T(VLOOKUP($B1118,Documentos!$A$2:$C$151,3,0)))</f>
        <v/>
      </c>
    </row>
    <row r="1119" spans="1:4" x14ac:dyDescent="0.4">
      <c r="A1119" s="17" t="s">
        <v>3133</v>
      </c>
      <c r="C1119" s="19" t="str">
        <f>IF($B1119="","",T(VLOOKUP($B1119,Documentos!$A$2:$B$151,2,0)))</f>
        <v/>
      </c>
      <c r="D1119" s="19" t="str">
        <f>IF($B1119="","",T(VLOOKUP($B1119,Documentos!$A$2:$C$151,3,0)))</f>
        <v/>
      </c>
    </row>
    <row r="1120" spans="1:4" x14ac:dyDescent="0.4">
      <c r="A1120" s="17" t="s">
        <v>3134</v>
      </c>
      <c r="C1120" s="19" t="str">
        <f>IF($B1120="","",T(VLOOKUP($B1120,Documentos!$A$2:$B$151,2,0)))</f>
        <v/>
      </c>
      <c r="D1120" s="19" t="str">
        <f>IF($B1120="","",T(VLOOKUP($B1120,Documentos!$A$2:$C$151,3,0)))</f>
        <v/>
      </c>
    </row>
    <row r="1121" spans="1:4" x14ac:dyDescent="0.4">
      <c r="A1121" s="17" t="s">
        <v>3135</v>
      </c>
      <c r="C1121" s="19" t="str">
        <f>IF($B1121="","",T(VLOOKUP($B1121,Documentos!$A$2:$B$151,2,0)))</f>
        <v/>
      </c>
      <c r="D1121" s="19" t="str">
        <f>IF($B1121="","",T(VLOOKUP($B1121,Documentos!$A$2:$C$151,3,0)))</f>
        <v/>
      </c>
    </row>
    <row r="1122" spans="1:4" x14ac:dyDescent="0.4">
      <c r="A1122" s="17" t="s">
        <v>3136</v>
      </c>
      <c r="C1122" s="19" t="str">
        <f>IF($B1122="","",T(VLOOKUP($B1122,Documentos!$A$2:$B$151,2,0)))</f>
        <v/>
      </c>
      <c r="D1122" s="19" t="str">
        <f>IF($B1122="","",T(VLOOKUP($B1122,Documentos!$A$2:$C$151,3,0)))</f>
        <v/>
      </c>
    </row>
    <row r="1123" spans="1:4" x14ac:dyDescent="0.4">
      <c r="A1123" s="17" t="s">
        <v>3137</v>
      </c>
      <c r="C1123" s="19" t="str">
        <f>IF($B1123="","",T(VLOOKUP($B1123,Documentos!$A$2:$B$151,2,0)))</f>
        <v/>
      </c>
      <c r="D1123" s="19" t="str">
        <f>IF($B1123="","",T(VLOOKUP($B1123,Documentos!$A$2:$C$151,3,0)))</f>
        <v/>
      </c>
    </row>
    <row r="1124" spans="1:4" x14ac:dyDescent="0.4">
      <c r="A1124" s="17" t="s">
        <v>3138</v>
      </c>
      <c r="C1124" s="19" t="str">
        <f>IF($B1124="","",T(VLOOKUP($B1124,Documentos!$A$2:$B$151,2,0)))</f>
        <v/>
      </c>
      <c r="D1124" s="19" t="str">
        <f>IF($B1124="","",T(VLOOKUP($B1124,Documentos!$A$2:$C$151,3,0)))</f>
        <v/>
      </c>
    </row>
    <row r="1125" spans="1:4" x14ac:dyDescent="0.4">
      <c r="A1125" s="17" t="s">
        <v>3139</v>
      </c>
      <c r="C1125" s="19" t="str">
        <f>IF($B1125="","",T(VLOOKUP($B1125,Documentos!$A$2:$B$151,2,0)))</f>
        <v/>
      </c>
      <c r="D1125" s="19" t="str">
        <f>IF($B1125="","",T(VLOOKUP($B1125,Documentos!$A$2:$C$151,3,0)))</f>
        <v/>
      </c>
    </row>
    <row r="1126" spans="1:4" x14ac:dyDescent="0.4">
      <c r="A1126" s="17" t="s">
        <v>3140</v>
      </c>
      <c r="C1126" s="19" t="str">
        <f>IF($B1126="","",T(VLOOKUP($B1126,Documentos!$A$2:$B$151,2,0)))</f>
        <v/>
      </c>
      <c r="D1126" s="19" t="str">
        <f>IF($B1126="","",T(VLOOKUP($B1126,Documentos!$A$2:$C$151,3,0)))</f>
        <v/>
      </c>
    </row>
    <row r="1127" spans="1:4" x14ac:dyDescent="0.4">
      <c r="A1127" s="17" t="s">
        <v>3141</v>
      </c>
      <c r="C1127" s="19" t="str">
        <f>IF($B1127="","",T(VLOOKUP($B1127,Documentos!$A$2:$B$151,2,0)))</f>
        <v/>
      </c>
      <c r="D1127" s="19" t="str">
        <f>IF($B1127="","",T(VLOOKUP($B1127,Documentos!$A$2:$C$151,3,0)))</f>
        <v/>
      </c>
    </row>
    <row r="1128" spans="1:4" x14ac:dyDescent="0.4">
      <c r="A1128" s="17" t="s">
        <v>3142</v>
      </c>
      <c r="C1128" s="19" t="str">
        <f>IF($B1128="","",T(VLOOKUP($B1128,Documentos!$A$2:$B$151,2,0)))</f>
        <v/>
      </c>
      <c r="D1128" s="19" t="str">
        <f>IF($B1128="","",T(VLOOKUP($B1128,Documentos!$A$2:$C$151,3,0)))</f>
        <v/>
      </c>
    </row>
    <row r="1129" spans="1:4" x14ac:dyDescent="0.4">
      <c r="A1129" s="17" t="s">
        <v>3143</v>
      </c>
      <c r="C1129" s="19" t="str">
        <f>IF($B1129="","",T(VLOOKUP($B1129,Documentos!$A$2:$B$151,2,0)))</f>
        <v/>
      </c>
      <c r="D1129" s="19" t="str">
        <f>IF($B1129="","",T(VLOOKUP($B1129,Documentos!$A$2:$C$151,3,0)))</f>
        <v/>
      </c>
    </row>
    <row r="1130" spans="1:4" x14ac:dyDescent="0.4">
      <c r="A1130" s="17" t="s">
        <v>3144</v>
      </c>
      <c r="C1130" s="19" t="str">
        <f>IF($B1130="","",T(VLOOKUP($B1130,Documentos!$A$2:$B$151,2,0)))</f>
        <v/>
      </c>
      <c r="D1130" s="19" t="str">
        <f>IF($B1130="","",T(VLOOKUP($B1130,Documentos!$A$2:$C$151,3,0)))</f>
        <v/>
      </c>
    </row>
    <row r="1131" spans="1:4" x14ac:dyDescent="0.4">
      <c r="A1131" s="17" t="s">
        <v>3145</v>
      </c>
      <c r="C1131" s="19" t="str">
        <f>IF($B1131="","",T(VLOOKUP($B1131,Documentos!$A$2:$B$151,2,0)))</f>
        <v/>
      </c>
      <c r="D1131" s="19" t="str">
        <f>IF($B1131="","",T(VLOOKUP($B1131,Documentos!$A$2:$C$151,3,0)))</f>
        <v/>
      </c>
    </row>
    <row r="1132" spans="1:4" x14ac:dyDescent="0.4">
      <c r="A1132" s="17" t="s">
        <v>3146</v>
      </c>
      <c r="C1132" s="19" t="str">
        <f>IF($B1132="","",T(VLOOKUP($B1132,Documentos!$A$2:$B$151,2,0)))</f>
        <v/>
      </c>
      <c r="D1132" s="19" t="str">
        <f>IF($B1132="","",T(VLOOKUP($B1132,Documentos!$A$2:$C$151,3,0)))</f>
        <v/>
      </c>
    </row>
    <row r="1133" spans="1:4" x14ac:dyDescent="0.4">
      <c r="A1133" s="17" t="s">
        <v>3147</v>
      </c>
      <c r="C1133" s="19" t="str">
        <f>IF($B1133="","",T(VLOOKUP($B1133,Documentos!$A$2:$B$151,2,0)))</f>
        <v/>
      </c>
      <c r="D1133" s="19" t="str">
        <f>IF($B1133="","",T(VLOOKUP($B1133,Documentos!$A$2:$C$151,3,0)))</f>
        <v/>
      </c>
    </row>
    <row r="1134" spans="1:4" x14ac:dyDescent="0.4">
      <c r="A1134" s="17" t="s">
        <v>3148</v>
      </c>
      <c r="C1134" s="19" t="str">
        <f>IF($B1134="","",T(VLOOKUP($B1134,Documentos!$A$2:$B$151,2,0)))</f>
        <v/>
      </c>
      <c r="D1134" s="19" t="str">
        <f>IF($B1134="","",T(VLOOKUP($B1134,Documentos!$A$2:$C$151,3,0)))</f>
        <v/>
      </c>
    </row>
    <row r="1135" spans="1:4" x14ac:dyDescent="0.4">
      <c r="A1135" s="17" t="s">
        <v>3149</v>
      </c>
      <c r="C1135" s="19" t="str">
        <f>IF($B1135="","",T(VLOOKUP($B1135,Documentos!$A$2:$B$151,2,0)))</f>
        <v/>
      </c>
      <c r="D1135" s="19" t="str">
        <f>IF($B1135="","",T(VLOOKUP($B1135,Documentos!$A$2:$C$151,3,0)))</f>
        <v/>
      </c>
    </row>
    <row r="1136" spans="1:4" x14ac:dyDescent="0.4">
      <c r="A1136" s="17" t="s">
        <v>3150</v>
      </c>
      <c r="C1136" s="19" t="str">
        <f>IF($B1136="","",T(VLOOKUP($B1136,Documentos!$A$2:$B$151,2,0)))</f>
        <v/>
      </c>
      <c r="D1136" s="19" t="str">
        <f>IF($B1136="","",T(VLOOKUP($B1136,Documentos!$A$2:$C$151,3,0)))</f>
        <v/>
      </c>
    </row>
    <row r="1137" spans="1:4" x14ac:dyDescent="0.4">
      <c r="A1137" s="17" t="s">
        <v>3151</v>
      </c>
      <c r="C1137" s="19" t="str">
        <f>IF($B1137="","",T(VLOOKUP($B1137,Documentos!$A$2:$B$151,2,0)))</f>
        <v/>
      </c>
      <c r="D1137" s="19" t="str">
        <f>IF($B1137="","",T(VLOOKUP($B1137,Documentos!$A$2:$C$151,3,0)))</f>
        <v/>
      </c>
    </row>
    <row r="1138" spans="1:4" x14ac:dyDescent="0.4">
      <c r="A1138" s="17" t="s">
        <v>3152</v>
      </c>
      <c r="C1138" s="19" t="str">
        <f>IF($B1138="","",T(VLOOKUP($B1138,Documentos!$A$2:$B$151,2,0)))</f>
        <v/>
      </c>
      <c r="D1138" s="19" t="str">
        <f>IF($B1138="","",T(VLOOKUP($B1138,Documentos!$A$2:$C$151,3,0)))</f>
        <v/>
      </c>
    </row>
    <row r="1139" spans="1:4" x14ac:dyDescent="0.4">
      <c r="A1139" s="17" t="s">
        <v>3153</v>
      </c>
      <c r="C1139" s="19" t="str">
        <f>IF($B1139="","",T(VLOOKUP($B1139,Documentos!$A$2:$B$151,2,0)))</f>
        <v/>
      </c>
      <c r="D1139" s="19" t="str">
        <f>IF($B1139="","",T(VLOOKUP($B1139,Documentos!$A$2:$C$151,3,0)))</f>
        <v/>
      </c>
    </row>
    <row r="1140" spans="1:4" x14ac:dyDescent="0.4">
      <c r="A1140" s="17" t="s">
        <v>3154</v>
      </c>
      <c r="C1140" s="19" t="str">
        <f>IF($B1140="","",T(VLOOKUP($B1140,Documentos!$A$2:$B$151,2,0)))</f>
        <v/>
      </c>
      <c r="D1140" s="19" t="str">
        <f>IF($B1140="","",T(VLOOKUP($B1140,Documentos!$A$2:$C$151,3,0)))</f>
        <v/>
      </c>
    </row>
    <row r="1141" spans="1:4" x14ac:dyDescent="0.4">
      <c r="A1141" s="17" t="s">
        <v>3155</v>
      </c>
      <c r="C1141" s="19" t="str">
        <f>IF($B1141="","",T(VLOOKUP($B1141,Documentos!$A$2:$B$151,2,0)))</f>
        <v/>
      </c>
      <c r="D1141" s="19" t="str">
        <f>IF($B1141="","",T(VLOOKUP($B1141,Documentos!$A$2:$C$151,3,0)))</f>
        <v/>
      </c>
    </row>
    <row r="1142" spans="1:4" x14ac:dyDescent="0.4">
      <c r="A1142" s="17" t="s">
        <v>3156</v>
      </c>
      <c r="C1142" s="19" t="str">
        <f>IF($B1142="","",T(VLOOKUP($B1142,Documentos!$A$2:$B$151,2,0)))</f>
        <v/>
      </c>
      <c r="D1142" s="19" t="str">
        <f>IF($B1142="","",T(VLOOKUP($B1142,Documentos!$A$2:$C$151,3,0)))</f>
        <v/>
      </c>
    </row>
    <row r="1143" spans="1:4" x14ac:dyDescent="0.4">
      <c r="A1143" s="17" t="s">
        <v>3157</v>
      </c>
      <c r="C1143" s="19" t="str">
        <f>IF($B1143="","",T(VLOOKUP($B1143,Documentos!$A$2:$B$151,2,0)))</f>
        <v/>
      </c>
      <c r="D1143" s="19" t="str">
        <f>IF($B1143="","",T(VLOOKUP($B1143,Documentos!$A$2:$C$151,3,0)))</f>
        <v/>
      </c>
    </row>
    <row r="1144" spans="1:4" x14ac:dyDescent="0.4">
      <c r="A1144" s="17" t="s">
        <v>3158</v>
      </c>
      <c r="C1144" s="19" t="str">
        <f>IF($B1144="","",T(VLOOKUP($B1144,Documentos!$A$2:$B$151,2,0)))</f>
        <v/>
      </c>
      <c r="D1144" s="19" t="str">
        <f>IF($B1144="","",T(VLOOKUP($B1144,Documentos!$A$2:$C$151,3,0)))</f>
        <v/>
      </c>
    </row>
    <row r="1145" spans="1:4" x14ac:dyDescent="0.4">
      <c r="A1145" s="17" t="s">
        <v>3159</v>
      </c>
      <c r="C1145" s="19" t="str">
        <f>IF($B1145="","",T(VLOOKUP($B1145,Documentos!$A$2:$B$151,2,0)))</f>
        <v/>
      </c>
      <c r="D1145" s="19" t="str">
        <f>IF($B1145="","",T(VLOOKUP($B1145,Documentos!$A$2:$C$151,3,0)))</f>
        <v/>
      </c>
    </row>
    <row r="1146" spans="1:4" x14ac:dyDescent="0.4">
      <c r="A1146" s="17" t="s">
        <v>3160</v>
      </c>
      <c r="C1146" s="19" t="str">
        <f>IF($B1146="","",T(VLOOKUP($B1146,Documentos!$A$2:$B$151,2,0)))</f>
        <v/>
      </c>
      <c r="D1146" s="19" t="str">
        <f>IF($B1146="","",T(VLOOKUP($B1146,Documentos!$A$2:$C$151,3,0)))</f>
        <v/>
      </c>
    </row>
    <row r="1147" spans="1:4" x14ac:dyDescent="0.4">
      <c r="A1147" s="17" t="s">
        <v>3161</v>
      </c>
      <c r="C1147" s="19" t="str">
        <f>IF($B1147="","",T(VLOOKUP($B1147,Documentos!$A$2:$B$151,2,0)))</f>
        <v/>
      </c>
      <c r="D1147" s="19" t="str">
        <f>IF($B1147="","",T(VLOOKUP($B1147,Documentos!$A$2:$C$151,3,0)))</f>
        <v/>
      </c>
    </row>
    <row r="1148" spans="1:4" x14ac:dyDescent="0.4">
      <c r="A1148" s="17" t="s">
        <v>3162</v>
      </c>
      <c r="C1148" s="19" t="str">
        <f>IF($B1148="","",T(VLOOKUP($B1148,Documentos!$A$2:$B$151,2,0)))</f>
        <v/>
      </c>
      <c r="D1148" s="19" t="str">
        <f>IF($B1148="","",T(VLOOKUP($B1148,Documentos!$A$2:$C$151,3,0)))</f>
        <v/>
      </c>
    </row>
    <row r="1149" spans="1:4" x14ac:dyDescent="0.4">
      <c r="A1149" s="17" t="s">
        <v>3163</v>
      </c>
      <c r="C1149" s="19" t="str">
        <f>IF($B1149="","",T(VLOOKUP($B1149,Documentos!$A$2:$B$151,2,0)))</f>
        <v/>
      </c>
      <c r="D1149" s="19" t="str">
        <f>IF($B1149="","",T(VLOOKUP($B1149,Documentos!$A$2:$C$151,3,0)))</f>
        <v/>
      </c>
    </row>
    <row r="1150" spans="1:4" x14ac:dyDescent="0.4">
      <c r="A1150" s="17" t="s">
        <v>3164</v>
      </c>
      <c r="C1150" s="19" t="str">
        <f>IF($B1150="","",T(VLOOKUP($B1150,Documentos!$A$2:$B$151,2,0)))</f>
        <v/>
      </c>
      <c r="D1150" s="19" t="str">
        <f>IF($B1150="","",T(VLOOKUP($B1150,Documentos!$A$2:$C$151,3,0)))</f>
        <v/>
      </c>
    </row>
    <row r="1151" spans="1:4" x14ac:dyDescent="0.4">
      <c r="A1151" s="17" t="s">
        <v>3165</v>
      </c>
      <c r="C1151" s="19" t="str">
        <f>IF($B1151="","",T(VLOOKUP($B1151,Documentos!$A$2:$B$151,2,0)))</f>
        <v/>
      </c>
      <c r="D1151" s="19" t="str">
        <f>IF($B1151="","",T(VLOOKUP($B1151,Documentos!$A$2:$C$151,3,0)))</f>
        <v/>
      </c>
    </row>
    <row r="1152" spans="1:4" x14ac:dyDescent="0.4">
      <c r="A1152" s="17" t="s">
        <v>3166</v>
      </c>
      <c r="C1152" s="19" t="str">
        <f>IF($B1152="","",T(VLOOKUP($B1152,Documentos!$A$2:$B$151,2,0)))</f>
        <v/>
      </c>
      <c r="D1152" s="19" t="str">
        <f>IF($B1152="","",T(VLOOKUP($B1152,Documentos!$A$2:$C$151,3,0)))</f>
        <v/>
      </c>
    </row>
    <row r="1153" spans="1:4" x14ac:dyDescent="0.4">
      <c r="A1153" s="17" t="s">
        <v>3167</v>
      </c>
      <c r="C1153" s="19" t="str">
        <f>IF($B1153="","",T(VLOOKUP($B1153,Documentos!$A$2:$B$151,2,0)))</f>
        <v/>
      </c>
      <c r="D1153" s="19" t="str">
        <f>IF($B1153="","",T(VLOOKUP($B1153,Documentos!$A$2:$C$151,3,0)))</f>
        <v/>
      </c>
    </row>
    <row r="1154" spans="1:4" x14ac:dyDescent="0.4">
      <c r="A1154" s="17" t="s">
        <v>3168</v>
      </c>
      <c r="C1154" s="19" t="str">
        <f>IF($B1154="","",T(VLOOKUP($B1154,Documentos!$A$2:$B$151,2,0)))</f>
        <v/>
      </c>
      <c r="D1154" s="19" t="str">
        <f>IF($B1154="","",T(VLOOKUP($B1154,Documentos!$A$2:$C$151,3,0)))</f>
        <v/>
      </c>
    </row>
    <row r="1155" spans="1:4" x14ac:dyDescent="0.4">
      <c r="A1155" s="17" t="s">
        <v>3169</v>
      </c>
      <c r="C1155" s="19" t="str">
        <f>IF($B1155="","",T(VLOOKUP($B1155,Documentos!$A$2:$B$151,2,0)))</f>
        <v/>
      </c>
      <c r="D1155" s="19" t="str">
        <f>IF($B1155="","",T(VLOOKUP($B1155,Documentos!$A$2:$C$151,3,0)))</f>
        <v/>
      </c>
    </row>
    <row r="1156" spans="1:4" x14ac:dyDescent="0.4">
      <c r="A1156" s="17" t="s">
        <v>3170</v>
      </c>
      <c r="C1156" s="19" t="str">
        <f>IF($B1156="","",T(VLOOKUP($B1156,Documentos!$A$2:$B$151,2,0)))</f>
        <v/>
      </c>
      <c r="D1156" s="19" t="str">
        <f>IF($B1156="","",T(VLOOKUP($B1156,Documentos!$A$2:$C$151,3,0)))</f>
        <v/>
      </c>
    </row>
    <row r="1157" spans="1:4" x14ac:dyDescent="0.4">
      <c r="A1157" s="17" t="s">
        <v>3171</v>
      </c>
      <c r="C1157" s="19" t="str">
        <f>IF($B1157="","",T(VLOOKUP($B1157,Documentos!$A$2:$B$151,2,0)))</f>
        <v/>
      </c>
      <c r="D1157" s="19" t="str">
        <f>IF($B1157="","",T(VLOOKUP($B1157,Documentos!$A$2:$C$151,3,0)))</f>
        <v/>
      </c>
    </row>
    <row r="1158" spans="1:4" x14ac:dyDescent="0.4">
      <c r="A1158" s="17" t="s">
        <v>3172</v>
      </c>
      <c r="C1158" s="19" t="str">
        <f>IF($B1158="","",T(VLOOKUP($B1158,Documentos!$A$2:$B$151,2,0)))</f>
        <v/>
      </c>
      <c r="D1158" s="19" t="str">
        <f>IF($B1158="","",T(VLOOKUP($B1158,Documentos!$A$2:$C$151,3,0)))</f>
        <v/>
      </c>
    </row>
    <row r="1159" spans="1:4" x14ac:dyDescent="0.4">
      <c r="A1159" s="17" t="s">
        <v>3173</v>
      </c>
      <c r="C1159" s="19" t="str">
        <f>IF($B1159="","",T(VLOOKUP($B1159,Documentos!$A$2:$B$151,2,0)))</f>
        <v/>
      </c>
      <c r="D1159" s="19" t="str">
        <f>IF($B1159="","",T(VLOOKUP($B1159,Documentos!$A$2:$C$151,3,0)))</f>
        <v/>
      </c>
    </row>
    <row r="1160" spans="1:4" x14ac:dyDescent="0.4">
      <c r="A1160" s="17" t="s">
        <v>3174</v>
      </c>
      <c r="C1160" s="19" t="str">
        <f>IF($B1160="","",T(VLOOKUP($B1160,Documentos!$A$2:$B$151,2,0)))</f>
        <v/>
      </c>
      <c r="D1160" s="19" t="str">
        <f>IF($B1160="","",T(VLOOKUP($B1160,Documentos!$A$2:$C$151,3,0)))</f>
        <v/>
      </c>
    </row>
    <row r="1161" spans="1:4" x14ac:dyDescent="0.4">
      <c r="A1161" s="17" t="s">
        <v>3175</v>
      </c>
      <c r="C1161" s="19" t="str">
        <f>IF($B1161="","",T(VLOOKUP($B1161,Documentos!$A$2:$B$151,2,0)))</f>
        <v/>
      </c>
      <c r="D1161" s="19" t="str">
        <f>IF($B1161="","",T(VLOOKUP($B1161,Documentos!$A$2:$C$151,3,0)))</f>
        <v/>
      </c>
    </row>
    <row r="1162" spans="1:4" x14ac:dyDescent="0.4">
      <c r="A1162" s="17" t="s">
        <v>3176</v>
      </c>
      <c r="C1162" s="19" t="str">
        <f>IF($B1162="","",T(VLOOKUP($B1162,Documentos!$A$2:$B$151,2,0)))</f>
        <v/>
      </c>
      <c r="D1162" s="19" t="str">
        <f>IF($B1162="","",T(VLOOKUP($B1162,Documentos!$A$2:$C$151,3,0)))</f>
        <v/>
      </c>
    </row>
    <row r="1163" spans="1:4" x14ac:dyDescent="0.4">
      <c r="A1163" s="17" t="s">
        <v>3177</v>
      </c>
      <c r="C1163" s="19" t="str">
        <f>IF($B1163="","",T(VLOOKUP($B1163,Documentos!$A$2:$B$151,2,0)))</f>
        <v/>
      </c>
      <c r="D1163" s="19" t="str">
        <f>IF($B1163="","",T(VLOOKUP($B1163,Documentos!$A$2:$C$151,3,0)))</f>
        <v/>
      </c>
    </row>
    <row r="1164" spans="1:4" x14ac:dyDescent="0.4">
      <c r="A1164" s="17" t="s">
        <v>3178</v>
      </c>
      <c r="C1164" s="19" t="str">
        <f>IF($B1164="","",T(VLOOKUP($B1164,Documentos!$A$2:$B$151,2,0)))</f>
        <v/>
      </c>
      <c r="D1164" s="19" t="str">
        <f>IF($B1164="","",T(VLOOKUP($B1164,Documentos!$A$2:$C$151,3,0)))</f>
        <v/>
      </c>
    </row>
    <row r="1165" spans="1:4" x14ac:dyDescent="0.4">
      <c r="A1165" s="17" t="s">
        <v>3179</v>
      </c>
      <c r="C1165" s="19" t="str">
        <f>IF($B1165="","",T(VLOOKUP($B1165,Documentos!$A$2:$B$151,2,0)))</f>
        <v/>
      </c>
      <c r="D1165" s="19" t="str">
        <f>IF($B1165="","",T(VLOOKUP($B1165,Documentos!$A$2:$C$151,3,0)))</f>
        <v/>
      </c>
    </row>
    <row r="1166" spans="1:4" x14ac:dyDescent="0.4">
      <c r="A1166" s="17" t="s">
        <v>3180</v>
      </c>
      <c r="C1166" s="19" t="str">
        <f>IF($B1166="","",T(VLOOKUP($B1166,Documentos!$A$2:$B$151,2,0)))</f>
        <v/>
      </c>
      <c r="D1166" s="19" t="str">
        <f>IF($B1166="","",T(VLOOKUP($B1166,Documentos!$A$2:$C$151,3,0)))</f>
        <v/>
      </c>
    </row>
    <row r="1167" spans="1:4" x14ac:dyDescent="0.4">
      <c r="A1167" s="17" t="s">
        <v>3181</v>
      </c>
      <c r="C1167" s="19" t="str">
        <f>IF($B1167="","",T(VLOOKUP($B1167,Documentos!$A$2:$B$151,2,0)))</f>
        <v/>
      </c>
      <c r="D1167" s="19" t="str">
        <f>IF($B1167="","",T(VLOOKUP($B1167,Documentos!$A$2:$C$151,3,0)))</f>
        <v/>
      </c>
    </row>
    <row r="1168" spans="1:4" x14ac:dyDescent="0.4">
      <c r="A1168" s="17" t="s">
        <v>3182</v>
      </c>
      <c r="C1168" s="19" t="str">
        <f>IF($B1168="","",T(VLOOKUP($B1168,Documentos!$A$2:$B$151,2,0)))</f>
        <v/>
      </c>
      <c r="D1168" s="19" t="str">
        <f>IF($B1168="","",T(VLOOKUP($B1168,Documentos!$A$2:$C$151,3,0)))</f>
        <v/>
      </c>
    </row>
    <row r="1169" spans="1:4" x14ac:dyDescent="0.4">
      <c r="A1169" s="17" t="s">
        <v>3183</v>
      </c>
      <c r="C1169" s="19" t="str">
        <f>IF($B1169="","",T(VLOOKUP($B1169,Documentos!$A$2:$B$151,2,0)))</f>
        <v/>
      </c>
      <c r="D1169" s="19" t="str">
        <f>IF($B1169="","",T(VLOOKUP($B1169,Documentos!$A$2:$C$151,3,0)))</f>
        <v/>
      </c>
    </row>
    <row r="1170" spans="1:4" x14ac:dyDescent="0.4">
      <c r="A1170" s="17" t="s">
        <v>3184</v>
      </c>
      <c r="C1170" s="19" t="str">
        <f>IF($B1170="","",T(VLOOKUP($B1170,Documentos!$A$2:$B$151,2,0)))</f>
        <v/>
      </c>
      <c r="D1170" s="19" t="str">
        <f>IF($B1170="","",T(VLOOKUP($B1170,Documentos!$A$2:$C$151,3,0)))</f>
        <v/>
      </c>
    </row>
    <row r="1171" spans="1:4" x14ac:dyDescent="0.4">
      <c r="A1171" s="17" t="s">
        <v>3185</v>
      </c>
      <c r="C1171" s="19" t="str">
        <f>IF($B1171="","",T(VLOOKUP($B1171,Documentos!$A$2:$B$151,2,0)))</f>
        <v/>
      </c>
      <c r="D1171" s="19" t="str">
        <f>IF($B1171="","",T(VLOOKUP($B1171,Documentos!$A$2:$C$151,3,0)))</f>
        <v/>
      </c>
    </row>
    <row r="1172" spans="1:4" x14ac:dyDescent="0.4">
      <c r="A1172" s="17" t="s">
        <v>3186</v>
      </c>
      <c r="C1172" s="19" t="str">
        <f>IF($B1172="","",T(VLOOKUP($B1172,Documentos!$A$2:$B$151,2,0)))</f>
        <v/>
      </c>
      <c r="D1172" s="19" t="str">
        <f>IF($B1172="","",T(VLOOKUP($B1172,Documentos!$A$2:$C$151,3,0)))</f>
        <v/>
      </c>
    </row>
    <row r="1173" spans="1:4" x14ac:dyDescent="0.4">
      <c r="A1173" s="17" t="s">
        <v>3187</v>
      </c>
      <c r="C1173" s="19" t="str">
        <f>IF($B1173="","",T(VLOOKUP($B1173,Documentos!$A$2:$B$151,2,0)))</f>
        <v/>
      </c>
      <c r="D1173" s="19" t="str">
        <f>IF($B1173="","",T(VLOOKUP($B1173,Documentos!$A$2:$C$151,3,0)))</f>
        <v/>
      </c>
    </row>
    <row r="1174" spans="1:4" x14ac:dyDescent="0.4">
      <c r="A1174" s="17" t="s">
        <v>3188</v>
      </c>
      <c r="C1174" s="19" t="str">
        <f>IF($B1174="","",T(VLOOKUP($B1174,Documentos!$A$2:$B$151,2,0)))</f>
        <v/>
      </c>
      <c r="D1174" s="19" t="str">
        <f>IF($B1174="","",T(VLOOKUP($B1174,Documentos!$A$2:$C$151,3,0)))</f>
        <v/>
      </c>
    </row>
    <row r="1175" spans="1:4" x14ac:dyDescent="0.4">
      <c r="A1175" s="17" t="s">
        <v>3189</v>
      </c>
      <c r="C1175" s="19" t="str">
        <f>IF($B1175="","",T(VLOOKUP($B1175,Documentos!$A$2:$B$151,2,0)))</f>
        <v/>
      </c>
      <c r="D1175" s="19" t="str">
        <f>IF($B1175="","",T(VLOOKUP($B1175,Documentos!$A$2:$C$151,3,0)))</f>
        <v/>
      </c>
    </row>
    <row r="1176" spans="1:4" x14ac:dyDescent="0.4">
      <c r="A1176" s="17" t="s">
        <v>3190</v>
      </c>
      <c r="C1176" s="19" t="str">
        <f>IF($B1176="","",T(VLOOKUP($B1176,Documentos!$A$2:$B$151,2,0)))</f>
        <v/>
      </c>
      <c r="D1176" s="19" t="str">
        <f>IF($B1176="","",T(VLOOKUP($B1176,Documentos!$A$2:$C$151,3,0)))</f>
        <v/>
      </c>
    </row>
    <row r="1177" spans="1:4" x14ac:dyDescent="0.4">
      <c r="A1177" s="17" t="s">
        <v>3191</v>
      </c>
      <c r="C1177" s="19" t="str">
        <f>IF($B1177="","",T(VLOOKUP($B1177,Documentos!$A$2:$B$151,2,0)))</f>
        <v/>
      </c>
      <c r="D1177" s="19" t="str">
        <f>IF($B1177="","",T(VLOOKUP($B1177,Documentos!$A$2:$C$151,3,0)))</f>
        <v/>
      </c>
    </row>
    <row r="1178" spans="1:4" x14ac:dyDescent="0.4">
      <c r="A1178" s="17" t="s">
        <v>3192</v>
      </c>
      <c r="C1178" s="19" t="str">
        <f>IF($B1178="","",T(VLOOKUP($B1178,Documentos!$A$2:$B$151,2,0)))</f>
        <v/>
      </c>
      <c r="D1178" s="19" t="str">
        <f>IF($B1178="","",T(VLOOKUP($B1178,Documentos!$A$2:$C$151,3,0)))</f>
        <v/>
      </c>
    </row>
    <row r="1179" spans="1:4" x14ac:dyDescent="0.4">
      <c r="A1179" s="17" t="s">
        <v>3193</v>
      </c>
      <c r="C1179" s="19" t="str">
        <f>IF($B1179="","",T(VLOOKUP($B1179,Documentos!$A$2:$B$151,2,0)))</f>
        <v/>
      </c>
      <c r="D1179" s="19" t="str">
        <f>IF($B1179="","",T(VLOOKUP($B1179,Documentos!$A$2:$C$151,3,0)))</f>
        <v/>
      </c>
    </row>
    <row r="1180" spans="1:4" x14ac:dyDescent="0.4">
      <c r="A1180" s="17" t="s">
        <v>3194</v>
      </c>
      <c r="C1180" s="19" t="str">
        <f>IF($B1180="","",T(VLOOKUP($B1180,Documentos!$A$2:$B$151,2,0)))</f>
        <v/>
      </c>
      <c r="D1180" s="19" t="str">
        <f>IF($B1180="","",T(VLOOKUP($B1180,Documentos!$A$2:$C$151,3,0)))</f>
        <v/>
      </c>
    </row>
    <row r="1181" spans="1:4" x14ac:dyDescent="0.4">
      <c r="A1181" s="17" t="s">
        <v>3195</v>
      </c>
      <c r="C1181" s="19" t="str">
        <f>IF($B1181="","",T(VLOOKUP($B1181,Documentos!$A$2:$B$151,2,0)))</f>
        <v/>
      </c>
      <c r="D1181" s="19" t="str">
        <f>IF($B1181="","",T(VLOOKUP($B1181,Documentos!$A$2:$C$151,3,0)))</f>
        <v/>
      </c>
    </row>
    <row r="1182" spans="1:4" x14ac:dyDescent="0.4">
      <c r="A1182" s="17" t="s">
        <v>3196</v>
      </c>
      <c r="C1182" s="19" t="str">
        <f>IF($B1182="","",T(VLOOKUP($B1182,Documentos!$A$2:$B$151,2,0)))</f>
        <v/>
      </c>
      <c r="D1182" s="19" t="str">
        <f>IF($B1182="","",T(VLOOKUP($B1182,Documentos!$A$2:$C$151,3,0)))</f>
        <v/>
      </c>
    </row>
    <row r="1183" spans="1:4" x14ac:dyDescent="0.4">
      <c r="A1183" s="17" t="s">
        <v>3197</v>
      </c>
      <c r="C1183" s="19" t="str">
        <f>IF($B1183="","",T(VLOOKUP($B1183,Documentos!$A$2:$B$151,2,0)))</f>
        <v/>
      </c>
      <c r="D1183" s="19" t="str">
        <f>IF($B1183="","",T(VLOOKUP($B1183,Documentos!$A$2:$C$151,3,0)))</f>
        <v/>
      </c>
    </row>
    <row r="1184" spans="1:4" x14ac:dyDescent="0.4">
      <c r="A1184" s="17" t="s">
        <v>3198</v>
      </c>
      <c r="C1184" s="19" t="str">
        <f>IF($B1184="","",T(VLOOKUP($B1184,Documentos!$A$2:$B$151,2,0)))</f>
        <v/>
      </c>
      <c r="D1184" s="19" t="str">
        <f>IF($B1184="","",T(VLOOKUP($B1184,Documentos!$A$2:$C$151,3,0)))</f>
        <v/>
      </c>
    </row>
    <row r="1185" spans="1:4" x14ac:dyDescent="0.4">
      <c r="A1185" s="17" t="s">
        <v>3199</v>
      </c>
      <c r="C1185" s="19" t="str">
        <f>IF($B1185="","",T(VLOOKUP($B1185,Documentos!$A$2:$B$151,2,0)))</f>
        <v/>
      </c>
      <c r="D1185" s="19" t="str">
        <f>IF($B1185="","",T(VLOOKUP($B1185,Documentos!$A$2:$C$151,3,0)))</f>
        <v/>
      </c>
    </row>
    <row r="1186" spans="1:4" x14ac:dyDescent="0.4">
      <c r="A1186" s="17" t="s">
        <v>3200</v>
      </c>
      <c r="C1186" s="19" t="str">
        <f>IF($B1186="","",T(VLOOKUP($B1186,Documentos!$A$2:$B$151,2,0)))</f>
        <v/>
      </c>
      <c r="D1186" s="19" t="str">
        <f>IF($B1186="","",T(VLOOKUP($B1186,Documentos!$A$2:$C$151,3,0)))</f>
        <v/>
      </c>
    </row>
    <row r="1187" spans="1:4" x14ac:dyDescent="0.4">
      <c r="A1187" s="17" t="s">
        <v>3201</v>
      </c>
      <c r="C1187" s="19" t="str">
        <f>IF($B1187="","",T(VLOOKUP($B1187,Documentos!$A$2:$B$151,2,0)))</f>
        <v/>
      </c>
      <c r="D1187" s="19" t="str">
        <f>IF($B1187="","",T(VLOOKUP($B1187,Documentos!$A$2:$C$151,3,0)))</f>
        <v/>
      </c>
    </row>
    <row r="1188" spans="1:4" x14ac:dyDescent="0.4">
      <c r="A1188" s="17" t="s">
        <v>3202</v>
      </c>
      <c r="C1188" s="19" t="str">
        <f>IF($B1188="","",T(VLOOKUP($B1188,Documentos!$A$2:$B$151,2,0)))</f>
        <v/>
      </c>
      <c r="D1188" s="19" t="str">
        <f>IF($B1188="","",T(VLOOKUP($B1188,Documentos!$A$2:$C$151,3,0)))</f>
        <v/>
      </c>
    </row>
    <row r="1189" spans="1:4" x14ac:dyDescent="0.4">
      <c r="A1189" s="17" t="s">
        <v>3203</v>
      </c>
      <c r="C1189" s="19" t="str">
        <f>IF($B1189="","",T(VLOOKUP($B1189,Documentos!$A$2:$B$151,2,0)))</f>
        <v/>
      </c>
      <c r="D1189" s="19" t="str">
        <f>IF($B1189="","",T(VLOOKUP($B1189,Documentos!$A$2:$C$151,3,0)))</f>
        <v/>
      </c>
    </row>
    <row r="1190" spans="1:4" x14ac:dyDescent="0.4">
      <c r="A1190" s="17" t="s">
        <v>3204</v>
      </c>
      <c r="C1190" s="19" t="str">
        <f>IF($B1190="","",T(VLOOKUP($B1190,Documentos!$A$2:$B$151,2,0)))</f>
        <v/>
      </c>
      <c r="D1190" s="19" t="str">
        <f>IF($B1190="","",T(VLOOKUP($B1190,Documentos!$A$2:$C$151,3,0)))</f>
        <v/>
      </c>
    </row>
    <row r="1191" spans="1:4" x14ac:dyDescent="0.4">
      <c r="A1191" s="17" t="s">
        <v>3205</v>
      </c>
      <c r="C1191" s="19" t="str">
        <f>IF($B1191="","",T(VLOOKUP($B1191,Documentos!$A$2:$B$151,2,0)))</f>
        <v/>
      </c>
      <c r="D1191" s="19" t="str">
        <f>IF($B1191="","",T(VLOOKUP($B1191,Documentos!$A$2:$C$151,3,0)))</f>
        <v/>
      </c>
    </row>
    <row r="1192" spans="1:4" x14ac:dyDescent="0.4">
      <c r="A1192" s="17" t="s">
        <v>3206</v>
      </c>
      <c r="C1192" s="19" t="str">
        <f>IF($B1192="","",T(VLOOKUP($B1192,Documentos!$A$2:$B$151,2,0)))</f>
        <v/>
      </c>
      <c r="D1192" s="19" t="str">
        <f>IF($B1192="","",T(VLOOKUP($B1192,Documentos!$A$2:$C$151,3,0)))</f>
        <v/>
      </c>
    </row>
    <row r="1193" spans="1:4" x14ac:dyDescent="0.4">
      <c r="A1193" s="17" t="s">
        <v>3207</v>
      </c>
      <c r="C1193" s="19" t="str">
        <f>IF($B1193="","",T(VLOOKUP($B1193,Documentos!$A$2:$B$151,2,0)))</f>
        <v/>
      </c>
      <c r="D1193" s="19" t="str">
        <f>IF($B1193="","",T(VLOOKUP($B1193,Documentos!$A$2:$C$151,3,0)))</f>
        <v/>
      </c>
    </row>
    <row r="1194" spans="1:4" x14ac:dyDescent="0.4">
      <c r="A1194" s="17" t="s">
        <v>3208</v>
      </c>
      <c r="C1194" s="19" t="str">
        <f>IF($B1194="","",T(VLOOKUP($B1194,Documentos!$A$2:$B$151,2,0)))</f>
        <v/>
      </c>
      <c r="D1194" s="19" t="str">
        <f>IF($B1194="","",T(VLOOKUP($B1194,Documentos!$A$2:$C$151,3,0)))</f>
        <v/>
      </c>
    </row>
    <row r="1195" spans="1:4" x14ac:dyDescent="0.4">
      <c r="A1195" s="17" t="s">
        <v>3209</v>
      </c>
      <c r="C1195" s="19" t="str">
        <f>IF($B1195="","",T(VLOOKUP($B1195,Documentos!$A$2:$B$151,2,0)))</f>
        <v/>
      </c>
      <c r="D1195" s="19" t="str">
        <f>IF($B1195="","",T(VLOOKUP($B1195,Documentos!$A$2:$C$151,3,0)))</f>
        <v/>
      </c>
    </row>
    <row r="1196" spans="1:4" x14ac:dyDescent="0.4">
      <c r="A1196" s="17" t="s">
        <v>3210</v>
      </c>
      <c r="C1196" s="19" t="str">
        <f>IF($B1196="","",T(VLOOKUP($B1196,Documentos!$A$2:$B$151,2,0)))</f>
        <v/>
      </c>
      <c r="D1196" s="19" t="str">
        <f>IF($B1196="","",T(VLOOKUP($B1196,Documentos!$A$2:$C$151,3,0)))</f>
        <v/>
      </c>
    </row>
    <row r="1197" spans="1:4" x14ac:dyDescent="0.4">
      <c r="A1197" s="17" t="s">
        <v>3211</v>
      </c>
      <c r="C1197" s="19" t="str">
        <f>IF($B1197="","",T(VLOOKUP($B1197,Documentos!$A$2:$B$151,2,0)))</f>
        <v/>
      </c>
      <c r="D1197" s="19" t="str">
        <f>IF($B1197="","",T(VLOOKUP($B1197,Documentos!$A$2:$C$151,3,0)))</f>
        <v/>
      </c>
    </row>
    <row r="1198" spans="1:4" x14ac:dyDescent="0.4">
      <c r="A1198" s="17" t="s">
        <v>3212</v>
      </c>
      <c r="C1198" s="19" t="str">
        <f>IF($B1198="","",T(VLOOKUP($B1198,Documentos!$A$2:$B$151,2,0)))</f>
        <v/>
      </c>
      <c r="D1198" s="19" t="str">
        <f>IF($B1198="","",T(VLOOKUP($B1198,Documentos!$A$2:$C$151,3,0)))</f>
        <v/>
      </c>
    </row>
    <row r="1199" spans="1:4" x14ac:dyDescent="0.4">
      <c r="A1199" s="17" t="s">
        <v>3213</v>
      </c>
      <c r="C1199" s="19" t="str">
        <f>IF($B1199="","",T(VLOOKUP($B1199,Documentos!$A$2:$B$151,2,0)))</f>
        <v/>
      </c>
      <c r="D1199" s="19" t="str">
        <f>IF($B1199="","",T(VLOOKUP($B1199,Documentos!$A$2:$C$151,3,0)))</f>
        <v/>
      </c>
    </row>
    <row r="1200" spans="1:4" x14ac:dyDescent="0.4">
      <c r="A1200" s="17" t="s">
        <v>3214</v>
      </c>
      <c r="C1200" s="19" t="str">
        <f>IF($B1200="","",T(VLOOKUP($B1200,Documentos!$A$2:$B$151,2,0)))</f>
        <v/>
      </c>
      <c r="D1200" s="19" t="str">
        <f>IF($B1200="","",T(VLOOKUP($B1200,Documentos!$A$2:$C$151,3,0)))</f>
        <v/>
      </c>
    </row>
    <row r="1201" spans="1:4" x14ac:dyDescent="0.4">
      <c r="A1201" s="17" t="s">
        <v>3215</v>
      </c>
      <c r="C1201" s="19" t="str">
        <f>IF($B1201="","",T(VLOOKUP($B1201,Documentos!$A$2:$B$151,2,0)))</f>
        <v/>
      </c>
      <c r="D1201" s="19" t="str">
        <f>IF($B1201="","",T(VLOOKUP($B1201,Documentos!$A$2:$C$151,3,0)))</f>
        <v/>
      </c>
    </row>
    <row r="1202" spans="1:4" x14ac:dyDescent="0.4">
      <c r="A1202" s="17" t="s">
        <v>3216</v>
      </c>
      <c r="C1202" s="19" t="str">
        <f>IF($B1202="","",T(VLOOKUP($B1202,Documentos!$A$2:$B$151,2,0)))</f>
        <v/>
      </c>
      <c r="D1202" s="19" t="str">
        <f>IF($B1202="","",T(VLOOKUP($B1202,Documentos!$A$2:$C$151,3,0)))</f>
        <v/>
      </c>
    </row>
    <row r="1203" spans="1:4" x14ac:dyDescent="0.4">
      <c r="A1203" s="17" t="s">
        <v>3217</v>
      </c>
      <c r="C1203" s="19" t="str">
        <f>IF($B1203="","",T(VLOOKUP($B1203,Documentos!$A$2:$B$151,2,0)))</f>
        <v/>
      </c>
      <c r="D1203" s="19" t="str">
        <f>IF($B1203="","",T(VLOOKUP($B1203,Documentos!$A$2:$C$151,3,0)))</f>
        <v/>
      </c>
    </row>
    <row r="1204" spans="1:4" x14ac:dyDescent="0.4">
      <c r="A1204" s="17" t="s">
        <v>3218</v>
      </c>
      <c r="C1204" s="19" t="str">
        <f>IF($B1204="","",T(VLOOKUP($B1204,Documentos!$A$2:$B$151,2,0)))</f>
        <v/>
      </c>
      <c r="D1204" s="19" t="str">
        <f>IF($B1204="","",T(VLOOKUP($B1204,Documentos!$A$2:$C$151,3,0)))</f>
        <v/>
      </c>
    </row>
    <row r="1205" spans="1:4" x14ac:dyDescent="0.4">
      <c r="A1205" s="17" t="s">
        <v>3219</v>
      </c>
      <c r="C1205" s="19" t="str">
        <f>IF($B1205="","",T(VLOOKUP($B1205,Documentos!$A$2:$B$151,2,0)))</f>
        <v/>
      </c>
      <c r="D1205" s="19" t="str">
        <f>IF($B1205="","",T(VLOOKUP($B1205,Documentos!$A$2:$C$151,3,0)))</f>
        <v/>
      </c>
    </row>
    <row r="1206" spans="1:4" x14ac:dyDescent="0.4">
      <c r="A1206" s="17" t="s">
        <v>3220</v>
      </c>
      <c r="C1206" s="19" t="str">
        <f>IF($B1206="","",T(VLOOKUP($B1206,Documentos!$A$2:$B$151,2,0)))</f>
        <v/>
      </c>
      <c r="D1206" s="19" t="str">
        <f>IF($B1206="","",T(VLOOKUP($B1206,Documentos!$A$2:$C$151,3,0)))</f>
        <v/>
      </c>
    </row>
    <row r="1207" spans="1:4" x14ac:dyDescent="0.4">
      <c r="A1207" s="17" t="s">
        <v>3221</v>
      </c>
      <c r="C1207" s="19" t="str">
        <f>IF($B1207="","",T(VLOOKUP($B1207,Documentos!$A$2:$B$151,2,0)))</f>
        <v/>
      </c>
      <c r="D1207" s="19" t="str">
        <f>IF($B1207="","",T(VLOOKUP($B1207,Documentos!$A$2:$C$151,3,0)))</f>
        <v/>
      </c>
    </row>
    <row r="1208" spans="1:4" x14ac:dyDescent="0.4">
      <c r="A1208" s="17" t="s">
        <v>3222</v>
      </c>
      <c r="C1208" s="19" t="str">
        <f>IF($B1208="","",T(VLOOKUP($B1208,Documentos!$A$2:$B$151,2,0)))</f>
        <v/>
      </c>
      <c r="D1208" s="19" t="str">
        <f>IF($B1208="","",T(VLOOKUP($B1208,Documentos!$A$2:$C$151,3,0)))</f>
        <v/>
      </c>
    </row>
    <row r="1209" spans="1:4" x14ac:dyDescent="0.4">
      <c r="A1209" s="17" t="s">
        <v>3223</v>
      </c>
      <c r="C1209" s="19" t="str">
        <f>IF($B1209="","",T(VLOOKUP($B1209,Documentos!$A$2:$B$151,2,0)))</f>
        <v/>
      </c>
      <c r="D1209" s="19" t="str">
        <f>IF($B1209="","",T(VLOOKUP($B1209,Documentos!$A$2:$C$151,3,0)))</f>
        <v/>
      </c>
    </row>
    <row r="1210" spans="1:4" x14ac:dyDescent="0.4">
      <c r="A1210" s="17" t="s">
        <v>3224</v>
      </c>
      <c r="C1210" s="19" t="str">
        <f>IF($B1210="","",T(VLOOKUP($B1210,Documentos!$A$2:$B$151,2,0)))</f>
        <v/>
      </c>
      <c r="D1210" s="19" t="str">
        <f>IF($B1210="","",T(VLOOKUP($B1210,Documentos!$A$2:$C$151,3,0)))</f>
        <v/>
      </c>
    </row>
    <row r="1211" spans="1:4" x14ac:dyDescent="0.4">
      <c r="A1211" s="17" t="s">
        <v>3225</v>
      </c>
      <c r="C1211" s="19" t="str">
        <f>IF($B1211="","",T(VLOOKUP($B1211,Documentos!$A$2:$B$151,2,0)))</f>
        <v/>
      </c>
      <c r="D1211" s="19" t="str">
        <f>IF($B1211="","",T(VLOOKUP($B1211,Documentos!$A$2:$C$151,3,0)))</f>
        <v/>
      </c>
    </row>
    <row r="1212" spans="1:4" x14ac:dyDescent="0.4">
      <c r="A1212" s="17" t="s">
        <v>3226</v>
      </c>
      <c r="C1212" s="19" t="str">
        <f>IF($B1212="","",T(VLOOKUP($B1212,Documentos!$A$2:$B$151,2,0)))</f>
        <v/>
      </c>
      <c r="D1212" s="19" t="str">
        <f>IF($B1212="","",T(VLOOKUP($B1212,Documentos!$A$2:$C$151,3,0)))</f>
        <v/>
      </c>
    </row>
    <row r="1213" spans="1:4" x14ac:dyDescent="0.4">
      <c r="A1213" s="17" t="s">
        <v>3227</v>
      </c>
      <c r="C1213" s="19" t="str">
        <f>IF($B1213="","",T(VLOOKUP($B1213,Documentos!$A$2:$B$151,2,0)))</f>
        <v/>
      </c>
      <c r="D1213" s="19" t="str">
        <f>IF($B1213="","",T(VLOOKUP($B1213,Documentos!$A$2:$C$151,3,0)))</f>
        <v/>
      </c>
    </row>
    <row r="1214" spans="1:4" x14ac:dyDescent="0.4">
      <c r="A1214" s="17" t="s">
        <v>3228</v>
      </c>
      <c r="C1214" s="19" t="str">
        <f>IF($B1214="","",T(VLOOKUP($B1214,Documentos!$A$2:$B$151,2,0)))</f>
        <v/>
      </c>
      <c r="D1214" s="19" t="str">
        <f>IF($B1214="","",T(VLOOKUP($B1214,Documentos!$A$2:$C$151,3,0)))</f>
        <v/>
      </c>
    </row>
    <row r="1215" spans="1:4" x14ac:dyDescent="0.4">
      <c r="A1215" s="17" t="s">
        <v>3229</v>
      </c>
      <c r="C1215" s="19" t="str">
        <f>IF($B1215="","",T(VLOOKUP($B1215,Documentos!$A$2:$B$151,2,0)))</f>
        <v/>
      </c>
      <c r="D1215" s="19" t="str">
        <f>IF($B1215="","",T(VLOOKUP($B1215,Documentos!$A$2:$C$151,3,0)))</f>
        <v/>
      </c>
    </row>
    <row r="1216" spans="1:4" x14ac:dyDescent="0.4">
      <c r="A1216" s="17" t="s">
        <v>3230</v>
      </c>
      <c r="C1216" s="19" t="str">
        <f>IF($B1216="","",T(VLOOKUP($B1216,Documentos!$A$2:$B$151,2,0)))</f>
        <v/>
      </c>
      <c r="D1216" s="19" t="str">
        <f>IF($B1216="","",T(VLOOKUP($B1216,Documentos!$A$2:$C$151,3,0)))</f>
        <v/>
      </c>
    </row>
    <row r="1217" spans="1:4" x14ac:dyDescent="0.4">
      <c r="A1217" s="17" t="s">
        <v>3231</v>
      </c>
      <c r="C1217" s="19" t="str">
        <f>IF($B1217="","",T(VLOOKUP($B1217,Documentos!$A$2:$B$151,2,0)))</f>
        <v/>
      </c>
      <c r="D1217" s="19" t="str">
        <f>IF($B1217="","",T(VLOOKUP($B1217,Documentos!$A$2:$C$151,3,0)))</f>
        <v/>
      </c>
    </row>
    <row r="1218" spans="1:4" x14ac:dyDescent="0.4">
      <c r="A1218" s="17" t="s">
        <v>3232</v>
      </c>
      <c r="C1218" s="19" t="str">
        <f>IF($B1218="","",T(VLOOKUP($B1218,Documentos!$A$2:$B$151,2,0)))</f>
        <v/>
      </c>
      <c r="D1218" s="19" t="str">
        <f>IF($B1218="","",T(VLOOKUP($B1218,Documentos!$A$2:$C$151,3,0)))</f>
        <v/>
      </c>
    </row>
    <row r="1219" spans="1:4" x14ac:dyDescent="0.4">
      <c r="A1219" s="17" t="s">
        <v>3233</v>
      </c>
      <c r="C1219" s="19" t="str">
        <f>IF($B1219="","",T(VLOOKUP($B1219,Documentos!$A$2:$B$151,2,0)))</f>
        <v/>
      </c>
      <c r="D1219" s="19" t="str">
        <f>IF($B1219="","",T(VLOOKUP($B1219,Documentos!$A$2:$C$151,3,0)))</f>
        <v/>
      </c>
    </row>
    <row r="1220" spans="1:4" x14ac:dyDescent="0.4">
      <c r="A1220" s="17" t="s">
        <v>3234</v>
      </c>
      <c r="C1220" s="19" t="str">
        <f>IF($B1220="","",T(VLOOKUP($B1220,Documentos!$A$2:$B$151,2,0)))</f>
        <v/>
      </c>
      <c r="D1220" s="19" t="str">
        <f>IF($B1220="","",T(VLOOKUP($B1220,Documentos!$A$2:$C$151,3,0)))</f>
        <v/>
      </c>
    </row>
    <row r="1221" spans="1:4" x14ac:dyDescent="0.4">
      <c r="A1221" s="17" t="s">
        <v>3235</v>
      </c>
      <c r="C1221" s="19" t="str">
        <f>IF($B1221="","",T(VLOOKUP($B1221,Documentos!$A$2:$B$151,2,0)))</f>
        <v/>
      </c>
      <c r="D1221" s="19" t="str">
        <f>IF($B1221="","",T(VLOOKUP($B1221,Documentos!$A$2:$C$151,3,0)))</f>
        <v/>
      </c>
    </row>
    <row r="1222" spans="1:4" x14ac:dyDescent="0.4">
      <c r="A1222" s="17" t="s">
        <v>3236</v>
      </c>
      <c r="C1222" s="19" t="str">
        <f>IF($B1222="","",T(VLOOKUP($B1222,Documentos!$A$2:$B$151,2,0)))</f>
        <v/>
      </c>
      <c r="D1222" s="19" t="str">
        <f>IF($B1222="","",T(VLOOKUP($B1222,Documentos!$A$2:$C$151,3,0)))</f>
        <v/>
      </c>
    </row>
    <row r="1223" spans="1:4" x14ac:dyDescent="0.4">
      <c r="A1223" s="17" t="s">
        <v>3237</v>
      </c>
      <c r="C1223" s="19" t="str">
        <f>IF($B1223="","",T(VLOOKUP($B1223,Documentos!$A$2:$B$151,2,0)))</f>
        <v/>
      </c>
      <c r="D1223" s="19" t="str">
        <f>IF($B1223="","",T(VLOOKUP($B1223,Documentos!$A$2:$C$151,3,0)))</f>
        <v/>
      </c>
    </row>
    <row r="1224" spans="1:4" x14ac:dyDescent="0.4">
      <c r="A1224" s="17" t="s">
        <v>3238</v>
      </c>
      <c r="C1224" s="19" t="str">
        <f>IF($B1224="","",T(VLOOKUP($B1224,Documentos!$A$2:$B$151,2,0)))</f>
        <v/>
      </c>
      <c r="D1224" s="19" t="str">
        <f>IF($B1224="","",T(VLOOKUP($B1224,Documentos!$A$2:$C$151,3,0)))</f>
        <v/>
      </c>
    </row>
    <row r="1225" spans="1:4" x14ac:dyDescent="0.4">
      <c r="A1225" s="17" t="s">
        <v>3239</v>
      </c>
      <c r="C1225" s="19" t="str">
        <f>IF($B1225="","",T(VLOOKUP($B1225,Documentos!$A$2:$B$151,2,0)))</f>
        <v/>
      </c>
      <c r="D1225" s="19" t="str">
        <f>IF($B1225="","",T(VLOOKUP($B1225,Documentos!$A$2:$C$151,3,0)))</f>
        <v/>
      </c>
    </row>
    <row r="1226" spans="1:4" x14ac:dyDescent="0.4">
      <c r="A1226" s="17" t="s">
        <v>3240</v>
      </c>
      <c r="C1226" s="19" t="str">
        <f>IF($B1226="","",T(VLOOKUP($B1226,Documentos!$A$2:$B$151,2,0)))</f>
        <v/>
      </c>
      <c r="D1226" s="19" t="str">
        <f>IF($B1226="","",T(VLOOKUP($B1226,Documentos!$A$2:$C$151,3,0)))</f>
        <v/>
      </c>
    </row>
    <row r="1227" spans="1:4" x14ac:dyDescent="0.4">
      <c r="A1227" s="17" t="s">
        <v>3241</v>
      </c>
      <c r="C1227" s="19" t="str">
        <f>IF($B1227="","",T(VLOOKUP($B1227,Documentos!$A$2:$B$151,2,0)))</f>
        <v/>
      </c>
      <c r="D1227" s="19" t="str">
        <f>IF($B1227="","",T(VLOOKUP($B1227,Documentos!$A$2:$C$151,3,0)))</f>
        <v/>
      </c>
    </row>
    <row r="1228" spans="1:4" x14ac:dyDescent="0.4">
      <c r="A1228" s="17" t="s">
        <v>3242</v>
      </c>
      <c r="C1228" s="19" t="str">
        <f>IF($B1228="","",T(VLOOKUP($B1228,Documentos!$A$2:$B$151,2,0)))</f>
        <v/>
      </c>
      <c r="D1228" s="19" t="str">
        <f>IF($B1228="","",T(VLOOKUP($B1228,Documentos!$A$2:$C$151,3,0)))</f>
        <v/>
      </c>
    </row>
    <row r="1229" spans="1:4" x14ac:dyDescent="0.4">
      <c r="A1229" s="17" t="s">
        <v>3243</v>
      </c>
      <c r="C1229" s="19" t="str">
        <f>IF($B1229="","",T(VLOOKUP($B1229,Documentos!$A$2:$B$151,2,0)))</f>
        <v/>
      </c>
      <c r="D1229" s="19" t="str">
        <f>IF($B1229="","",T(VLOOKUP($B1229,Documentos!$A$2:$C$151,3,0)))</f>
        <v/>
      </c>
    </row>
    <row r="1230" spans="1:4" x14ac:dyDescent="0.4">
      <c r="A1230" s="17" t="s">
        <v>3244</v>
      </c>
      <c r="C1230" s="19" t="str">
        <f>IF($B1230="","",T(VLOOKUP($B1230,Documentos!$A$2:$B$151,2,0)))</f>
        <v/>
      </c>
      <c r="D1230" s="19" t="str">
        <f>IF($B1230="","",T(VLOOKUP($B1230,Documentos!$A$2:$C$151,3,0)))</f>
        <v/>
      </c>
    </row>
    <row r="1231" spans="1:4" x14ac:dyDescent="0.4">
      <c r="A1231" s="17" t="s">
        <v>3245</v>
      </c>
      <c r="C1231" s="19" t="str">
        <f>IF($B1231="","",T(VLOOKUP($B1231,Documentos!$A$2:$B$151,2,0)))</f>
        <v/>
      </c>
      <c r="D1231" s="19" t="str">
        <f>IF($B1231="","",T(VLOOKUP($B1231,Documentos!$A$2:$C$151,3,0)))</f>
        <v/>
      </c>
    </row>
    <row r="1232" spans="1:4" x14ac:dyDescent="0.4">
      <c r="A1232" s="17" t="s">
        <v>3246</v>
      </c>
      <c r="C1232" s="19" t="str">
        <f>IF($B1232="","",T(VLOOKUP($B1232,Documentos!$A$2:$B$151,2,0)))</f>
        <v/>
      </c>
      <c r="D1232" s="19" t="str">
        <f>IF($B1232="","",T(VLOOKUP($B1232,Documentos!$A$2:$C$151,3,0)))</f>
        <v/>
      </c>
    </row>
    <row r="1233" spans="1:4" x14ac:dyDescent="0.4">
      <c r="A1233" s="17" t="s">
        <v>3247</v>
      </c>
      <c r="C1233" s="19" t="str">
        <f>IF($B1233="","",T(VLOOKUP($B1233,Documentos!$A$2:$B$151,2,0)))</f>
        <v/>
      </c>
      <c r="D1233" s="19" t="str">
        <f>IF($B1233="","",T(VLOOKUP($B1233,Documentos!$A$2:$C$151,3,0)))</f>
        <v/>
      </c>
    </row>
    <row r="1234" spans="1:4" x14ac:dyDescent="0.4">
      <c r="A1234" s="17" t="s">
        <v>3248</v>
      </c>
      <c r="C1234" s="19" t="str">
        <f>IF($B1234="","",T(VLOOKUP($B1234,Documentos!$A$2:$B$151,2,0)))</f>
        <v/>
      </c>
      <c r="D1234" s="19" t="str">
        <f>IF($B1234="","",T(VLOOKUP($B1234,Documentos!$A$2:$C$151,3,0)))</f>
        <v/>
      </c>
    </row>
    <row r="1235" spans="1:4" x14ac:dyDescent="0.4">
      <c r="A1235" s="17" t="s">
        <v>3249</v>
      </c>
      <c r="C1235" s="19" t="str">
        <f>IF($B1235="","",T(VLOOKUP($B1235,Documentos!$A$2:$B$151,2,0)))</f>
        <v/>
      </c>
      <c r="D1235" s="19" t="str">
        <f>IF($B1235="","",T(VLOOKUP($B1235,Documentos!$A$2:$C$151,3,0)))</f>
        <v/>
      </c>
    </row>
    <row r="1236" spans="1:4" x14ac:dyDescent="0.4">
      <c r="A1236" s="17" t="s">
        <v>3250</v>
      </c>
      <c r="C1236" s="19" t="str">
        <f>IF($B1236="","",T(VLOOKUP($B1236,Documentos!$A$2:$B$151,2,0)))</f>
        <v/>
      </c>
      <c r="D1236" s="19" t="str">
        <f>IF($B1236="","",T(VLOOKUP($B1236,Documentos!$A$2:$C$151,3,0)))</f>
        <v/>
      </c>
    </row>
    <row r="1237" spans="1:4" x14ac:dyDescent="0.4">
      <c r="A1237" s="17" t="s">
        <v>3251</v>
      </c>
      <c r="C1237" s="19" t="str">
        <f>IF($B1237="","",T(VLOOKUP($B1237,Documentos!$A$2:$B$151,2,0)))</f>
        <v/>
      </c>
      <c r="D1237" s="19" t="str">
        <f>IF($B1237="","",T(VLOOKUP($B1237,Documentos!$A$2:$C$151,3,0)))</f>
        <v/>
      </c>
    </row>
    <row r="1238" spans="1:4" x14ac:dyDescent="0.4">
      <c r="A1238" s="17" t="s">
        <v>3252</v>
      </c>
      <c r="C1238" s="19" t="str">
        <f>IF($B1238="","",T(VLOOKUP($B1238,Documentos!$A$2:$B$151,2,0)))</f>
        <v/>
      </c>
      <c r="D1238" s="19" t="str">
        <f>IF($B1238="","",T(VLOOKUP($B1238,Documentos!$A$2:$C$151,3,0)))</f>
        <v/>
      </c>
    </row>
    <row r="1239" spans="1:4" x14ac:dyDescent="0.4">
      <c r="A1239" s="17" t="s">
        <v>3253</v>
      </c>
      <c r="C1239" s="19" t="str">
        <f>IF($B1239="","",T(VLOOKUP($B1239,Documentos!$A$2:$B$151,2,0)))</f>
        <v/>
      </c>
      <c r="D1239" s="19" t="str">
        <f>IF($B1239="","",T(VLOOKUP($B1239,Documentos!$A$2:$C$151,3,0)))</f>
        <v/>
      </c>
    </row>
    <row r="1240" spans="1:4" x14ac:dyDescent="0.4">
      <c r="A1240" s="17" t="s">
        <v>3254</v>
      </c>
      <c r="C1240" s="19" t="str">
        <f>IF($B1240="","",T(VLOOKUP($B1240,Documentos!$A$2:$B$151,2,0)))</f>
        <v/>
      </c>
      <c r="D1240" s="19" t="str">
        <f>IF($B1240="","",T(VLOOKUP($B1240,Documentos!$A$2:$C$151,3,0)))</f>
        <v/>
      </c>
    </row>
    <row r="1241" spans="1:4" x14ac:dyDescent="0.4">
      <c r="A1241" s="17" t="s">
        <v>3255</v>
      </c>
      <c r="C1241" s="19" t="str">
        <f>IF($B1241="","",T(VLOOKUP($B1241,Documentos!$A$2:$B$151,2,0)))</f>
        <v/>
      </c>
      <c r="D1241" s="19" t="str">
        <f>IF($B1241="","",T(VLOOKUP($B1241,Documentos!$A$2:$C$151,3,0)))</f>
        <v/>
      </c>
    </row>
    <row r="1242" spans="1:4" x14ac:dyDescent="0.4">
      <c r="A1242" s="17" t="s">
        <v>3256</v>
      </c>
      <c r="C1242" s="19" t="str">
        <f>IF($B1242="","",T(VLOOKUP($B1242,Documentos!$A$2:$B$151,2,0)))</f>
        <v/>
      </c>
      <c r="D1242" s="19" t="str">
        <f>IF($B1242="","",T(VLOOKUP($B1242,Documentos!$A$2:$C$151,3,0)))</f>
        <v/>
      </c>
    </row>
    <row r="1243" spans="1:4" x14ac:dyDescent="0.4">
      <c r="A1243" s="17" t="s">
        <v>3257</v>
      </c>
      <c r="C1243" s="19" t="str">
        <f>IF($B1243="","",T(VLOOKUP($B1243,Documentos!$A$2:$B$151,2,0)))</f>
        <v/>
      </c>
      <c r="D1243" s="19" t="str">
        <f>IF($B1243="","",T(VLOOKUP($B1243,Documentos!$A$2:$C$151,3,0)))</f>
        <v/>
      </c>
    </row>
    <row r="1244" spans="1:4" x14ac:dyDescent="0.4">
      <c r="A1244" s="17" t="s">
        <v>3258</v>
      </c>
      <c r="C1244" s="19" t="str">
        <f>IF($B1244="","",T(VLOOKUP($B1244,Documentos!$A$2:$B$151,2,0)))</f>
        <v/>
      </c>
      <c r="D1244" s="19" t="str">
        <f>IF($B1244="","",T(VLOOKUP($B1244,Documentos!$A$2:$C$151,3,0)))</f>
        <v/>
      </c>
    </row>
    <row r="1245" spans="1:4" x14ac:dyDescent="0.4">
      <c r="A1245" s="17" t="s">
        <v>3259</v>
      </c>
      <c r="C1245" s="19" t="str">
        <f>IF($B1245="","",T(VLOOKUP($B1245,Documentos!$A$2:$B$151,2,0)))</f>
        <v/>
      </c>
      <c r="D1245" s="19" t="str">
        <f>IF($B1245="","",T(VLOOKUP($B1245,Documentos!$A$2:$C$151,3,0)))</f>
        <v/>
      </c>
    </row>
    <row r="1246" spans="1:4" x14ac:dyDescent="0.4">
      <c r="A1246" s="17" t="s">
        <v>3260</v>
      </c>
      <c r="C1246" s="19" t="str">
        <f>IF($B1246="","",T(VLOOKUP($B1246,Documentos!$A$2:$B$151,2,0)))</f>
        <v/>
      </c>
      <c r="D1246" s="19" t="str">
        <f>IF($B1246="","",T(VLOOKUP($B1246,Documentos!$A$2:$C$151,3,0)))</f>
        <v/>
      </c>
    </row>
    <row r="1247" spans="1:4" x14ac:dyDescent="0.4">
      <c r="A1247" s="17" t="s">
        <v>3261</v>
      </c>
      <c r="C1247" s="19" t="str">
        <f>IF($B1247="","",T(VLOOKUP($B1247,Documentos!$A$2:$B$151,2,0)))</f>
        <v/>
      </c>
      <c r="D1247" s="19" t="str">
        <f>IF($B1247="","",T(VLOOKUP($B1247,Documentos!$A$2:$C$151,3,0)))</f>
        <v/>
      </c>
    </row>
    <row r="1248" spans="1:4" x14ac:dyDescent="0.4">
      <c r="A1248" s="17" t="s">
        <v>3262</v>
      </c>
      <c r="C1248" s="19" t="str">
        <f>IF($B1248="","",T(VLOOKUP($B1248,Documentos!$A$2:$B$151,2,0)))</f>
        <v/>
      </c>
      <c r="D1248" s="19" t="str">
        <f>IF($B1248="","",T(VLOOKUP($B1248,Documentos!$A$2:$C$151,3,0)))</f>
        <v/>
      </c>
    </row>
    <row r="1249" spans="1:4" x14ac:dyDescent="0.4">
      <c r="A1249" s="17" t="s">
        <v>3263</v>
      </c>
      <c r="C1249" s="19" t="str">
        <f>IF($B1249="","",T(VLOOKUP($B1249,Documentos!$A$2:$B$151,2,0)))</f>
        <v/>
      </c>
      <c r="D1249" s="19" t="str">
        <f>IF($B1249="","",T(VLOOKUP($B1249,Documentos!$A$2:$C$151,3,0)))</f>
        <v/>
      </c>
    </row>
    <row r="1250" spans="1:4" x14ac:dyDescent="0.4">
      <c r="A1250" s="17" t="s">
        <v>3264</v>
      </c>
      <c r="C1250" s="19" t="str">
        <f>IF($B1250="","",T(VLOOKUP($B1250,Documentos!$A$2:$B$151,2,0)))</f>
        <v/>
      </c>
      <c r="D1250" s="19" t="str">
        <f>IF($B1250="","",T(VLOOKUP($B1250,Documentos!$A$2:$C$151,3,0)))</f>
        <v/>
      </c>
    </row>
    <row r="1251" spans="1:4" x14ac:dyDescent="0.4">
      <c r="A1251" s="17" t="s">
        <v>3265</v>
      </c>
      <c r="C1251" s="19" t="str">
        <f>IF($B1251="","",T(VLOOKUP($B1251,Documentos!$A$2:$B$151,2,0)))</f>
        <v/>
      </c>
      <c r="D1251" s="19" t="str">
        <f>IF($B1251="","",T(VLOOKUP($B1251,Documentos!$A$2:$C$151,3,0)))</f>
        <v/>
      </c>
    </row>
    <row r="1252" spans="1:4" x14ac:dyDescent="0.4">
      <c r="A1252" s="17" t="s">
        <v>3266</v>
      </c>
      <c r="C1252" s="19" t="str">
        <f>IF($B1252="","",T(VLOOKUP($B1252,Documentos!$A$2:$B$151,2,0)))</f>
        <v/>
      </c>
      <c r="D1252" s="19" t="str">
        <f>IF($B1252="","",T(VLOOKUP($B1252,Documentos!$A$2:$C$151,3,0)))</f>
        <v/>
      </c>
    </row>
    <row r="1253" spans="1:4" x14ac:dyDescent="0.4">
      <c r="A1253" s="17" t="s">
        <v>3267</v>
      </c>
      <c r="C1253" s="19" t="str">
        <f>IF($B1253="","",T(VLOOKUP($B1253,Documentos!$A$2:$B$151,2,0)))</f>
        <v/>
      </c>
      <c r="D1253" s="19" t="str">
        <f>IF($B1253="","",T(VLOOKUP($B1253,Documentos!$A$2:$C$151,3,0)))</f>
        <v/>
      </c>
    </row>
    <row r="1254" spans="1:4" x14ac:dyDescent="0.4">
      <c r="A1254" s="17" t="s">
        <v>3268</v>
      </c>
      <c r="C1254" s="19" t="str">
        <f>IF($B1254="","",T(VLOOKUP($B1254,Documentos!$A$2:$B$151,2,0)))</f>
        <v/>
      </c>
      <c r="D1254" s="19" t="str">
        <f>IF($B1254="","",T(VLOOKUP($B1254,Documentos!$A$2:$C$151,3,0)))</f>
        <v/>
      </c>
    </row>
    <row r="1255" spans="1:4" x14ac:dyDescent="0.4">
      <c r="A1255" s="17" t="s">
        <v>3269</v>
      </c>
      <c r="C1255" s="19" t="str">
        <f>IF($B1255="","",T(VLOOKUP($B1255,Documentos!$A$2:$B$151,2,0)))</f>
        <v/>
      </c>
      <c r="D1255" s="19" t="str">
        <f>IF($B1255="","",T(VLOOKUP($B1255,Documentos!$A$2:$C$151,3,0)))</f>
        <v/>
      </c>
    </row>
    <row r="1256" spans="1:4" x14ac:dyDescent="0.4">
      <c r="A1256" s="17" t="s">
        <v>3270</v>
      </c>
      <c r="C1256" s="19" t="str">
        <f>IF($B1256="","",T(VLOOKUP($B1256,Documentos!$A$2:$B$151,2,0)))</f>
        <v/>
      </c>
      <c r="D1256" s="19" t="str">
        <f>IF($B1256="","",T(VLOOKUP($B1256,Documentos!$A$2:$C$151,3,0)))</f>
        <v/>
      </c>
    </row>
    <row r="1257" spans="1:4" x14ac:dyDescent="0.4">
      <c r="A1257" s="17" t="s">
        <v>3271</v>
      </c>
      <c r="C1257" s="19" t="str">
        <f>IF($B1257="","",T(VLOOKUP($B1257,Documentos!$A$2:$B$151,2,0)))</f>
        <v/>
      </c>
      <c r="D1257" s="19" t="str">
        <f>IF($B1257="","",T(VLOOKUP($B1257,Documentos!$A$2:$C$151,3,0)))</f>
        <v/>
      </c>
    </row>
    <row r="1258" spans="1:4" x14ac:dyDescent="0.4">
      <c r="A1258" s="17" t="s">
        <v>3272</v>
      </c>
      <c r="C1258" s="19" t="str">
        <f>IF($B1258="","",T(VLOOKUP($B1258,Documentos!$A$2:$B$151,2,0)))</f>
        <v/>
      </c>
      <c r="D1258" s="19" t="str">
        <f>IF($B1258="","",T(VLOOKUP($B1258,Documentos!$A$2:$C$151,3,0)))</f>
        <v/>
      </c>
    </row>
    <row r="1259" spans="1:4" x14ac:dyDescent="0.4">
      <c r="A1259" s="17" t="s">
        <v>3273</v>
      </c>
      <c r="C1259" s="19" t="str">
        <f>IF($B1259="","",T(VLOOKUP($B1259,Documentos!$A$2:$B$151,2,0)))</f>
        <v/>
      </c>
      <c r="D1259" s="19" t="str">
        <f>IF($B1259="","",T(VLOOKUP($B1259,Documentos!$A$2:$C$151,3,0)))</f>
        <v/>
      </c>
    </row>
    <row r="1260" spans="1:4" x14ac:dyDescent="0.4">
      <c r="A1260" s="17" t="s">
        <v>3274</v>
      </c>
      <c r="C1260" s="19" t="str">
        <f>IF($B1260="","",T(VLOOKUP($B1260,Documentos!$A$2:$B$151,2,0)))</f>
        <v/>
      </c>
      <c r="D1260" s="19" t="str">
        <f>IF($B1260="","",T(VLOOKUP($B1260,Documentos!$A$2:$C$151,3,0)))</f>
        <v/>
      </c>
    </row>
    <row r="1261" spans="1:4" x14ac:dyDescent="0.4">
      <c r="A1261" s="17" t="s">
        <v>3275</v>
      </c>
      <c r="C1261" s="19" t="str">
        <f>IF($B1261="","",T(VLOOKUP($B1261,Documentos!$A$2:$B$151,2,0)))</f>
        <v/>
      </c>
      <c r="D1261" s="19" t="str">
        <f>IF($B1261="","",T(VLOOKUP($B1261,Documentos!$A$2:$C$151,3,0)))</f>
        <v/>
      </c>
    </row>
    <row r="1262" spans="1:4" x14ac:dyDescent="0.4">
      <c r="A1262" s="17" t="s">
        <v>3276</v>
      </c>
      <c r="C1262" s="19" t="str">
        <f>IF($B1262="","",T(VLOOKUP($B1262,Documentos!$A$2:$B$151,2,0)))</f>
        <v/>
      </c>
      <c r="D1262" s="19" t="str">
        <f>IF($B1262="","",T(VLOOKUP($B1262,Documentos!$A$2:$C$151,3,0)))</f>
        <v/>
      </c>
    </row>
    <row r="1263" spans="1:4" x14ac:dyDescent="0.4">
      <c r="A1263" s="17" t="s">
        <v>3277</v>
      </c>
      <c r="C1263" s="19" t="str">
        <f>IF($B1263="","",T(VLOOKUP($B1263,Documentos!$A$2:$B$151,2,0)))</f>
        <v/>
      </c>
      <c r="D1263" s="19" t="str">
        <f>IF($B1263="","",T(VLOOKUP($B1263,Documentos!$A$2:$C$151,3,0)))</f>
        <v/>
      </c>
    </row>
    <row r="1264" spans="1:4" x14ac:dyDescent="0.4">
      <c r="A1264" s="17" t="s">
        <v>3278</v>
      </c>
      <c r="C1264" s="19" t="str">
        <f>IF($B1264="","",T(VLOOKUP($B1264,Documentos!$A$2:$B$151,2,0)))</f>
        <v/>
      </c>
      <c r="D1264" s="19" t="str">
        <f>IF($B1264="","",T(VLOOKUP($B1264,Documentos!$A$2:$C$151,3,0)))</f>
        <v/>
      </c>
    </row>
    <row r="1265" spans="1:4" x14ac:dyDescent="0.4">
      <c r="A1265" s="17" t="s">
        <v>3279</v>
      </c>
      <c r="C1265" s="19" t="str">
        <f>IF($B1265="","",T(VLOOKUP($B1265,Documentos!$A$2:$B$151,2,0)))</f>
        <v/>
      </c>
      <c r="D1265" s="19" t="str">
        <f>IF($B1265="","",T(VLOOKUP($B1265,Documentos!$A$2:$C$151,3,0)))</f>
        <v/>
      </c>
    </row>
    <row r="1266" spans="1:4" x14ac:dyDescent="0.4">
      <c r="A1266" s="17" t="s">
        <v>3280</v>
      </c>
      <c r="C1266" s="19" t="str">
        <f>IF($B1266="","",T(VLOOKUP($B1266,Documentos!$A$2:$B$151,2,0)))</f>
        <v/>
      </c>
      <c r="D1266" s="19" t="str">
        <f>IF($B1266="","",T(VLOOKUP($B1266,Documentos!$A$2:$C$151,3,0)))</f>
        <v/>
      </c>
    </row>
    <row r="1267" spans="1:4" x14ac:dyDescent="0.4">
      <c r="A1267" s="17" t="s">
        <v>3281</v>
      </c>
      <c r="C1267" s="19" t="str">
        <f>IF($B1267="","",T(VLOOKUP($B1267,Documentos!$A$2:$B$151,2,0)))</f>
        <v/>
      </c>
      <c r="D1267" s="19" t="str">
        <f>IF($B1267="","",T(VLOOKUP($B1267,Documentos!$A$2:$C$151,3,0)))</f>
        <v/>
      </c>
    </row>
    <row r="1268" spans="1:4" x14ac:dyDescent="0.4">
      <c r="A1268" s="17" t="s">
        <v>3282</v>
      </c>
      <c r="C1268" s="19" t="str">
        <f>IF($B1268="","",T(VLOOKUP($B1268,Documentos!$A$2:$B$151,2,0)))</f>
        <v/>
      </c>
      <c r="D1268" s="19" t="str">
        <f>IF($B1268="","",T(VLOOKUP($B1268,Documentos!$A$2:$C$151,3,0)))</f>
        <v/>
      </c>
    </row>
    <row r="1269" spans="1:4" x14ac:dyDescent="0.4">
      <c r="A1269" s="17" t="s">
        <v>3283</v>
      </c>
      <c r="C1269" s="19" t="str">
        <f>IF($B1269="","",T(VLOOKUP($B1269,Documentos!$A$2:$B$151,2,0)))</f>
        <v/>
      </c>
      <c r="D1269" s="19" t="str">
        <f>IF($B1269="","",T(VLOOKUP($B1269,Documentos!$A$2:$C$151,3,0)))</f>
        <v/>
      </c>
    </row>
    <row r="1270" spans="1:4" x14ac:dyDescent="0.4">
      <c r="A1270" s="17" t="s">
        <v>3284</v>
      </c>
      <c r="C1270" s="19" t="str">
        <f>IF($B1270="","",T(VLOOKUP($B1270,Documentos!$A$2:$B$151,2,0)))</f>
        <v/>
      </c>
      <c r="D1270" s="19" t="str">
        <f>IF($B1270="","",T(VLOOKUP($B1270,Documentos!$A$2:$C$151,3,0)))</f>
        <v/>
      </c>
    </row>
    <row r="1271" spans="1:4" x14ac:dyDescent="0.4">
      <c r="A1271" s="17" t="s">
        <v>3285</v>
      </c>
      <c r="C1271" s="19" t="str">
        <f>IF($B1271="","",T(VLOOKUP($B1271,Documentos!$A$2:$B$151,2,0)))</f>
        <v/>
      </c>
      <c r="D1271" s="19" t="str">
        <f>IF($B1271="","",T(VLOOKUP($B1271,Documentos!$A$2:$C$151,3,0)))</f>
        <v/>
      </c>
    </row>
    <row r="1272" spans="1:4" x14ac:dyDescent="0.4">
      <c r="A1272" s="17" t="s">
        <v>3286</v>
      </c>
      <c r="C1272" s="19" t="str">
        <f>IF($B1272="","",T(VLOOKUP($B1272,Documentos!$A$2:$B$151,2,0)))</f>
        <v/>
      </c>
      <c r="D1272" s="19" t="str">
        <f>IF($B1272="","",T(VLOOKUP($B1272,Documentos!$A$2:$C$151,3,0)))</f>
        <v/>
      </c>
    </row>
    <row r="1273" spans="1:4" x14ac:dyDescent="0.4">
      <c r="A1273" s="17" t="s">
        <v>3287</v>
      </c>
      <c r="C1273" s="19" t="str">
        <f>IF($B1273="","",T(VLOOKUP($B1273,Documentos!$A$2:$B$151,2,0)))</f>
        <v/>
      </c>
      <c r="D1273" s="19" t="str">
        <f>IF($B1273="","",T(VLOOKUP($B1273,Documentos!$A$2:$C$151,3,0)))</f>
        <v/>
      </c>
    </row>
    <row r="1274" spans="1:4" x14ac:dyDescent="0.4">
      <c r="A1274" s="17" t="s">
        <v>3288</v>
      </c>
      <c r="C1274" s="19" t="str">
        <f>IF($B1274="","",T(VLOOKUP($B1274,Documentos!$A$2:$B$151,2,0)))</f>
        <v/>
      </c>
      <c r="D1274" s="19" t="str">
        <f>IF($B1274="","",T(VLOOKUP($B1274,Documentos!$A$2:$C$151,3,0)))</f>
        <v/>
      </c>
    </row>
    <row r="1275" spans="1:4" x14ac:dyDescent="0.4">
      <c r="A1275" s="17" t="s">
        <v>3289</v>
      </c>
      <c r="C1275" s="19" t="str">
        <f>IF($B1275="","",T(VLOOKUP($B1275,Documentos!$A$2:$B$151,2,0)))</f>
        <v/>
      </c>
      <c r="D1275" s="19" t="str">
        <f>IF($B1275="","",T(VLOOKUP($B1275,Documentos!$A$2:$C$151,3,0)))</f>
        <v/>
      </c>
    </row>
    <row r="1276" spans="1:4" x14ac:dyDescent="0.4">
      <c r="A1276" s="17" t="s">
        <v>3290</v>
      </c>
      <c r="C1276" s="19" t="str">
        <f>IF($B1276="","",T(VLOOKUP($B1276,Documentos!$A$2:$B$151,2,0)))</f>
        <v/>
      </c>
      <c r="D1276" s="19" t="str">
        <f>IF($B1276="","",T(VLOOKUP($B1276,Documentos!$A$2:$C$151,3,0)))</f>
        <v/>
      </c>
    </row>
    <row r="1277" spans="1:4" x14ac:dyDescent="0.4">
      <c r="A1277" s="17" t="s">
        <v>3291</v>
      </c>
      <c r="C1277" s="19" t="str">
        <f>IF($B1277="","",T(VLOOKUP($B1277,Documentos!$A$2:$B$151,2,0)))</f>
        <v/>
      </c>
      <c r="D1277" s="19" t="str">
        <f>IF($B1277="","",T(VLOOKUP($B1277,Documentos!$A$2:$C$151,3,0)))</f>
        <v/>
      </c>
    </row>
    <row r="1278" spans="1:4" x14ac:dyDescent="0.4">
      <c r="A1278" s="17" t="s">
        <v>3292</v>
      </c>
      <c r="C1278" s="19" t="str">
        <f>IF($B1278="","",T(VLOOKUP($B1278,Documentos!$A$2:$B$151,2,0)))</f>
        <v/>
      </c>
      <c r="D1278" s="19" t="str">
        <f>IF($B1278="","",T(VLOOKUP($B1278,Documentos!$A$2:$C$151,3,0)))</f>
        <v/>
      </c>
    </row>
    <row r="1279" spans="1:4" x14ac:dyDescent="0.4">
      <c r="A1279" s="17" t="s">
        <v>3293</v>
      </c>
      <c r="C1279" s="19" t="str">
        <f>IF($B1279="","",T(VLOOKUP($B1279,Documentos!$A$2:$B$151,2,0)))</f>
        <v/>
      </c>
      <c r="D1279" s="19" t="str">
        <f>IF($B1279="","",T(VLOOKUP($B1279,Documentos!$A$2:$C$151,3,0)))</f>
        <v/>
      </c>
    </row>
    <row r="1280" spans="1:4" x14ac:dyDescent="0.4">
      <c r="A1280" s="17" t="s">
        <v>3294</v>
      </c>
      <c r="C1280" s="19" t="str">
        <f>IF($B1280="","",T(VLOOKUP($B1280,Documentos!$A$2:$B$151,2,0)))</f>
        <v/>
      </c>
      <c r="D1280" s="19" t="str">
        <f>IF($B1280="","",T(VLOOKUP($B1280,Documentos!$A$2:$C$151,3,0)))</f>
        <v/>
      </c>
    </row>
    <row r="1281" spans="1:4" x14ac:dyDescent="0.4">
      <c r="A1281" s="17" t="s">
        <v>3295</v>
      </c>
      <c r="C1281" s="19" t="str">
        <f>IF($B1281="","",T(VLOOKUP($B1281,Documentos!$A$2:$B$151,2,0)))</f>
        <v/>
      </c>
      <c r="D1281" s="19" t="str">
        <f>IF($B1281="","",T(VLOOKUP($B1281,Documentos!$A$2:$C$151,3,0)))</f>
        <v/>
      </c>
    </row>
    <row r="1282" spans="1:4" x14ac:dyDescent="0.4">
      <c r="A1282" s="17" t="s">
        <v>3296</v>
      </c>
      <c r="C1282" s="19" t="str">
        <f>IF($B1282="","",T(VLOOKUP($B1282,Documentos!$A$2:$B$151,2,0)))</f>
        <v/>
      </c>
      <c r="D1282" s="19" t="str">
        <f>IF($B1282="","",T(VLOOKUP($B1282,Documentos!$A$2:$C$151,3,0)))</f>
        <v/>
      </c>
    </row>
    <row r="1283" spans="1:4" x14ac:dyDescent="0.4">
      <c r="A1283" s="17" t="s">
        <v>3297</v>
      </c>
      <c r="C1283" s="19" t="str">
        <f>IF($B1283="","",T(VLOOKUP($B1283,Documentos!$A$2:$B$151,2,0)))</f>
        <v/>
      </c>
      <c r="D1283" s="19" t="str">
        <f>IF($B1283="","",T(VLOOKUP($B1283,Documentos!$A$2:$C$151,3,0)))</f>
        <v/>
      </c>
    </row>
    <row r="1284" spans="1:4" x14ac:dyDescent="0.4">
      <c r="A1284" s="17" t="s">
        <v>3298</v>
      </c>
      <c r="C1284" s="19" t="str">
        <f>IF($B1284="","",T(VLOOKUP($B1284,Documentos!$A$2:$B$151,2,0)))</f>
        <v/>
      </c>
      <c r="D1284" s="19" t="str">
        <f>IF($B1284="","",T(VLOOKUP($B1284,Documentos!$A$2:$C$151,3,0)))</f>
        <v/>
      </c>
    </row>
    <row r="1285" spans="1:4" x14ac:dyDescent="0.4">
      <c r="A1285" s="17" t="s">
        <v>3299</v>
      </c>
      <c r="C1285" s="19" t="str">
        <f>IF($B1285="","",T(VLOOKUP($B1285,Documentos!$A$2:$B$151,2,0)))</f>
        <v/>
      </c>
      <c r="D1285" s="19" t="str">
        <f>IF($B1285="","",T(VLOOKUP($B1285,Documentos!$A$2:$C$151,3,0)))</f>
        <v/>
      </c>
    </row>
    <row r="1286" spans="1:4" x14ac:dyDescent="0.4">
      <c r="A1286" s="17" t="s">
        <v>3300</v>
      </c>
      <c r="C1286" s="19" t="str">
        <f>IF($B1286="","",T(VLOOKUP($B1286,Documentos!$A$2:$B$151,2,0)))</f>
        <v/>
      </c>
      <c r="D1286" s="19" t="str">
        <f>IF($B1286="","",T(VLOOKUP($B1286,Documentos!$A$2:$C$151,3,0)))</f>
        <v/>
      </c>
    </row>
    <row r="1287" spans="1:4" x14ac:dyDescent="0.4">
      <c r="A1287" s="17" t="s">
        <v>3301</v>
      </c>
      <c r="C1287" s="19" t="str">
        <f>IF($B1287="","",T(VLOOKUP($B1287,Documentos!$A$2:$B$151,2,0)))</f>
        <v/>
      </c>
      <c r="D1287" s="19" t="str">
        <f>IF($B1287="","",T(VLOOKUP($B1287,Documentos!$A$2:$C$151,3,0)))</f>
        <v/>
      </c>
    </row>
    <row r="1288" spans="1:4" x14ac:dyDescent="0.4">
      <c r="A1288" s="17" t="s">
        <v>3302</v>
      </c>
      <c r="C1288" s="19" t="str">
        <f>IF($B1288="","",T(VLOOKUP($B1288,Documentos!$A$2:$B$151,2,0)))</f>
        <v/>
      </c>
      <c r="D1288" s="19" t="str">
        <f>IF($B1288="","",T(VLOOKUP($B1288,Documentos!$A$2:$C$151,3,0)))</f>
        <v/>
      </c>
    </row>
    <row r="1289" spans="1:4" x14ac:dyDescent="0.4">
      <c r="A1289" s="17" t="s">
        <v>3303</v>
      </c>
      <c r="C1289" s="19" t="str">
        <f>IF($B1289="","",T(VLOOKUP($B1289,Documentos!$A$2:$B$151,2,0)))</f>
        <v/>
      </c>
      <c r="D1289" s="19" t="str">
        <f>IF($B1289="","",T(VLOOKUP($B1289,Documentos!$A$2:$C$151,3,0)))</f>
        <v/>
      </c>
    </row>
    <row r="1290" spans="1:4" x14ac:dyDescent="0.4">
      <c r="A1290" s="17" t="s">
        <v>3304</v>
      </c>
      <c r="C1290" s="19" t="str">
        <f>IF($B1290="","",T(VLOOKUP($B1290,Documentos!$A$2:$B$151,2,0)))</f>
        <v/>
      </c>
      <c r="D1290" s="19" t="str">
        <f>IF($B1290="","",T(VLOOKUP($B1290,Documentos!$A$2:$C$151,3,0)))</f>
        <v/>
      </c>
    </row>
    <row r="1291" spans="1:4" x14ac:dyDescent="0.4">
      <c r="A1291" s="17" t="s">
        <v>3305</v>
      </c>
      <c r="C1291" s="19" t="str">
        <f>IF($B1291="","",T(VLOOKUP($B1291,Documentos!$A$2:$B$151,2,0)))</f>
        <v/>
      </c>
      <c r="D1291" s="19" t="str">
        <f>IF($B1291="","",T(VLOOKUP($B1291,Documentos!$A$2:$C$151,3,0)))</f>
        <v/>
      </c>
    </row>
    <row r="1292" spans="1:4" x14ac:dyDescent="0.4">
      <c r="A1292" s="17" t="s">
        <v>3306</v>
      </c>
      <c r="C1292" s="19" t="str">
        <f>IF($B1292="","",T(VLOOKUP($B1292,Documentos!$A$2:$B$151,2,0)))</f>
        <v/>
      </c>
      <c r="D1292" s="19" t="str">
        <f>IF($B1292="","",T(VLOOKUP($B1292,Documentos!$A$2:$C$151,3,0)))</f>
        <v/>
      </c>
    </row>
    <row r="1293" spans="1:4" x14ac:dyDescent="0.4">
      <c r="A1293" s="17" t="s">
        <v>3307</v>
      </c>
      <c r="C1293" s="19" t="str">
        <f>IF($B1293="","",T(VLOOKUP($B1293,Documentos!$A$2:$B$151,2,0)))</f>
        <v/>
      </c>
      <c r="D1293" s="19" t="str">
        <f>IF($B1293="","",T(VLOOKUP($B1293,Documentos!$A$2:$C$151,3,0)))</f>
        <v/>
      </c>
    </row>
    <row r="1294" spans="1:4" x14ac:dyDescent="0.4">
      <c r="A1294" s="17" t="s">
        <v>3308</v>
      </c>
      <c r="C1294" s="19" t="str">
        <f>IF($B1294="","",T(VLOOKUP($B1294,Documentos!$A$2:$B$151,2,0)))</f>
        <v/>
      </c>
      <c r="D1294" s="19" t="str">
        <f>IF($B1294="","",T(VLOOKUP($B1294,Documentos!$A$2:$C$151,3,0)))</f>
        <v/>
      </c>
    </row>
    <row r="1295" spans="1:4" x14ac:dyDescent="0.4">
      <c r="A1295" s="17" t="s">
        <v>3309</v>
      </c>
      <c r="C1295" s="19" t="str">
        <f>IF($B1295="","",T(VLOOKUP($B1295,Documentos!$A$2:$B$151,2,0)))</f>
        <v/>
      </c>
      <c r="D1295" s="19" t="str">
        <f>IF($B1295="","",T(VLOOKUP($B1295,Documentos!$A$2:$C$151,3,0)))</f>
        <v/>
      </c>
    </row>
    <row r="1296" spans="1:4" x14ac:dyDescent="0.4">
      <c r="A1296" s="17" t="s">
        <v>3310</v>
      </c>
      <c r="C1296" s="19" t="str">
        <f>IF($B1296="","",T(VLOOKUP($B1296,Documentos!$A$2:$B$151,2,0)))</f>
        <v/>
      </c>
      <c r="D1296" s="19" t="str">
        <f>IF($B1296="","",T(VLOOKUP($B1296,Documentos!$A$2:$C$151,3,0)))</f>
        <v/>
      </c>
    </row>
    <row r="1297" spans="1:4" x14ac:dyDescent="0.4">
      <c r="A1297" s="17" t="s">
        <v>3311</v>
      </c>
      <c r="C1297" s="19" t="str">
        <f>IF($B1297="","",T(VLOOKUP($B1297,Documentos!$A$2:$B$151,2,0)))</f>
        <v/>
      </c>
      <c r="D1297" s="19" t="str">
        <f>IF($B1297="","",T(VLOOKUP($B1297,Documentos!$A$2:$C$151,3,0)))</f>
        <v/>
      </c>
    </row>
    <row r="1298" spans="1:4" x14ac:dyDescent="0.4">
      <c r="A1298" s="17" t="s">
        <v>3312</v>
      </c>
      <c r="C1298" s="19" t="str">
        <f>IF($B1298="","",T(VLOOKUP($B1298,Documentos!$A$2:$B$151,2,0)))</f>
        <v/>
      </c>
      <c r="D1298" s="19" t="str">
        <f>IF($B1298="","",T(VLOOKUP($B1298,Documentos!$A$2:$C$151,3,0)))</f>
        <v/>
      </c>
    </row>
    <row r="1299" spans="1:4" x14ac:dyDescent="0.4">
      <c r="A1299" s="17" t="s">
        <v>3313</v>
      </c>
      <c r="C1299" s="19" t="str">
        <f>IF($B1299="","",T(VLOOKUP($B1299,Documentos!$A$2:$B$151,2,0)))</f>
        <v/>
      </c>
      <c r="D1299" s="19" t="str">
        <f>IF($B1299="","",T(VLOOKUP($B1299,Documentos!$A$2:$C$151,3,0)))</f>
        <v/>
      </c>
    </row>
    <row r="1300" spans="1:4" x14ac:dyDescent="0.4">
      <c r="A1300" s="17" t="s">
        <v>3314</v>
      </c>
      <c r="C1300" s="19" t="str">
        <f>IF($B1300="","",T(VLOOKUP($B1300,Documentos!$A$2:$B$151,2,0)))</f>
        <v/>
      </c>
      <c r="D1300" s="19" t="str">
        <f>IF($B1300="","",T(VLOOKUP($B1300,Documentos!$A$2:$C$151,3,0)))</f>
        <v/>
      </c>
    </row>
    <row r="1301" spans="1:4" x14ac:dyDescent="0.4">
      <c r="A1301" s="17" t="s">
        <v>3315</v>
      </c>
      <c r="C1301" s="19" t="str">
        <f>IF($B1301="","",T(VLOOKUP($B1301,Documentos!$A$2:$B$151,2,0)))</f>
        <v/>
      </c>
      <c r="D1301" s="19" t="str">
        <f>IF($B1301="","",T(VLOOKUP($B1301,Documentos!$A$2:$C$151,3,0)))</f>
        <v/>
      </c>
    </row>
    <row r="1302" spans="1:4" x14ac:dyDescent="0.4">
      <c r="A1302" s="17" t="s">
        <v>3316</v>
      </c>
      <c r="C1302" s="19" t="str">
        <f>IF($B1302="","",T(VLOOKUP($B1302,Documentos!$A$2:$B$151,2,0)))</f>
        <v/>
      </c>
      <c r="D1302" s="19" t="str">
        <f>IF($B1302="","",T(VLOOKUP($B1302,Documentos!$A$2:$C$151,3,0)))</f>
        <v/>
      </c>
    </row>
    <row r="1303" spans="1:4" x14ac:dyDescent="0.4">
      <c r="A1303" s="17" t="s">
        <v>3317</v>
      </c>
      <c r="C1303" s="19" t="str">
        <f>IF($B1303="","",T(VLOOKUP($B1303,Documentos!$A$2:$B$151,2,0)))</f>
        <v/>
      </c>
      <c r="D1303" s="19" t="str">
        <f>IF($B1303="","",T(VLOOKUP($B1303,Documentos!$A$2:$C$151,3,0)))</f>
        <v/>
      </c>
    </row>
    <row r="1304" spans="1:4" x14ac:dyDescent="0.4">
      <c r="A1304" s="17" t="s">
        <v>3318</v>
      </c>
      <c r="C1304" s="19" t="str">
        <f>IF($B1304="","",T(VLOOKUP($B1304,Documentos!$A$2:$B$151,2,0)))</f>
        <v/>
      </c>
      <c r="D1304" s="19" t="str">
        <f>IF($B1304="","",T(VLOOKUP($B1304,Documentos!$A$2:$C$151,3,0)))</f>
        <v/>
      </c>
    </row>
    <row r="1305" spans="1:4" x14ac:dyDescent="0.4">
      <c r="A1305" s="17" t="s">
        <v>3319</v>
      </c>
      <c r="C1305" s="19" t="str">
        <f>IF($B1305="","",T(VLOOKUP($B1305,Documentos!$A$2:$B$151,2,0)))</f>
        <v/>
      </c>
      <c r="D1305" s="19" t="str">
        <f>IF($B1305="","",T(VLOOKUP($B1305,Documentos!$A$2:$C$151,3,0)))</f>
        <v/>
      </c>
    </row>
    <row r="1306" spans="1:4" x14ac:dyDescent="0.4">
      <c r="A1306" s="17" t="s">
        <v>3320</v>
      </c>
      <c r="C1306" s="19" t="str">
        <f>IF($B1306="","",T(VLOOKUP($B1306,Documentos!$A$2:$B$151,2,0)))</f>
        <v/>
      </c>
      <c r="D1306" s="19" t="str">
        <f>IF($B1306="","",T(VLOOKUP($B1306,Documentos!$A$2:$C$151,3,0)))</f>
        <v/>
      </c>
    </row>
    <row r="1307" spans="1:4" x14ac:dyDescent="0.4">
      <c r="A1307" s="17" t="s">
        <v>3321</v>
      </c>
      <c r="C1307" s="19" t="str">
        <f>IF($B1307="","",T(VLOOKUP($B1307,Documentos!$A$2:$B$151,2,0)))</f>
        <v/>
      </c>
      <c r="D1307" s="19" t="str">
        <f>IF($B1307="","",T(VLOOKUP($B1307,Documentos!$A$2:$C$151,3,0)))</f>
        <v/>
      </c>
    </row>
    <row r="1308" spans="1:4" x14ac:dyDescent="0.4">
      <c r="A1308" s="17" t="s">
        <v>3322</v>
      </c>
      <c r="C1308" s="19" t="str">
        <f>IF($B1308="","",T(VLOOKUP($B1308,Documentos!$A$2:$B$151,2,0)))</f>
        <v/>
      </c>
      <c r="D1308" s="19" t="str">
        <f>IF($B1308="","",T(VLOOKUP($B1308,Documentos!$A$2:$C$151,3,0)))</f>
        <v/>
      </c>
    </row>
    <row r="1309" spans="1:4" x14ac:dyDescent="0.4">
      <c r="A1309" s="17" t="s">
        <v>3323</v>
      </c>
      <c r="C1309" s="19" t="str">
        <f>IF($B1309="","",T(VLOOKUP($B1309,Documentos!$A$2:$B$151,2,0)))</f>
        <v/>
      </c>
      <c r="D1309" s="19" t="str">
        <f>IF($B1309="","",T(VLOOKUP($B1309,Documentos!$A$2:$C$151,3,0)))</f>
        <v/>
      </c>
    </row>
    <row r="1310" spans="1:4" x14ac:dyDescent="0.4">
      <c r="A1310" s="17" t="s">
        <v>3324</v>
      </c>
      <c r="C1310" s="19" t="str">
        <f>IF($B1310="","",T(VLOOKUP($B1310,Documentos!$A$2:$B$151,2,0)))</f>
        <v/>
      </c>
      <c r="D1310" s="19" t="str">
        <f>IF($B1310="","",T(VLOOKUP($B1310,Documentos!$A$2:$C$151,3,0)))</f>
        <v/>
      </c>
    </row>
    <row r="1311" spans="1:4" x14ac:dyDescent="0.4">
      <c r="A1311" s="17" t="s">
        <v>3325</v>
      </c>
      <c r="C1311" s="19" t="str">
        <f>IF($B1311="","",T(VLOOKUP($B1311,Documentos!$A$2:$B$151,2,0)))</f>
        <v/>
      </c>
      <c r="D1311" s="19" t="str">
        <f>IF($B1311="","",T(VLOOKUP($B1311,Documentos!$A$2:$C$151,3,0)))</f>
        <v/>
      </c>
    </row>
    <row r="1312" spans="1:4" x14ac:dyDescent="0.4">
      <c r="A1312" s="17" t="s">
        <v>3326</v>
      </c>
      <c r="C1312" s="19" t="str">
        <f>IF($B1312="","",T(VLOOKUP($B1312,Documentos!$A$2:$B$151,2,0)))</f>
        <v/>
      </c>
      <c r="D1312" s="19" t="str">
        <f>IF($B1312="","",T(VLOOKUP($B1312,Documentos!$A$2:$C$151,3,0)))</f>
        <v/>
      </c>
    </row>
    <row r="1313" spans="1:4" x14ac:dyDescent="0.4">
      <c r="A1313" s="17" t="s">
        <v>3327</v>
      </c>
      <c r="C1313" s="19" t="str">
        <f>IF($B1313="","",T(VLOOKUP($B1313,Documentos!$A$2:$B$151,2,0)))</f>
        <v/>
      </c>
      <c r="D1313" s="19" t="str">
        <f>IF($B1313="","",T(VLOOKUP($B1313,Documentos!$A$2:$C$151,3,0)))</f>
        <v/>
      </c>
    </row>
    <row r="1314" spans="1:4" x14ac:dyDescent="0.4">
      <c r="A1314" s="17" t="s">
        <v>3328</v>
      </c>
      <c r="C1314" s="19" t="str">
        <f>IF($B1314="","",T(VLOOKUP($B1314,Documentos!$A$2:$B$151,2,0)))</f>
        <v/>
      </c>
      <c r="D1314" s="19" t="str">
        <f>IF($B1314="","",T(VLOOKUP($B1314,Documentos!$A$2:$C$151,3,0)))</f>
        <v/>
      </c>
    </row>
    <row r="1315" spans="1:4" x14ac:dyDescent="0.4">
      <c r="A1315" s="17" t="s">
        <v>3329</v>
      </c>
      <c r="C1315" s="19" t="str">
        <f>IF($B1315="","",T(VLOOKUP($B1315,Documentos!$A$2:$B$151,2,0)))</f>
        <v/>
      </c>
      <c r="D1315" s="19" t="str">
        <f>IF($B1315="","",T(VLOOKUP($B1315,Documentos!$A$2:$C$151,3,0)))</f>
        <v/>
      </c>
    </row>
    <row r="1316" spans="1:4" x14ac:dyDescent="0.4">
      <c r="A1316" s="17" t="s">
        <v>3330</v>
      </c>
      <c r="C1316" s="19" t="str">
        <f>IF($B1316="","",T(VLOOKUP($B1316,Documentos!$A$2:$B$151,2,0)))</f>
        <v/>
      </c>
      <c r="D1316" s="19" t="str">
        <f>IF($B1316="","",T(VLOOKUP($B1316,Documentos!$A$2:$C$151,3,0)))</f>
        <v/>
      </c>
    </row>
    <row r="1317" spans="1:4" x14ac:dyDescent="0.4">
      <c r="A1317" s="17" t="s">
        <v>3331</v>
      </c>
      <c r="C1317" s="19" t="str">
        <f>IF($B1317="","",T(VLOOKUP($B1317,Documentos!$A$2:$B$151,2,0)))</f>
        <v/>
      </c>
      <c r="D1317" s="19" t="str">
        <f>IF($B1317="","",T(VLOOKUP($B1317,Documentos!$A$2:$C$151,3,0)))</f>
        <v/>
      </c>
    </row>
    <row r="1318" spans="1:4" x14ac:dyDescent="0.4">
      <c r="A1318" s="17" t="s">
        <v>3332</v>
      </c>
      <c r="C1318" s="19" t="str">
        <f>IF($B1318="","",T(VLOOKUP($B1318,Documentos!$A$2:$B$151,2,0)))</f>
        <v/>
      </c>
      <c r="D1318" s="19" t="str">
        <f>IF($B1318="","",T(VLOOKUP($B1318,Documentos!$A$2:$C$151,3,0)))</f>
        <v/>
      </c>
    </row>
    <row r="1319" spans="1:4" x14ac:dyDescent="0.4">
      <c r="A1319" s="17" t="s">
        <v>3333</v>
      </c>
      <c r="C1319" s="19" t="str">
        <f>IF($B1319="","",T(VLOOKUP($B1319,Documentos!$A$2:$B$151,2,0)))</f>
        <v/>
      </c>
      <c r="D1319" s="19" t="str">
        <f>IF($B1319="","",T(VLOOKUP($B1319,Documentos!$A$2:$C$151,3,0)))</f>
        <v/>
      </c>
    </row>
    <row r="1320" spans="1:4" x14ac:dyDescent="0.4">
      <c r="A1320" s="17" t="s">
        <v>3334</v>
      </c>
      <c r="C1320" s="19" t="str">
        <f>IF($B1320="","",T(VLOOKUP($B1320,Documentos!$A$2:$B$151,2,0)))</f>
        <v/>
      </c>
      <c r="D1320" s="19" t="str">
        <f>IF($B1320="","",T(VLOOKUP($B1320,Documentos!$A$2:$C$151,3,0)))</f>
        <v/>
      </c>
    </row>
    <row r="1321" spans="1:4" x14ac:dyDescent="0.4">
      <c r="A1321" s="17" t="s">
        <v>3335</v>
      </c>
      <c r="C1321" s="19" t="str">
        <f>IF($B1321="","",T(VLOOKUP($B1321,Documentos!$A$2:$B$151,2,0)))</f>
        <v/>
      </c>
      <c r="D1321" s="19" t="str">
        <f>IF($B1321="","",T(VLOOKUP($B1321,Documentos!$A$2:$C$151,3,0)))</f>
        <v/>
      </c>
    </row>
    <row r="1322" spans="1:4" x14ac:dyDescent="0.4">
      <c r="A1322" s="17" t="s">
        <v>3336</v>
      </c>
      <c r="C1322" s="19" t="str">
        <f>IF($B1322="","",T(VLOOKUP($B1322,Documentos!$A$2:$B$151,2,0)))</f>
        <v/>
      </c>
      <c r="D1322" s="19" t="str">
        <f>IF($B1322="","",T(VLOOKUP($B1322,Documentos!$A$2:$C$151,3,0)))</f>
        <v/>
      </c>
    </row>
    <row r="1323" spans="1:4" x14ac:dyDescent="0.4">
      <c r="A1323" s="17" t="s">
        <v>3337</v>
      </c>
      <c r="C1323" s="19" t="str">
        <f>IF($B1323="","",T(VLOOKUP($B1323,Documentos!$A$2:$B$151,2,0)))</f>
        <v/>
      </c>
      <c r="D1323" s="19" t="str">
        <f>IF($B1323="","",T(VLOOKUP($B1323,Documentos!$A$2:$C$151,3,0)))</f>
        <v/>
      </c>
    </row>
    <row r="1324" spans="1:4" x14ac:dyDescent="0.4">
      <c r="A1324" s="17" t="s">
        <v>3338</v>
      </c>
      <c r="C1324" s="19" t="str">
        <f>IF($B1324="","",T(VLOOKUP($B1324,Documentos!$A$2:$B$151,2,0)))</f>
        <v/>
      </c>
      <c r="D1324" s="19" t="str">
        <f>IF($B1324="","",T(VLOOKUP($B1324,Documentos!$A$2:$C$151,3,0)))</f>
        <v/>
      </c>
    </row>
    <row r="1325" spans="1:4" x14ac:dyDescent="0.4">
      <c r="A1325" s="17" t="s">
        <v>3339</v>
      </c>
      <c r="C1325" s="19" t="str">
        <f>IF($B1325="","",T(VLOOKUP($B1325,Documentos!$A$2:$B$151,2,0)))</f>
        <v/>
      </c>
      <c r="D1325" s="19" t="str">
        <f>IF($B1325="","",T(VLOOKUP($B1325,Documentos!$A$2:$C$151,3,0)))</f>
        <v/>
      </c>
    </row>
    <row r="1326" spans="1:4" x14ac:dyDescent="0.4">
      <c r="A1326" s="17" t="s">
        <v>3340</v>
      </c>
      <c r="C1326" s="19" t="str">
        <f>IF($B1326="","",T(VLOOKUP($B1326,Documentos!$A$2:$B$151,2,0)))</f>
        <v/>
      </c>
      <c r="D1326" s="19" t="str">
        <f>IF($B1326="","",T(VLOOKUP($B1326,Documentos!$A$2:$C$151,3,0)))</f>
        <v/>
      </c>
    </row>
    <row r="1327" spans="1:4" x14ac:dyDescent="0.4">
      <c r="A1327" s="17" t="s">
        <v>3341</v>
      </c>
      <c r="C1327" s="19" t="str">
        <f>IF($B1327="","",T(VLOOKUP($B1327,Documentos!$A$2:$B$151,2,0)))</f>
        <v/>
      </c>
      <c r="D1327" s="19" t="str">
        <f>IF($B1327="","",T(VLOOKUP($B1327,Documentos!$A$2:$C$151,3,0)))</f>
        <v/>
      </c>
    </row>
    <row r="1328" spans="1:4" x14ac:dyDescent="0.4">
      <c r="A1328" s="17" t="s">
        <v>3342</v>
      </c>
      <c r="C1328" s="19" t="str">
        <f>IF($B1328="","",T(VLOOKUP($B1328,Documentos!$A$2:$B$151,2,0)))</f>
        <v/>
      </c>
      <c r="D1328" s="19" t="str">
        <f>IF($B1328="","",T(VLOOKUP($B1328,Documentos!$A$2:$C$151,3,0)))</f>
        <v/>
      </c>
    </row>
    <row r="1329" spans="1:4" x14ac:dyDescent="0.4">
      <c r="A1329" s="17" t="s">
        <v>3343</v>
      </c>
      <c r="C1329" s="19" t="str">
        <f>IF($B1329="","",T(VLOOKUP($B1329,Documentos!$A$2:$B$151,2,0)))</f>
        <v/>
      </c>
      <c r="D1329" s="19" t="str">
        <f>IF($B1329="","",T(VLOOKUP($B1329,Documentos!$A$2:$C$151,3,0)))</f>
        <v/>
      </c>
    </row>
    <row r="1330" spans="1:4" x14ac:dyDescent="0.4">
      <c r="A1330" s="17" t="s">
        <v>3344</v>
      </c>
      <c r="C1330" s="19" t="str">
        <f>IF($B1330="","",T(VLOOKUP($B1330,Documentos!$A$2:$B$151,2,0)))</f>
        <v/>
      </c>
      <c r="D1330" s="19" t="str">
        <f>IF($B1330="","",T(VLOOKUP($B1330,Documentos!$A$2:$C$151,3,0)))</f>
        <v/>
      </c>
    </row>
    <row r="1331" spans="1:4" x14ac:dyDescent="0.4">
      <c r="A1331" s="17" t="s">
        <v>3345</v>
      </c>
      <c r="C1331" s="19" t="str">
        <f>IF($B1331="","",T(VLOOKUP($B1331,Documentos!$A$2:$B$151,2,0)))</f>
        <v/>
      </c>
      <c r="D1331" s="19" t="str">
        <f>IF($B1331="","",T(VLOOKUP($B1331,Documentos!$A$2:$C$151,3,0)))</f>
        <v/>
      </c>
    </row>
    <row r="1332" spans="1:4" x14ac:dyDescent="0.4">
      <c r="A1332" s="17" t="s">
        <v>3346</v>
      </c>
      <c r="C1332" s="19" t="str">
        <f>IF($B1332="","",T(VLOOKUP($B1332,Documentos!$A$2:$B$151,2,0)))</f>
        <v/>
      </c>
      <c r="D1332" s="19" t="str">
        <f>IF($B1332="","",T(VLOOKUP($B1332,Documentos!$A$2:$C$151,3,0)))</f>
        <v/>
      </c>
    </row>
    <row r="1333" spans="1:4" x14ac:dyDescent="0.4">
      <c r="A1333" s="17" t="s">
        <v>3347</v>
      </c>
      <c r="C1333" s="19" t="str">
        <f>IF($B1333="","",T(VLOOKUP($B1333,Documentos!$A$2:$B$151,2,0)))</f>
        <v/>
      </c>
      <c r="D1333" s="19" t="str">
        <f>IF($B1333="","",T(VLOOKUP($B1333,Documentos!$A$2:$C$151,3,0)))</f>
        <v/>
      </c>
    </row>
    <row r="1334" spans="1:4" x14ac:dyDescent="0.4">
      <c r="A1334" s="17" t="s">
        <v>3348</v>
      </c>
      <c r="C1334" s="19" t="str">
        <f>IF($B1334="","",T(VLOOKUP($B1334,Documentos!$A$2:$B$151,2,0)))</f>
        <v/>
      </c>
      <c r="D1334" s="19" t="str">
        <f>IF($B1334="","",T(VLOOKUP($B1334,Documentos!$A$2:$C$151,3,0)))</f>
        <v/>
      </c>
    </row>
    <row r="1335" spans="1:4" x14ac:dyDescent="0.4">
      <c r="A1335" s="17" t="s">
        <v>3349</v>
      </c>
      <c r="C1335" s="19" t="str">
        <f>IF($B1335="","",T(VLOOKUP($B1335,Documentos!$A$2:$B$151,2,0)))</f>
        <v/>
      </c>
      <c r="D1335" s="19" t="str">
        <f>IF($B1335="","",T(VLOOKUP($B1335,Documentos!$A$2:$C$151,3,0)))</f>
        <v/>
      </c>
    </row>
    <row r="1336" spans="1:4" x14ac:dyDescent="0.4">
      <c r="A1336" s="17" t="s">
        <v>3350</v>
      </c>
      <c r="C1336" s="19" t="str">
        <f>IF($B1336="","",T(VLOOKUP($B1336,Documentos!$A$2:$B$151,2,0)))</f>
        <v/>
      </c>
      <c r="D1336" s="19" t="str">
        <f>IF($B1336="","",T(VLOOKUP($B1336,Documentos!$A$2:$C$151,3,0)))</f>
        <v/>
      </c>
    </row>
    <row r="1337" spans="1:4" x14ac:dyDescent="0.4">
      <c r="A1337" s="17" t="s">
        <v>3351</v>
      </c>
      <c r="C1337" s="19" t="str">
        <f>IF($B1337="","",T(VLOOKUP($B1337,Documentos!$A$2:$B$151,2,0)))</f>
        <v/>
      </c>
      <c r="D1337" s="19" t="str">
        <f>IF($B1337="","",T(VLOOKUP($B1337,Documentos!$A$2:$C$151,3,0)))</f>
        <v/>
      </c>
    </row>
    <row r="1338" spans="1:4" x14ac:dyDescent="0.4">
      <c r="A1338" s="17" t="s">
        <v>3352</v>
      </c>
      <c r="C1338" s="19" t="str">
        <f>IF($B1338="","",T(VLOOKUP($B1338,Documentos!$A$2:$B$151,2,0)))</f>
        <v/>
      </c>
      <c r="D1338" s="19" t="str">
        <f>IF($B1338="","",T(VLOOKUP($B1338,Documentos!$A$2:$C$151,3,0)))</f>
        <v/>
      </c>
    </row>
    <row r="1339" spans="1:4" x14ac:dyDescent="0.4">
      <c r="A1339" s="17" t="s">
        <v>3353</v>
      </c>
      <c r="C1339" s="19" t="str">
        <f>IF($B1339="","",T(VLOOKUP($B1339,Documentos!$A$2:$B$151,2,0)))</f>
        <v/>
      </c>
      <c r="D1339" s="19" t="str">
        <f>IF($B1339="","",T(VLOOKUP($B1339,Documentos!$A$2:$C$151,3,0)))</f>
        <v/>
      </c>
    </row>
    <row r="1340" spans="1:4" x14ac:dyDescent="0.4">
      <c r="A1340" s="17" t="s">
        <v>3354</v>
      </c>
      <c r="C1340" s="19" t="str">
        <f>IF($B1340="","",T(VLOOKUP($B1340,Documentos!$A$2:$B$151,2,0)))</f>
        <v/>
      </c>
      <c r="D1340" s="19" t="str">
        <f>IF($B1340="","",T(VLOOKUP($B1340,Documentos!$A$2:$C$151,3,0)))</f>
        <v/>
      </c>
    </row>
    <row r="1341" spans="1:4" x14ac:dyDescent="0.4">
      <c r="A1341" s="17" t="s">
        <v>3355</v>
      </c>
      <c r="C1341" s="19" t="str">
        <f>IF($B1341="","",T(VLOOKUP($B1341,Documentos!$A$2:$B$151,2,0)))</f>
        <v/>
      </c>
      <c r="D1341" s="19" t="str">
        <f>IF($B1341="","",T(VLOOKUP($B1341,Documentos!$A$2:$C$151,3,0)))</f>
        <v/>
      </c>
    </row>
    <row r="1342" spans="1:4" x14ac:dyDescent="0.4">
      <c r="A1342" s="17" t="s">
        <v>3356</v>
      </c>
      <c r="C1342" s="19" t="str">
        <f>IF($B1342="","",T(VLOOKUP($B1342,Documentos!$A$2:$B$151,2,0)))</f>
        <v/>
      </c>
      <c r="D1342" s="19" t="str">
        <f>IF($B1342="","",T(VLOOKUP($B1342,Documentos!$A$2:$C$151,3,0)))</f>
        <v/>
      </c>
    </row>
    <row r="1343" spans="1:4" x14ac:dyDescent="0.4">
      <c r="A1343" s="17" t="s">
        <v>3357</v>
      </c>
      <c r="C1343" s="19" t="str">
        <f>IF($B1343="","",T(VLOOKUP($B1343,Documentos!$A$2:$B$151,2,0)))</f>
        <v/>
      </c>
      <c r="D1343" s="19" t="str">
        <f>IF($B1343="","",T(VLOOKUP($B1343,Documentos!$A$2:$C$151,3,0)))</f>
        <v/>
      </c>
    </row>
    <row r="1344" spans="1:4" x14ac:dyDescent="0.4">
      <c r="A1344" s="17" t="s">
        <v>3358</v>
      </c>
      <c r="C1344" s="19" t="str">
        <f>IF($B1344="","",T(VLOOKUP($B1344,Documentos!$A$2:$B$151,2,0)))</f>
        <v/>
      </c>
      <c r="D1344" s="19" t="str">
        <f>IF($B1344="","",T(VLOOKUP($B1344,Documentos!$A$2:$C$151,3,0)))</f>
        <v/>
      </c>
    </row>
    <row r="1345" spans="1:4" x14ac:dyDescent="0.4">
      <c r="A1345" s="17" t="s">
        <v>3359</v>
      </c>
      <c r="C1345" s="19" t="str">
        <f>IF($B1345="","",T(VLOOKUP($B1345,Documentos!$A$2:$B$151,2,0)))</f>
        <v/>
      </c>
      <c r="D1345" s="19" t="str">
        <f>IF($B1345="","",T(VLOOKUP($B1345,Documentos!$A$2:$C$151,3,0)))</f>
        <v/>
      </c>
    </row>
    <row r="1346" spans="1:4" x14ac:dyDescent="0.4">
      <c r="A1346" s="17" t="s">
        <v>3360</v>
      </c>
      <c r="C1346" s="19" t="str">
        <f>IF($B1346="","",T(VLOOKUP($B1346,Documentos!$A$2:$B$151,2,0)))</f>
        <v/>
      </c>
      <c r="D1346" s="19" t="str">
        <f>IF($B1346="","",T(VLOOKUP($B1346,Documentos!$A$2:$C$151,3,0)))</f>
        <v/>
      </c>
    </row>
    <row r="1347" spans="1:4" x14ac:dyDescent="0.4">
      <c r="A1347" s="17" t="s">
        <v>3361</v>
      </c>
      <c r="C1347" s="19" t="str">
        <f>IF($B1347="","",T(VLOOKUP($B1347,Documentos!$A$2:$B$151,2,0)))</f>
        <v/>
      </c>
      <c r="D1347" s="19" t="str">
        <f>IF($B1347="","",T(VLOOKUP($B1347,Documentos!$A$2:$C$151,3,0)))</f>
        <v/>
      </c>
    </row>
    <row r="1348" spans="1:4" x14ac:dyDescent="0.4">
      <c r="A1348" s="17" t="s">
        <v>3362</v>
      </c>
      <c r="C1348" s="19" t="str">
        <f>IF($B1348="","",T(VLOOKUP($B1348,Documentos!$A$2:$B$151,2,0)))</f>
        <v/>
      </c>
      <c r="D1348" s="19" t="str">
        <f>IF($B1348="","",T(VLOOKUP($B1348,Documentos!$A$2:$C$151,3,0)))</f>
        <v/>
      </c>
    </row>
    <row r="1349" spans="1:4" x14ac:dyDescent="0.4">
      <c r="A1349" s="17" t="s">
        <v>3363</v>
      </c>
      <c r="C1349" s="19" t="str">
        <f>IF($B1349="","",T(VLOOKUP($B1349,Documentos!$A$2:$B$151,2,0)))</f>
        <v/>
      </c>
      <c r="D1349" s="19" t="str">
        <f>IF($B1349="","",T(VLOOKUP($B1349,Documentos!$A$2:$C$151,3,0)))</f>
        <v/>
      </c>
    </row>
    <row r="1350" spans="1:4" x14ac:dyDescent="0.4">
      <c r="A1350" s="17" t="s">
        <v>3364</v>
      </c>
      <c r="C1350" s="19" t="str">
        <f>IF($B1350="","",T(VLOOKUP($B1350,Documentos!$A$2:$B$151,2,0)))</f>
        <v/>
      </c>
      <c r="D1350" s="19" t="str">
        <f>IF($B1350="","",T(VLOOKUP($B1350,Documentos!$A$2:$C$151,3,0)))</f>
        <v/>
      </c>
    </row>
    <row r="1351" spans="1:4" x14ac:dyDescent="0.4">
      <c r="A1351" s="17" t="s">
        <v>3365</v>
      </c>
      <c r="C1351" s="19" t="str">
        <f>IF($B1351="","",T(VLOOKUP($B1351,Documentos!$A$2:$B$151,2,0)))</f>
        <v/>
      </c>
      <c r="D1351" s="19" t="str">
        <f>IF($B1351="","",T(VLOOKUP($B1351,Documentos!$A$2:$C$151,3,0)))</f>
        <v/>
      </c>
    </row>
    <row r="1352" spans="1:4" x14ac:dyDescent="0.4">
      <c r="A1352" s="17" t="s">
        <v>3366</v>
      </c>
      <c r="C1352" s="19" t="str">
        <f>IF($B1352="","",T(VLOOKUP($B1352,Documentos!$A$2:$B$151,2,0)))</f>
        <v/>
      </c>
      <c r="D1352" s="19" t="str">
        <f>IF($B1352="","",T(VLOOKUP($B1352,Documentos!$A$2:$C$151,3,0)))</f>
        <v/>
      </c>
    </row>
    <row r="1353" spans="1:4" x14ac:dyDescent="0.4">
      <c r="A1353" s="17" t="s">
        <v>3367</v>
      </c>
      <c r="C1353" s="19" t="str">
        <f>IF($B1353="","",T(VLOOKUP($B1353,Documentos!$A$2:$B$151,2,0)))</f>
        <v/>
      </c>
      <c r="D1353" s="19" t="str">
        <f>IF($B1353="","",T(VLOOKUP($B1353,Documentos!$A$2:$C$151,3,0)))</f>
        <v/>
      </c>
    </row>
    <row r="1354" spans="1:4" x14ac:dyDescent="0.4">
      <c r="A1354" s="17" t="s">
        <v>3368</v>
      </c>
      <c r="C1354" s="19" t="str">
        <f>IF($B1354="","",T(VLOOKUP($B1354,Documentos!$A$2:$B$151,2,0)))</f>
        <v/>
      </c>
      <c r="D1354" s="19" t="str">
        <f>IF($B1354="","",T(VLOOKUP($B1354,Documentos!$A$2:$C$151,3,0)))</f>
        <v/>
      </c>
    </row>
    <row r="1355" spans="1:4" x14ac:dyDescent="0.4">
      <c r="A1355" s="17" t="s">
        <v>3369</v>
      </c>
      <c r="C1355" s="19" t="str">
        <f>IF($B1355="","",T(VLOOKUP($B1355,Documentos!$A$2:$B$151,2,0)))</f>
        <v/>
      </c>
      <c r="D1355" s="19" t="str">
        <f>IF($B1355="","",T(VLOOKUP($B1355,Documentos!$A$2:$C$151,3,0)))</f>
        <v/>
      </c>
    </row>
    <row r="1356" spans="1:4" x14ac:dyDescent="0.4">
      <c r="A1356" s="17" t="s">
        <v>3370</v>
      </c>
      <c r="C1356" s="19" t="str">
        <f>IF($B1356="","",T(VLOOKUP($B1356,Documentos!$A$2:$B$151,2,0)))</f>
        <v/>
      </c>
      <c r="D1356" s="19" t="str">
        <f>IF($B1356="","",T(VLOOKUP($B1356,Documentos!$A$2:$C$151,3,0)))</f>
        <v/>
      </c>
    </row>
    <row r="1357" spans="1:4" x14ac:dyDescent="0.4">
      <c r="A1357" s="17" t="s">
        <v>3371</v>
      </c>
      <c r="C1357" s="19" t="str">
        <f>IF($B1357="","",T(VLOOKUP($B1357,Documentos!$A$2:$B$151,2,0)))</f>
        <v/>
      </c>
      <c r="D1357" s="19" t="str">
        <f>IF($B1357="","",T(VLOOKUP($B1357,Documentos!$A$2:$C$151,3,0)))</f>
        <v/>
      </c>
    </row>
    <row r="1358" spans="1:4" x14ac:dyDescent="0.4">
      <c r="A1358" s="17" t="s">
        <v>3372</v>
      </c>
      <c r="C1358" s="19" t="str">
        <f>IF($B1358="","",T(VLOOKUP($B1358,Documentos!$A$2:$B$151,2,0)))</f>
        <v/>
      </c>
      <c r="D1358" s="19" t="str">
        <f>IF($B1358="","",T(VLOOKUP($B1358,Documentos!$A$2:$C$151,3,0)))</f>
        <v/>
      </c>
    </row>
    <row r="1359" spans="1:4" x14ac:dyDescent="0.4">
      <c r="A1359" s="17" t="s">
        <v>3373</v>
      </c>
      <c r="C1359" s="19" t="str">
        <f>IF($B1359="","",T(VLOOKUP($B1359,Documentos!$A$2:$B$151,2,0)))</f>
        <v/>
      </c>
      <c r="D1359" s="19" t="str">
        <f>IF($B1359="","",T(VLOOKUP($B1359,Documentos!$A$2:$C$151,3,0)))</f>
        <v/>
      </c>
    </row>
    <row r="1360" spans="1:4" x14ac:dyDescent="0.4">
      <c r="A1360" s="17" t="s">
        <v>3374</v>
      </c>
      <c r="C1360" s="19" t="str">
        <f>IF($B1360="","",T(VLOOKUP($B1360,Documentos!$A$2:$B$151,2,0)))</f>
        <v/>
      </c>
      <c r="D1360" s="19" t="str">
        <f>IF($B1360="","",T(VLOOKUP($B1360,Documentos!$A$2:$C$151,3,0)))</f>
        <v/>
      </c>
    </row>
    <row r="1361" spans="1:4" x14ac:dyDescent="0.4">
      <c r="A1361" s="17" t="s">
        <v>3375</v>
      </c>
      <c r="C1361" s="19" t="str">
        <f>IF($B1361="","",T(VLOOKUP($B1361,Documentos!$A$2:$B$151,2,0)))</f>
        <v/>
      </c>
      <c r="D1361" s="19" t="str">
        <f>IF($B1361="","",T(VLOOKUP($B1361,Documentos!$A$2:$C$151,3,0)))</f>
        <v/>
      </c>
    </row>
    <row r="1362" spans="1:4" x14ac:dyDescent="0.4">
      <c r="A1362" s="17" t="s">
        <v>3376</v>
      </c>
      <c r="C1362" s="19" t="str">
        <f>IF($B1362="","",T(VLOOKUP($B1362,Documentos!$A$2:$B$151,2,0)))</f>
        <v/>
      </c>
      <c r="D1362" s="19" t="str">
        <f>IF($B1362="","",T(VLOOKUP($B1362,Documentos!$A$2:$C$151,3,0)))</f>
        <v/>
      </c>
    </row>
    <row r="1363" spans="1:4" x14ac:dyDescent="0.4">
      <c r="A1363" s="17" t="s">
        <v>3377</v>
      </c>
      <c r="C1363" s="19" t="str">
        <f>IF($B1363="","",T(VLOOKUP($B1363,Documentos!$A$2:$B$151,2,0)))</f>
        <v/>
      </c>
      <c r="D1363" s="19" t="str">
        <f>IF($B1363="","",T(VLOOKUP($B1363,Documentos!$A$2:$C$151,3,0)))</f>
        <v/>
      </c>
    </row>
    <row r="1364" spans="1:4" x14ac:dyDescent="0.4">
      <c r="A1364" s="17" t="s">
        <v>3378</v>
      </c>
      <c r="C1364" s="19" t="str">
        <f>IF($B1364="","",T(VLOOKUP($B1364,Documentos!$A$2:$B$151,2,0)))</f>
        <v/>
      </c>
      <c r="D1364" s="19" t="str">
        <f>IF($B1364="","",T(VLOOKUP($B1364,Documentos!$A$2:$C$151,3,0)))</f>
        <v/>
      </c>
    </row>
    <row r="1365" spans="1:4" x14ac:dyDescent="0.4">
      <c r="A1365" s="17" t="s">
        <v>3379</v>
      </c>
      <c r="C1365" s="19" t="str">
        <f>IF($B1365="","",T(VLOOKUP($B1365,Documentos!$A$2:$B$151,2,0)))</f>
        <v/>
      </c>
      <c r="D1365" s="19" t="str">
        <f>IF($B1365="","",T(VLOOKUP($B1365,Documentos!$A$2:$C$151,3,0)))</f>
        <v/>
      </c>
    </row>
    <row r="1366" spans="1:4" x14ac:dyDescent="0.4">
      <c r="A1366" s="17" t="s">
        <v>3380</v>
      </c>
      <c r="C1366" s="19" t="str">
        <f>IF($B1366="","",T(VLOOKUP($B1366,Documentos!$A$2:$B$151,2,0)))</f>
        <v/>
      </c>
      <c r="D1366" s="19" t="str">
        <f>IF($B1366="","",T(VLOOKUP($B1366,Documentos!$A$2:$C$151,3,0)))</f>
        <v/>
      </c>
    </row>
    <row r="1367" spans="1:4" x14ac:dyDescent="0.4">
      <c r="A1367" s="17" t="s">
        <v>3381</v>
      </c>
      <c r="C1367" s="19" t="str">
        <f>IF($B1367="","",T(VLOOKUP($B1367,Documentos!$A$2:$B$151,2,0)))</f>
        <v/>
      </c>
      <c r="D1367" s="19" t="str">
        <f>IF($B1367="","",T(VLOOKUP($B1367,Documentos!$A$2:$C$151,3,0)))</f>
        <v/>
      </c>
    </row>
    <row r="1368" spans="1:4" x14ac:dyDescent="0.4">
      <c r="A1368" s="17" t="s">
        <v>3382</v>
      </c>
      <c r="C1368" s="19" t="str">
        <f>IF($B1368="","",T(VLOOKUP($B1368,Documentos!$A$2:$B$151,2,0)))</f>
        <v/>
      </c>
      <c r="D1368" s="19" t="str">
        <f>IF($B1368="","",T(VLOOKUP($B1368,Documentos!$A$2:$C$151,3,0)))</f>
        <v/>
      </c>
    </row>
    <row r="1369" spans="1:4" x14ac:dyDescent="0.4">
      <c r="A1369" s="17" t="s">
        <v>3383</v>
      </c>
      <c r="C1369" s="19" t="str">
        <f>IF($B1369="","",T(VLOOKUP($B1369,Documentos!$A$2:$B$151,2,0)))</f>
        <v/>
      </c>
      <c r="D1369" s="19" t="str">
        <f>IF($B1369="","",T(VLOOKUP($B1369,Documentos!$A$2:$C$151,3,0)))</f>
        <v/>
      </c>
    </row>
    <row r="1370" spans="1:4" x14ac:dyDescent="0.4">
      <c r="A1370" s="17" t="s">
        <v>3384</v>
      </c>
      <c r="C1370" s="19" t="str">
        <f>IF($B1370="","",T(VLOOKUP($B1370,Documentos!$A$2:$B$151,2,0)))</f>
        <v/>
      </c>
      <c r="D1370" s="19" t="str">
        <f>IF($B1370="","",T(VLOOKUP($B1370,Documentos!$A$2:$C$151,3,0)))</f>
        <v/>
      </c>
    </row>
    <row r="1371" spans="1:4" x14ac:dyDescent="0.4">
      <c r="A1371" s="17" t="s">
        <v>3385</v>
      </c>
      <c r="C1371" s="19" t="str">
        <f>IF($B1371="","",T(VLOOKUP($B1371,Documentos!$A$2:$B$151,2,0)))</f>
        <v/>
      </c>
      <c r="D1371" s="19" t="str">
        <f>IF($B1371="","",T(VLOOKUP($B1371,Documentos!$A$2:$C$151,3,0)))</f>
        <v/>
      </c>
    </row>
    <row r="1372" spans="1:4" x14ac:dyDescent="0.4">
      <c r="A1372" s="17" t="s">
        <v>3386</v>
      </c>
      <c r="C1372" s="19" t="str">
        <f>IF($B1372="","",T(VLOOKUP($B1372,Documentos!$A$2:$B$151,2,0)))</f>
        <v/>
      </c>
      <c r="D1372" s="19" t="str">
        <f>IF($B1372="","",T(VLOOKUP($B1372,Documentos!$A$2:$C$151,3,0)))</f>
        <v/>
      </c>
    </row>
    <row r="1373" spans="1:4" x14ac:dyDescent="0.4">
      <c r="A1373" s="17" t="s">
        <v>3387</v>
      </c>
      <c r="C1373" s="19" t="str">
        <f>IF($B1373="","",T(VLOOKUP($B1373,Documentos!$A$2:$B$151,2,0)))</f>
        <v/>
      </c>
      <c r="D1373" s="19" t="str">
        <f>IF($B1373="","",T(VLOOKUP($B1373,Documentos!$A$2:$C$151,3,0)))</f>
        <v/>
      </c>
    </row>
    <row r="1374" spans="1:4" x14ac:dyDescent="0.4">
      <c r="A1374" s="17" t="s">
        <v>3388</v>
      </c>
      <c r="C1374" s="19" t="str">
        <f>IF($B1374="","",T(VLOOKUP($B1374,Documentos!$A$2:$B$151,2,0)))</f>
        <v/>
      </c>
      <c r="D1374" s="19" t="str">
        <f>IF($B1374="","",T(VLOOKUP($B1374,Documentos!$A$2:$C$151,3,0)))</f>
        <v/>
      </c>
    </row>
    <row r="1375" spans="1:4" x14ac:dyDescent="0.4">
      <c r="A1375" s="17" t="s">
        <v>3389</v>
      </c>
      <c r="C1375" s="19" t="str">
        <f>IF($B1375="","",T(VLOOKUP($B1375,Documentos!$A$2:$B$151,2,0)))</f>
        <v/>
      </c>
      <c r="D1375" s="19" t="str">
        <f>IF($B1375="","",T(VLOOKUP($B1375,Documentos!$A$2:$C$151,3,0)))</f>
        <v/>
      </c>
    </row>
    <row r="1376" spans="1:4" x14ac:dyDescent="0.4">
      <c r="A1376" s="17" t="s">
        <v>3390</v>
      </c>
      <c r="C1376" s="19" t="str">
        <f>IF($B1376="","",T(VLOOKUP($B1376,Documentos!$A$2:$B$151,2,0)))</f>
        <v/>
      </c>
      <c r="D1376" s="19" t="str">
        <f>IF($B1376="","",T(VLOOKUP($B1376,Documentos!$A$2:$C$151,3,0)))</f>
        <v/>
      </c>
    </row>
    <row r="1377" spans="1:4" x14ac:dyDescent="0.4">
      <c r="A1377" s="17" t="s">
        <v>3391</v>
      </c>
      <c r="C1377" s="19" t="str">
        <f>IF($B1377="","",T(VLOOKUP($B1377,Documentos!$A$2:$B$151,2,0)))</f>
        <v/>
      </c>
      <c r="D1377" s="19" t="str">
        <f>IF($B1377="","",T(VLOOKUP($B1377,Documentos!$A$2:$C$151,3,0)))</f>
        <v/>
      </c>
    </row>
    <row r="1378" spans="1:4" x14ac:dyDescent="0.4">
      <c r="A1378" s="17" t="s">
        <v>3392</v>
      </c>
      <c r="C1378" s="19" t="str">
        <f>IF($B1378="","",T(VLOOKUP($B1378,Documentos!$A$2:$B$151,2,0)))</f>
        <v/>
      </c>
      <c r="D1378" s="19" t="str">
        <f>IF($B1378="","",T(VLOOKUP($B1378,Documentos!$A$2:$C$151,3,0)))</f>
        <v/>
      </c>
    </row>
    <row r="1379" spans="1:4" x14ac:dyDescent="0.4">
      <c r="A1379" s="17" t="s">
        <v>3393</v>
      </c>
      <c r="C1379" s="19" t="str">
        <f>IF($B1379="","",T(VLOOKUP($B1379,Documentos!$A$2:$B$151,2,0)))</f>
        <v/>
      </c>
      <c r="D1379" s="19" t="str">
        <f>IF($B1379="","",T(VLOOKUP($B1379,Documentos!$A$2:$C$151,3,0)))</f>
        <v/>
      </c>
    </row>
    <row r="1380" spans="1:4" x14ac:dyDescent="0.4">
      <c r="A1380" s="17" t="s">
        <v>3394</v>
      </c>
      <c r="C1380" s="19" t="str">
        <f>IF($B1380="","",T(VLOOKUP($B1380,Documentos!$A$2:$B$151,2,0)))</f>
        <v/>
      </c>
      <c r="D1380" s="19" t="str">
        <f>IF($B1380="","",T(VLOOKUP($B1380,Documentos!$A$2:$C$151,3,0)))</f>
        <v/>
      </c>
    </row>
    <row r="1381" spans="1:4" x14ac:dyDescent="0.4">
      <c r="A1381" s="17" t="s">
        <v>3395</v>
      </c>
      <c r="C1381" s="19" t="str">
        <f>IF($B1381="","",T(VLOOKUP($B1381,Documentos!$A$2:$B$151,2,0)))</f>
        <v/>
      </c>
      <c r="D1381" s="19" t="str">
        <f>IF($B1381="","",T(VLOOKUP($B1381,Documentos!$A$2:$C$151,3,0)))</f>
        <v/>
      </c>
    </row>
    <row r="1382" spans="1:4" x14ac:dyDescent="0.4">
      <c r="A1382" s="17" t="s">
        <v>3396</v>
      </c>
      <c r="C1382" s="19" t="str">
        <f>IF($B1382="","",T(VLOOKUP($B1382,Documentos!$A$2:$B$151,2,0)))</f>
        <v/>
      </c>
      <c r="D1382" s="19" t="str">
        <f>IF($B1382="","",T(VLOOKUP($B1382,Documentos!$A$2:$C$151,3,0)))</f>
        <v/>
      </c>
    </row>
    <row r="1383" spans="1:4" x14ac:dyDescent="0.4">
      <c r="A1383" s="17" t="s">
        <v>3397</v>
      </c>
      <c r="C1383" s="19" t="str">
        <f>IF($B1383="","",T(VLOOKUP($B1383,Documentos!$A$2:$B$151,2,0)))</f>
        <v/>
      </c>
      <c r="D1383" s="19" t="str">
        <f>IF($B1383="","",T(VLOOKUP($B1383,Documentos!$A$2:$C$151,3,0)))</f>
        <v/>
      </c>
    </row>
    <row r="1384" spans="1:4" x14ac:dyDescent="0.4">
      <c r="A1384" s="17" t="s">
        <v>3398</v>
      </c>
      <c r="C1384" s="19" t="str">
        <f>IF($B1384="","",T(VLOOKUP($B1384,Documentos!$A$2:$B$151,2,0)))</f>
        <v/>
      </c>
      <c r="D1384" s="19" t="str">
        <f>IF($B1384="","",T(VLOOKUP($B1384,Documentos!$A$2:$C$151,3,0)))</f>
        <v/>
      </c>
    </row>
    <row r="1385" spans="1:4" x14ac:dyDescent="0.4">
      <c r="A1385" s="17" t="s">
        <v>3399</v>
      </c>
      <c r="C1385" s="19" t="str">
        <f>IF($B1385="","",T(VLOOKUP($B1385,Documentos!$A$2:$B$151,2,0)))</f>
        <v/>
      </c>
      <c r="D1385" s="19" t="str">
        <f>IF($B1385="","",T(VLOOKUP($B1385,Documentos!$A$2:$C$151,3,0)))</f>
        <v/>
      </c>
    </row>
    <row r="1386" spans="1:4" x14ac:dyDescent="0.4">
      <c r="A1386" s="17" t="s">
        <v>3400</v>
      </c>
      <c r="C1386" s="19" t="str">
        <f>IF($B1386="","",T(VLOOKUP($B1386,Documentos!$A$2:$B$151,2,0)))</f>
        <v/>
      </c>
      <c r="D1386" s="19" t="str">
        <f>IF($B1386="","",T(VLOOKUP($B1386,Documentos!$A$2:$C$151,3,0)))</f>
        <v/>
      </c>
    </row>
    <row r="1387" spans="1:4" x14ac:dyDescent="0.4">
      <c r="A1387" s="17" t="s">
        <v>3401</v>
      </c>
      <c r="C1387" s="19" t="str">
        <f>IF($B1387="","",T(VLOOKUP($B1387,Documentos!$A$2:$B$151,2,0)))</f>
        <v/>
      </c>
      <c r="D1387" s="19" t="str">
        <f>IF($B1387="","",T(VLOOKUP($B1387,Documentos!$A$2:$C$151,3,0)))</f>
        <v/>
      </c>
    </row>
    <row r="1388" spans="1:4" x14ac:dyDescent="0.4">
      <c r="A1388" s="17" t="s">
        <v>3402</v>
      </c>
      <c r="C1388" s="19" t="str">
        <f>IF($B1388="","",T(VLOOKUP($B1388,Documentos!$A$2:$B$151,2,0)))</f>
        <v/>
      </c>
      <c r="D1388" s="19" t="str">
        <f>IF($B1388="","",T(VLOOKUP($B1388,Documentos!$A$2:$C$151,3,0)))</f>
        <v/>
      </c>
    </row>
    <row r="1389" spans="1:4" x14ac:dyDescent="0.4">
      <c r="A1389" s="17" t="s">
        <v>3403</v>
      </c>
      <c r="C1389" s="19" t="str">
        <f>IF($B1389="","",T(VLOOKUP($B1389,Documentos!$A$2:$B$151,2,0)))</f>
        <v/>
      </c>
      <c r="D1389" s="19" t="str">
        <f>IF($B1389="","",T(VLOOKUP($B1389,Documentos!$A$2:$C$151,3,0)))</f>
        <v/>
      </c>
    </row>
    <row r="1390" spans="1:4" x14ac:dyDescent="0.4">
      <c r="A1390" s="17" t="s">
        <v>3404</v>
      </c>
      <c r="C1390" s="19" t="str">
        <f>IF($B1390="","",T(VLOOKUP($B1390,Documentos!$A$2:$B$151,2,0)))</f>
        <v/>
      </c>
      <c r="D1390" s="19" t="str">
        <f>IF($B1390="","",T(VLOOKUP($B1390,Documentos!$A$2:$C$151,3,0)))</f>
        <v/>
      </c>
    </row>
    <row r="1391" spans="1:4" x14ac:dyDescent="0.4">
      <c r="A1391" s="17" t="s">
        <v>3405</v>
      </c>
      <c r="C1391" s="19" t="str">
        <f>IF($B1391="","",T(VLOOKUP($B1391,Documentos!$A$2:$B$151,2,0)))</f>
        <v/>
      </c>
      <c r="D1391" s="19" t="str">
        <f>IF($B1391="","",T(VLOOKUP($B1391,Documentos!$A$2:$C$151,3,0)))</f>
        <v/>
      </c>
    </row>
    <row r="1392" spans="1:4" x14ac:dyDescent="0.4">
      <c r="A1392" s="17" t="s">
        <v>3406</v>
      </c>
      <c r="C1392" s="19" t="str">
        <f>IF($B1392="","",T(VLOOKUP($B1392,Documentos!$A$2:$B$151,2,0)))</f>
        <v/>
      </c>
      <c r="D1392" s="19" t="str">
        <f>IF($B1392="","",T(VLOOKUP($B1392,Documentos!$A$2:$C$151,3,0)))</f>
        <v/>
      </c>
    </row>
    <row r="1393" spans="1:4" x14ac:dyDescent="0.4">
      <c r="A1393" s="17" t="s">
        <v>3407</v>
      </c>
      <c r="C1393" s="19" t="str">
        <f>IF($B1393="","",T(VLOOKUP($B1393,Documentos!$A$2:$B$151,2,0)))</f>
        <v/>
      </c>
      <c r="D1393" s="19" t="str">
        <f>IF($B1393="","",T(VLOOKUP($B1393,Documentos!$A$2:$C$151,3,0)))</f>
        <v/>
      </c>
    </row>
    <row r="1394" spans="1:4" x14ac:dyDescent="0.4">
      <c r="A1394" s="17" t="s">
        <v>3408</v>
      </c>
      <c r="C1394" s="19" t="str">
        <f>IF($B1394="","",T(VLOOKUP($B1394,Documentos!$A$2:$B$151,2,0)))</f>
        <v/>
      </c>
      <c r="D1394" s="19" t="str">
        <f>IF($B1394="","",T(VLOOKUP($B1394,Documentos!$A$2:$C$151,3,0)))</f>
        <v/>
      </c>
    </row>
    <row r="1395" spans="1:4" x14ac:dyDescent="0.4">
      <c r="A1395" s="17" t="s">
        <v>3409</v>
      </c>
      <c r="C1395" s="19" t="str">
        <f>IF($B1395="","",T(VLOOKUP($B1395,Documentos!$A$2:$B$151,2,0)))</f>
        <v/>
      </c>
      <c r="D1395" s="19" t="str">
        <f>IF($B1395="","",T(VLOOKUP($B1395,Documentos!$A$2:$C$151,3,0)))</f>
        <v/>
      </c>
    </row>
    <row r="1396" spans="1:4" x14ac:dyDescent="0.4">
      <c r="A1396" s="17" t="s">
        <v>3410</v>
      </c>
      <c r="C1396" s="19" t="str">
        <f>IF($B1396="","",T(VLOOKUP($B1396,Documentos!$A$2:$B$151,2,0)))</f>
        <v/>
      </c>
      <c r="D1396" s="19" t="str">
        <f>IF($B1396="","",T(VLOOKUP($B1396,Documentos!$A$2:$C$151,3,0)))</f>
        <v/>
      </c>
    </row>
    <row r="1397" spans="1:4" x14ac:dyDescent="0.4">
      <c r="A1397" s="17" t="s">
        <v>3411</v>
      </c>
      <c r="C1397" s="19" t="str">
        <f>IF($B1397="","",T(VLOOKUP($B1397,Documentos!$A$2:$B$151,2,0)))</f>
        <v/>
      </c>
      <c r="D1397" s="19" t="str">
        <f>IF($B1397="","",T(VLOOKUP($B1397,Documentos!$A$2:$C$151,3,0)))</f>
        <v/>
      </c>
    </row>
    <row r="1398" spans="1:4" x14ac:dyDescent="0.4">
      <c r="A1398" s="17" t="s">
        <v>3412</v>
      </c>
      <c r="C1398" s="19" t="str">
        <f>IF($B1398="","",T(VLOOKUP($B1398,Documentos!$A$2:$B$151,2,0)))</f>
        <v/>
      </c>
      <c r="D1398" s="19" t="str">
        <f>IF($B1398="","",T(VLOOKUP($B1398,Documentos!$A$2:$C$151,3,0)))</f>
        <v/>
      </c>
    </row>
    <row r="1399" spans="1:4" x14ac:dyDescent="0.4">
      <c r="A1399" s="17" t="s">
        <v>3413</v>
      </c>
      <c r="C1399" s="19" t="str">
        <f>IF($B1399="","",T(VLOOKUP($B1399,Documentos!$A$2:$B$151,2,0)))</f>
        <v/>
      </c>
      <c r="D1399" s="19" t="str">
        <f>IF($B1399="","",T(VLOOKUP($B1399,Documentos!$A$2:$C$151,3,0)))</f>
        <v/>
      </c>
    </row>
    <row r="1400" spans="1:4" x14ac:dyDescent="0.4">
      <c r="A1400" s="17" t="s">
        <v>3414</v>
      </c>
      <c r="C1400" s="19" t="str">
        <f>IF($B1400="","",T(VLOOKUP($B1400,Documentos!$A$2:$B$151,2,0)))</f>
        <v/>
      </c>
      <c r="D1400" s="19" t="str">
        <f>IF($B1400="","",T(VLOOKUP($B1400,Documentos!$A$2:$C$151,3,0)))</f>
        <v/>
      </c>
    </row>
    <row r="1401" spans="1:4" x14ac:dyDescent="0.4">
      <c r="A1401" s="17" t="s">
        <v>3415</v>
      </c>
      <c r="C1401" s="19" t="str">
        <f>IF($B1401="","",T(VLOOKUP($B1401,Documentos!$A$2:$B$151,2,0)))</f>
        <v/>
      </c>
      <c r="D1401" s="19" t="str">
        <f>IF($B1401="","",T(VLOOKUP($B1401,Documentos!$A$2:$C$151,3,0)))</f>
        <v/>
      </c>
    </row>
    <row r="1402" spans="1:4" x14ac:dyDescent="0.4">
      <c r="A1402" s="17" t="s">
        <v>3416</v>
      </c>
      <c r="C1402" s="19" t="str">
        <f>IF($B1402="","",T(VLOOKUP($B1402,Documentos!$A$2:$B$151,2,0)))</f>
        <v/>
      </c>
      <c r="D1402" s="19" t="str">
        <f>IF($B1402="","",T(VLOOKUP($B1402,Documentos!$A$2:$C$151,3,0)))</f>
        <v/>
      </c>
    </row>
    <row r="1403" spans="1:4" x14ac:dyDescent="0.4">
      <c r="A1403" s="17" t="s">
        <v>3417</v>
      </c>
      <c r="C1403" s="19" t="str">
        <f>IF($B1403="","",T(VLOOKUP($B1403,Documentos!$A$2:$B$151,2,0)))</f>
        <v/>
      </c>
      <c r="D1403" s="19" t="str">
        <f>IF($B1403="","",T(VLOOKUP($B1403,Documentos!$A$2:$C$151,3,0)))</f>
        <v/>
      </c>
    </row>
    <row r="1404" spans="1:4" x14ac:dyDescent="0.4">
      <c r="A1404" s="17" t="s">
        <v>3418</v>
      </c>
      <c r="C1404" s="19" t="str">
        <f>IF($B1404="","",T(VLOOKUP($B1404,Documentos!$A$2:$B$151,2,0)))</f>
        <v/>
      </c>
      <c r="D1404" s="19" t="str">
        <f>IF($B1404="","",T(VLOOKUP($B1404,Documentos!$A$2:$C$151,3,0)))</f>
        <v/>
      </c>
    </row>
    <row r="1405" spans="1:4" x14ac:dyDescent="0.4">
      <c r="A1405" s="17" t="s">
        <v>3419</v>
      </c>
      <c r="C1405" s="19" t="str">
        <f>IF($B1405="","",T(VLOOKUP($B1405,Documentos!$A$2:$B$151,2,0)))</f>
        <v/>
      </c>
      <c r="D1405" s="19" t="str">
        <f>IF($B1405="","",T(VLOOKUP($B1405,Documentos!$A$2:$C$151,3,0)))</f>
        <v/>
      </c>
    </row>
    <row r="1406" spans="1:4" x14ac:dyDescent="0.4">
      <c r="A1406" s="17" t="s">
        <v>3420</v>
      </c>
      <c r="C1406" s="19" t="str">
        <f>IF($B1406="","",T(VLOOKUP($B1406,Documentos!$A$2:$B$151,2,0)))</f>
        <v/>
      </c>
      <c r="D1406" s="19" t="str">
        <f>IF($B1406="","",T(VLOOKUP($B1406,Documentos!$A$2:$C$151,3,0)))</f>
        <v/>
      </c>
    </row>
    <row r="1407" spans="1:4" x14ac:dyDescent="0.4">
      <c r="A1407" s="17" t="s">
        <v>3421</v>
      </c>
      <c r="C1407" s="19" t="str">
        <f>IF($B1407="","",T(VLOOKUP($B1407,Documentos!$A$2:$B$151,2,0)))</f>
        <v/>
      </c>
      <c r="D1407" s="19" t="str">
        <f>IF($B1407="","",T(VLOOKUP($B1407,Documentos!$A$2:$C$151,3,0)))</f>
        <v/>
      </c>
    </row>
    <row r="1408" spans="1:4" x14ac:dyDescent="0.4">
      <c r="A1408" s="17" t="s">
        <v>3422</v>
      </c>
      <c r="C1408" s="19" t="str">
        <f>IF($B1408="","",T(VLOOKUP($B1408,Documentos!$A$2:$B$151,2,0)))</f>
        <v/>
      </c>
      <c r="D1408" s="19" t="str">
        <f>IF($B1408="","",T(VLOOKUP($B1408,Documentos!$A$2:$C$151,3,0)))</f>
        <v/>
      </c>
    </row>
    <row r="1409" spans="1:4" x14ac:dyDescent="0.4">
      <c r="A1409" s="17" t="s">
        <v>3423</v>
      </c>
      <c r="C1409" s="19" t="str">
        <f>IF($B1409="","",T(VLOOKUP($B1409,Documentos!$A$2:$B$151,2,0)))</f>
        <v/>
      </c>
      <c r="D1409" s="19" t="str">
        <f>IF($B1409="","",T(VLOOKUP($B1409,Documentos!$A$2:$C$151,3,0)))</f>
        <v/>
      </c>
    </row>
    <row r="1410" spans="1:4" x14ac:dyDescent="0.4">
      <c r="A1410" s="17" t="s">
        <v>3424</v>
      </c>
      <c r="C1410" s="19" t="str">
        <f>IF($B1410="","",T(VLOOKUP($B1410,Documentos!$A$2:$B$151,2,0)))</f>
        <v/>
      </c>
      <c r="D1410" s="19" t="str">
        <f>IF($B1410="","",T(VLOOKUP($B1410,Documentos!$A$2:$C$151,3,0)))</f>
        <v/>
      </c>
    </row>
    <row r="1411" spans="1:4" x14ac:dyDescent="0.4">
      <c r="A1411" s="17" t="s">
        <v>3425</v>
      </c>
      <c r="C1411" s="19" t="str">
        <f>IF($B1411="","",T(VLOOKUP($B1411,Documentos!$A$2:$B$151,2,0)))</f>
        <v/>
      </c>
      <c r="D1411" s="19" t="str">
        <f>IF($B1411="","",T(VLOOKUP($B1411,Documentos!$A$2:$C$151,3,0)))</f>
        <v/>
      </c>
    </row>
    <row r="1412" spans="1:4" x14ac:dyDescent="0.4">
      <c r="A1412" s="17" t="s">
        <v>3426</v>
      </c>
      <c r="C1412" s="19" t="str">
        <f>IF($B1412="","",T(VLOOKUP($B1412,Documentos!$A$2:$B$151,2,0)))</f>
        <v/>
      </c>
      <c r="D1412" s="19" t="str">
        <f>IF($B1412="","",T(VLOOKUP($B1412,Documentos!$A$2:$C$151,3,0)))</f>
        <v/>
      </c>
    </row>
    <row r="1413" spans="1:4" x14ac:dyDescent="0.4">
      <c r="A1413" s="17" t="s">
        <v>3427</v>
      </c>
      <c r="C1413" s="19" t="str">
        <f>IF($B1413="","",T(VLOOKUP($B1413,Documentos!$A$2:$B$151,2,0)))</f>
        <v/>
      </c>
      <c r="D1413" s="19" t="str">
        <f>IF($B1413="","",T(VLOOKUP($B1413,Documentos!$A$2:$C$151,3,0)))</f>
        <v/>
      </c>
    </row>
    <row r="1414" spans="1:4" x14ac:dyDescent="0.4">
      <c r="A1414" s="17" t="s">
        <v>3428</v>
      </c>
      <c r="C1414" s="19" t="str">
        <f>IF($B1414="","",T(VLOOKUP($B1414,Documentos!$A$2:$B$151,2,0)))</f>
        <v/>
      </c>
      <c r="D1414" s="19" t="str">
        <f>IF($B1414="","",T(VLOOKUP($B1414,Documentos!$A$2:$C$151,3,0)))</f>
        <v/>
      </c>
    </row>
    <row r="1415" spans="1:4" x14ac:dyDescent="0.4">
      <c r="A1415" s="17" t="s">
        <v>3429</v>
      </c>
      <c r="C1415" s="19" t="str">
        <f>IF($B1415="","",T(VLOOKUP($B1415,Documentos!$A$2:$B$151,2,0)))</f>
        <v/>
      </c>
      <c r="D1415" s="19" t="str">
        <f>IF($B1415="","",T(VLOOKUP($B1415,Documentos!$A$2:$C$151,3,0)))</f>
        <v/>
      </c>
    </row>
    <row r="1416" spans="1:4" x14ac:dyDescent="0.4">
      <c r="A1416" s="17" t="s">
        <v>3430</v>
      </c>
      <c r="C1416" s="19" t="str">
        <f>IF($B1416="","",T(VLOOKUP($B1416,Documentos!$A$2:$B$151,2,0)))</f>
        <v/>
      </c>
      <c r="D1416" s="19" t="str">
        <f>IF($B1416="","",T(VLOOKUP($B1416,Documentos!$A$2:$C$151,3,0)))</f>
        <v/>
      </c>
    </row>
    <row r="1417" spans="1:4" x14ac:dyDescent="0.4">
      <c r="A1417" s="17" t="s">
        <v>3431</v>
      </c>
      <c r="C1417" s="19" t="str">
        <f>IF($B1417="","",T(VLOOKUP($B1417,Documentos!$A$2:$B$151,2,0)))</f>
        <v/>
      </c>
      <c r="D1417" s="19" t="str">
        <f>IF($B1417="","",T(VLOOKUP($B1417,Documentos!$A$2:$C$151,3,0)))</f>
        <v/>
      </c>
    </row>
    <row r="1418" spans="1:4" x14ac:dyDescent="0.4">
      <c r="A1418" s="17" t="s">
        <v>3432</v>
      </c>
      <c r="C1418" s="19" t="str">
        <f>IF($B1418="","",T(VLOOKUP($B1418,Documentos!$A$2:$B$151,2,0)))</f>
        <v/>
      </c>
      <c r="D1418" s="19" t="str">
        <f>IF($B1418="","",T(VLOOKUP($B1418,Documentos!$A$2:$C$151,3,0)))</f>
        <v/>
      </c>
    </row>
    <row r="1419" spans="1:4" x14ac:dyDescent="0.4">
      <c r="A1419" s="17" t="s">
        <v>3433</v>
      </c>
      <c r="C1419" s="19" t="str">
        <f>IF($B1419="","",T(VLOOKUP($B1419,Documentos!$A$2:$B$151,2,0)))</f>
        <v/>
      </c>
      <c r="D1419" s="19" t="str">
        <f>IF($B1419="","",T(VLOOKUP($B1419,Documentos!$A$2:$C$151,3,0)))</f>
        <v/>
      </c>
    </row>
    <row r="1420" spans="1:4" x14ac:dyDescent="0.4">
      <c r="A1420" s="17" t="s">
        <v>3434</v>
      </c>
      <c r="C1420" s="19" t="str">
        <f>IF($B1420="","",T(VLOOKUP($B1420,Documentos!$A$2:$B$151,2,0)))</f>
        <v/>
      </c>
      <c r="D1420" s="19" t="str">
        <f>IF($B1420="","",T(VLOOKUP($B1420,Documentos!$A$2:$C$151,3,0)))</f>
        <v/>
      </c>
    </row>
    <row r="1421" spans="1:4" x14ac:dyDescent="0.4">
      <c r="A1421" s="17" t="s">
        <v>3435</v>
      </c>
      <c r="C1421" s="19" t="str">
        <f>IF($B1421="","",T(VLOOKUP($B1421,Documentos!$A$2:$B$151,2,0)))</f>
        <v/>
      </c>
      <c r="D1421" s="19" t="str">
        <f>IF($B1421="","",T(VLOOKUP($B1421,Documentos!$A$2:$C$151,3,0)))</f>
        <v/>
      </c>
    </row>
    <row r="1422" spans="1:4" x14ac:dyDescent="0.4">
      <c r="A1422" s="17" t="s">
        <v>3436</v>
      </c>
      <c r="C1422" s="19" t="str">
        <f>IF($B1422="","",T(VLOOKUP($B1422,Documentos!$A$2:$B$151,2,0)))</f>
        <v/>
      </c>
      <c r="D1422" s="19" t="str">
        <f>IF($B1422="","",T(VLOOKUP($B1422,Documentos!$A$2:$C$151,3,0)))</f>
        <v/>
      </c>
    </row>
    <row r="1423" spans="1:4" x14ac:dyDescent="0.4">
      <c r="A1423" s="17" t="s">
        <v>3437</v>
      </c>
      <c r="C1423" s="19" t="str">
        <f>IF($B1423="","",T(VLOOKUP($B1423,Documentos!$A$2:$B$151,2,0)))</f>
        <v/>
      </c>
      <c r="D1423" s="19" t="str">
        <f>IF($B1423="","",T(VLOOKUP($B1423,Documentos!$A$2:$C$151,3,0)))</f>
        <v/>
      </c>
    </row>
    <row r="1424" spans="1:4" x14ac:dyDescent="0.4">
      <c r="A1424" s="17" t="s">
        <v>3438</v>
      </c>
      <c r="C1424" s="19" t="str">
        <f>IF($B1424="","",T(VLOOKUP($B1424,Documentos!$A$2:$B$151,2,0)))</f>
        <v/>
      </c>
      <c r="D1424" s="19" t="str">
        <f>IF($B1424="","",T(VLOOKUP($B1424,Documentos!$A$2:$C$151,3,0)))</f>
        <v/>
      </c>
    </row>
    <row r="1425" spans="1:4" x14ac:dyDescent="0.4">
      <c r="A1425" s="17" t="s">
        <v>3439</v>
      </c>
      <c r="C1425" s="19" t="str">
        <f>IF($B1425="","",T(VLOOKUP($B1425,Documentos!$A$2:$B$151,2,0)))</f>
        <v/>
      </c>
      <c r="D1425" s="19" t="str">
        <f>IF($B1425="","",T(VLOOKUP($B1425,Documentos!$A$2:$C$151,3,0)))</f>
        <v/>
      </c>
    </row>
    <row r="1426" spans="1:4" x14ac:dyDescent="0.4">
      <c r="A1426" s="17" t="s">
        <v>3440</v>
      </c>
      <c r="C1426" s="19" t="str">
        <f>IF($B1426="","",T(VLOOKUP($B1426,Documentos!$A$2:$B$151,2,0)))</f>
        <v/>
      </c>
      <c r="D1426" s="19" t="str">
        <f>IF($B1426="","",T(VLOOKUP($B1426,Documentos!$A$2:$C$151,3,0)))</f>
        <v/>
      </c>
    </row>
    <row r="1427" spans="1:4" x14ac:dyDescent="0.4">
      <c r="A1427" s="17" t="s">
        <v>3441</v>
      </c>
      <c r="C1427" s="19" t="str">
        <f>IF($B1427="","",T(VLOOKUP($B1427,Documentos!$A$2:$B$151,2,0)))</f>
        <v/>
      </c>
      <c r="D1427" s="19" t="str">
        <f>IF($B1427="","",T(VLOOKUP($B1427,Documentos!$A$2:$C$151,3,0)))</f>
        <v/>
      </c>
    </row>
    <row r="1428" spans="1:4" x14ac:dyDescent="0.4">
      <c r="A1428" s="17" t="s">
        <v>3442</v>
      </c>
      <c r="C1428" s="19" t="str">
        <f>IF($B1428="","",T(VLOOKUP($B1428,Documentos!$A$2:$B$151,2,0)))</f>
        <v/>
      </c>
      <c r="D1428" s="19" t="str">
        <f>IF($B1428="","",T(VLOOKUP($B1428,Documentos!$A$2:$C$151,3,0)))</f>
        <v/>
      </c>
    </row>
    <row r="1429" spans="1:4" x14ac:dyDescent="0.4">
      <c r="A1429" s="17" t="s">
        <v>3443</v>
      </c>
      <c r="C1429" s="19" t="str">
        <f>IF($B1429="","",T(VLOOKUP($B1429,Documentos!$A$2:$B$151,2,0)))</f>
        <v/>
      </c>
      <c r="D1429" s="19" t="str">
        <f>IF($B1429="","",T(VLOOKUP($B1429,Documentos!$A$2:$C$151,3,0)))</f>
        <v/>
      </c>
    </row>
    <row r="1430" spans="1:4" x14ac:dyDescent="0.4">
      <c r="A1430" s="17" t="s">
        <v>3444</v>
      </c>
      <c r="C1430" s="19" t="str">
        <f>IF($B1430="","",T(VLOOKUP($B1430,Documentos!$A$2:$B$151,2,0)))</f>
        <v/>
      </c>
      <c r="D1430" s="19" t="str">
        <f>IF($B1430="","",T(VLOOKUP($B1430,Documentos!$A$2:$C$151,3,0)))</f>
        <v/>
      </c>
    </row>
    <row r="1431" spans="1:4" x14ac:dyDescent="0.4">
      <c r="A1431" s="17" t="s">
        <v>3445</v>
      </c>
      <c r="C1431" s="19" t="str">
        <f>IF($B1431="","",T(VLOOKUP($B1431,Documentos!$A$2:$B$151,2,0)))</f>
        <v/>
      </c>
      <c r="D1431" s="19" t="str">
        <f>IF($B1431="","",T(VLOOKUP($B1431,Documentos!$A$2:$C$151,3,0)))</f>
        <v/>
      </c>
    </row>
    <row r="1432" spans="1:4" x14ac:dyDescent="0.4">
      <c r="A1432" s="17" t="s">
        <v>3446</v>
      </c>
      <c r="C1432" s="19" t="str">
        <f>IF($B1432="","",T(VLOOKUP($B1432,Documentos!$A$2:$B$151,2,0)))</f>
        <v/>
      </c>
      <c r="D1432" s="19" t="str">
        <f>IF($B1432="","",T(VLOOKUP($B1432,Documentos!$A$2:$C$151,3,0)))</f>
        <v/>
      </c>
    </row>
    <row r="1433" spans="1:4" x14ac:dyDescent="0.4">
      <c r="A1433" s="17" t="s">
        <v>3447</v>
      </c>
      <c r="C1433" s="19" t="str">
        <f>IF($B1433="","",T(VLOOKUP($B1433,Documentos!$A$2:$B$151,2,0)))</f>
        <v/>
      </c>
      <c r="D1433" s="19" t="str">
        <f>IF($B1433="","",T(VLOOKUP($B1433,Documentos!$A$2:$C$151,3,0)))</f>
        <v/>
      </c>
    </row>
    <row r="1434" spans="1:4" x14ac:dyDescent="0.4">
      <c r="A1434" s="17" t="s">
        <v>3448</v>
      </c>
      <c r="C1434" s="19" t="str">
        <f>IF($B1434="","",T(VLOOKUP($B1434,Documentos!$A$2:$B$151,2,0)))</f>
        <v/>
      </c>
      <c r="D1434" s="19" t="str">
        <f>IF($B1434="","",T(VLOOKUP($B1434,Documentos!$A$2:$C$151,3,0)))</f>
        <v/>
      </c>
    </row>
    <row r="1435" spans="1:4" x14ac:dyDescent="0.4">
      <c r="A1435" s="17" t="s">
        <v>3449</v>
      </c>
      <c r="C1435" s="19" t="str">
        <f>IF($B1435="","",T(VLOOKUP($B1435,Documentos!$A$2:$B$151,2,0)))</f>
        <v/>
      </c>
      <c r="D1435" s="19" t="str">
        <f>IF($B1435="","",T(VLOOKUP($B1435,Documentos!$A$2:$C$151,3,0)))</f>
        <v/>
      </c>
    </row>
    <row r="1436" spans="1:4" x14ac:dyDescent="0.4">
      <c r="A1436" s="17" t="s">
        <v>3450</v>
      </c>
      <c r="C1436" s="19" t="str">
        <f>IF($B1436="","",T(VLOOKUP($B1436,Documentos!$A$2:$B$151,2,0)))</f>
        <v/>
      </c>
      <c r="D1436" s="19" t="str">
        <f>IF($B1436="","",T(VLOOKUP($B1436,Documentos!$A$2:$C$151,3,0)))</f>
        <v/>
      </c>
    </row>
    <row r="1437" spans="1:4" x14ac:dyDescent="0.4">
      <c r="A1437" s="17" t="s">
        <v>3451</v>
      </c>
      <c r="C1437" s="19" t="str">
        <f>IF($B1437="","",T(VLOOKUP($B1437,Documentos!$A$2:$B$151,2,0)))</f>
        <v/>
      </c>
      <c r="D1437" s="19" t="str">
        <f>IF($B1437="","",T(VLOOKUP($B1437,Documentos!$A$2:$C$151,3,0)))</f>
        <v/>
      </c>
    </row>
    <row r="1438" spans="1:4" x14ac:dyDescent="0.4">
      <c r="A1438" s="17" t="s">
        <v>3452</v>
      </c>
      <c r="C1438" s="19" t="str">
        <f>IF($B1438="","",T(VLOOKUP($B1438,Documentos!$A$2:$B$151,2,0)))</f>
        <v/>
      </c>
      <c r="D1438" s="19" t="str">
        <f>IF($B1438="","",T(VLOOKUP($B1438,Documentos!$A$2:$C$151,3,0)))</f>
        <v/>
      </c>
    </row>
    <row r="1439" spans="1:4" x14ac:dyDescent="0.4">
      <c r="A1439" s="17" t="s">
        <v>3453</v>
      </c>
      <c r="C1439" s="19" t="str">
        <f>IF($B1439="","",T(VLOOKUP($B1439,Documentos!$A$2:$B$151,2,0)))</f>
        <v/>
      </c>
      <c r="D1439" s="19" t="str">
        <f>IF($B1439="","",T(VLOOKUP($B1439,Documentos!$A$2:$C$151,3,0)))</f>
        <v/>
      </c>
    </row>
    <row r="1440" spans="1:4" x14ac:dyDescent="0.4">
      <c r="A1440" s="17" t="s">
        <v>3454</v>
      </c>
      <c r="C1440" s="19" t="str">
        <f>IF($B1440="","",T(VLOOKUP($B1440,Documentos!$A$2:$B$151,2,0)))</f>
        <v/>
      </c>
      <c r="D1440" s="19" t="str">
        <f>IF($B1440="","",T(VLOOKUP($B1440,Documentos!$A$2:$C$151,3,0)))</f>
        <v/>
      </c>
    </row>
    <row r="1441" spans="1:4" x14ac:dyDescent="0.4">
      <c r="A1441" s="17" t="s">
        <v>3455</v>
      </c>
      <c r="C1441" s="19" t="str">
        <f>IF($B1441="","",T(VLOOKUP($B1441,Documentos!$A$2:$B$151,2,0)))</f>
        <v/>
      </c>
      <c r="D1441" s="19" t="str">
        <f>IF($B1441="","",T(VLOOKUP($B1441,Documentos!$A$2:$C$151,3,0)))</f>
        <v/>
      </c>
    </row>
    <row r="1442" spans="1:4" x14ac:dyDescent="0.4">
      <c r="A1442" s="17" t="s">
        <v>3456</v>
      </c>
      <c r="C1442" s="19" t="str">
        <f>IF($B1442="","",T(VLOOKUP($B1442,Documentos!$A$2:$B$151,2,0)))</f>
        <v/>
      </c>
      <c r="D1442" s="19" t="str">
        <f>IF($B1442="","",T(VLOOKUP($B1442,Documentos!$A$2:$C$151,3,0)))</f>
        <v/>
      </c>
    </row>
    <row r="1443" spans="1:4" x14ac:dyDescent="0.4">
      <c r="A1443" s="17" t="s">
        <v>3457</v>
      </c>
      <c r="C1443" s="19" t="str">
        <f>IF($B1443="","",T(VLOOKUP($B1443,Documentos!$A$2:$B$151,2,0)))</f>
        <v/>
      </c>
      <c r="D1443" s="19" t="str">
        <f>IF($B1443="","",T(VLOOKUP($B1443,Documentos!$A$2:$C$151,3,0)))</f>
        <v/>
      </c>
    </row>
    <row r="1444" spans="1:4" x14ac:dyDescent="0.4">
      <c r="A1444" s="17" t="s">
        <v>3458</v>
      </c>
      <c r="C1444" s="19" t="str">
        <f>IF($B1444="","",T(VLOOKUP($B1444,Documentos!$A$2:$B$151,2,0)))</f>
        <v/>
      </c>
      <c r="D1444" s="19" t="str">
        <f>IF($B1444="","",T(VLOOKUP($B1444,Documentos!$A$2:$C$151,3,0)))</f>
        <v/>
      </c>
    </row>
    <row r="1445" spans="1:4" x14ac:dyDescent="0.4">
      <c r="A1445" s="17" t="s">
        <v>3459</v>
      </c>
      <c r="C1445" s="19" t="str">
        <f>IF($B1445="","",T(VLOOKUP($B1445,Documentos!$A$2:$B$151,2,0)))</f>
        <v/>
      </c>
      <c r="D1445" s="19" t="str">
        <f>IF($B1445="","",T(VLOOKUP($B1445,Documentos!$A$2:$C$151,3,0)))</f>
        <v/>
      </c>
    </row>
    <row r="1446" spans="1:4" x14ac:dyDescent="0.4">
      <c r="A1446" s="17" t="s">
        <v>3460</v>
      </c>
      <c r="C1446" s="19" t="str">
        <f>IF($B1446="","",T(VLOOKUP($B1446,Documentos!$A$2:$B$151,2,0)))</f>
        <v/>
      </c>
      <c r="D1446" s="19" t="str">
        <f>IF($B1446="","",T(VLOOKUP($B1446,Documentos!$A$2:$C$151,3,0)))</f>
        <v/>
      </c>
    </row>
    <row r="1447" spans="1:4" x14ac:dyDescent="0.4">
      <c r="A1447" s="17" t="s">
        <v>3461</v>
      </c>
      <c r="C1447" s="19" t="str">
        <f>IF($B1447="","",T(VLOOKUP($B1447,Documentos!$A$2:$B$151,2,0)))</f>
        <v/>
      </c>
      <c r="D1447" s="19" t="str">
        <f>IF($B1447="","",T(VLOOKUP($B1447,Documentos!$A$2:$C$151,3,0)))</f>
        <v/>
      </c>
    </row>
    <row r="1448" spans="1:4" x14ac:dyDescent="0.4">
      <c r="A1448" s="17" t="s">
        <v>3462</v>
      </c>
      <c r="C1448" s="19" t="str">
        <f>IF($B1448="","",T(VLOOKUP($B1448,Documentos!$A$2:$B$151,2,0)))</f>
        <v/>
      </c>
      <c r="D1448" s="19" t="str">
        <f>IF($B1448="","",T(VLOOKUP($B1448,Documentos!$A$2:$C$151,3,0)))</f>
        <v/>
      </c>
    </row>
    <row r="1449" spans="1:4" x14ac:dyDescent="0.4">
      <c r="A1449" s="17" t="s">
        <v>3463</v>
      </c>
      <c r="C1449" s="19" t="str">
        <f>IF($B1449="","",T(VLOOKUP($B1449,Documentos!$A$2:$B$151,2,0)))</f>
        <v/>
      </c>
      <c r="D1449" s="19" t="str">
        <f>IF($B1449="","",T(VLOOKUP($B1449,Documentos!$A$2:$C$151,3,0)))</f>
        <v/>
      </c>
    </row>
    <row r="1450" spans="1:4" x14ac:dyDescent="0.4">
      <c r="A1450" s="17" t="s">
        <v>3464</v>
      </c>
      <c r="C1450" s="19" t="str">
        <f>IF($B1450="","",T(VLOOKUP($B1450,Documentos!$A$2:$B$151,2,0)))</f>
        <v/>
      </c>
      <c r="D1450" s="19" t="str">
        <f>IF($B1450="","",T(VLOOKUP($B1450,Documentos!$A$2:$C$151,3,0)))</f>
        <v/>
      </c>
    </row>
    <row r="1451" spans="1:4" x14ac:dyDescent="0.4">
      <c r="A1451" s="17" t="s">
        <v>3465</v>
      </c>
      <c r="C1451" s="19" t="str">
        <f>IF($B1451="","",T(VLOOKUP($B1451,Documentos!$A$2:$B$151,2,0)))</f>
        <v/>
      </c>
      <c r="D1451" s="19" t="str">
        <f>IF($B1451="","",T(VLOOKUP($B1451,Documentos!$A$2:$C$151,3,0)))</f>
        <v/>
      </c>
    </row>
    <row r="1452" spans="1:4" x14ac:dyDescent="0.4">
      <c r="A1452" s="17" t="s">
        <v>3466</v>
      </c>
      <c r="C1452" s="19" t="str">
        <f>IF($B1452="","",T(VLOOKUP($B1452,Documentos!$A$2:$B$151,2,0)))</f>
        <v/>
      </c>
      <c r="D1452" s="19" t="str">
        <f>IF($B1452="","",T(VLOOKUP($B1452,Documentos!$A$2:$C$151,3,0)))</f>
        <v/>
      </c>
    </row>
    <row r="1453" spans="1:4" x14ac:dyDescent="0.4">
      <c r="A1453" s="17" t="s">
        <v>3467</v>
      </c>
      <c r="C1453" s="19" t="str">
        <f>IF($B1453="","",T(VLOOKUP($B1453,Documentos!$A$2:$B$151,2,0)))</f>
        <v/>
      </c>
      <c r="D1453" s="19" t="str">
        <f>IF($B1453="","",T(VLOOKUP($B1453,Documentos!$A$2:$C$151,3,0)))</f>
        <v/>
      </c>
    </row>
    <row r="1454" spans="1:4" x14ac:dyDescent="0.4">
      <c r="A1454" s="17" t="s">
        <v>3468</v>
      </c>
      <c r="C1454" s="19" t="str">
        <f>IF($B1454="","",T(VLOOKUP($B1454,Documentos!$A$2:$B$151,2,0)))</f>
        <v/>
      </c>
      <c r="D1454" s="19" t="str">
        <f>IF($B1454="","",T(VLOOKUP($B1454,Documentos!$A$2:$C$151,3,0)))</f>
        <v/>
      </c>
    </row>
    <row r="1455" spans="1:4" x14ac:dyDescent="0.4">
      <c r="A1455" s="17" t="s">
        <v>3469</v>
      </c>
      <c r="C1455" s="19" t="str">
        <f>IF($B1455="","",T(VLOOKUP($B1455,Documentos!$A$2:$B$151,2,0)))</f>
        <v/>
      </c>
      <c r="D1455" s="19" t="str">
        <f>IF($B1455="","",T(VLOOKUP($B1455,Documentos!$A$2:$C$151,3,0)))</f>
        <v/>
      </c>
    </row>
    <row r="1456" spans="1:4" x14ac:dyDescent="0.4">
      <c r="A1456" s="17" t="s">
        <v>3470</v>
      </c>
      <c r="C1456" s="19" t="str">
        <f>IF($B1456="","",T(VLOOKUP($B1456,Documentos!$A$2:$B$151,2,0)))</f>
        <v/>
      </c>
      <c r="D1456" s="19" t="str">
        <f>IF($B1456="","",T(VLOOKUP($B1456,Documentos!$A$2:$C$151,3,0)))</f>
        <v/>
      </c>
    </row>
    <row r="1457" spans="1:4" x14ac:dyDescent="0.4">
      <c r="A1457" s="17" t="s">
        <v>3471</v>
      </c>
      <c r="C1457" s="19" t="str">
        <f>IF($B1457="","",T(VLOOKUP($B1457,Documentos!$A$2:$B$151,2,0)))</f>
        <v/>
      </c>
      <c r="D1457" s="19" t="str">
        <f>IF($B1457="","",T(VLOOKUP($B1457,Documentos!$A$2:$C$151,3,0)))</f>
        <v/>
      </c>
    </row>
    <row r="1458" spans="1:4" x14ac:dyDescent="0.4">
      <c r="A1458" s="17" t="s">
        <v>3472</v>
      </c>
      <c r="C1458" s="19" t="str">
        <f>IF($B1458="","",T(VLOOKUP($B1458,Documentos!$A$2:$B$151,2,0)))</f>
        <v/>
      </c>
      <c r="D1458" s="19" t="str">
        <f>IF($B1458="","",T(VLOOKUP($B1458,Documentos!$A$2:$C$151,3,0)))</f>
        <v/>
      </c>
    </row>
    <row r="1459" spans="1:4" x14ac:dyDescent="0.4">
      <c r="A1459" s="17" t="s">
        <v>3473</v>
      </c>
      <c r="C1459" s="19" t="str">
        <f>IF($B1459="","",T(VLOOKUP($B1459,Documentos!$A$2:$B$151,2,0)))</f>
        <v/>
      </c>
      <c r="D1459" s="19" t="str">
        <f>IF($B1459="","",T(VLOOKUP($B1459,Documentos!$A$2:$C$151,3,0)))</f>
        <v/>
      </c>
    </row>
    <row r="1460" spans="1:4" x14ac:dyDescent="0.4">
      <c r="A1460" s="17" t="s">
        <v>3474</v>
      </c>
      <c r="C1460" s="19" t="str">
        <f>IF($B1460="","",T(VLOOKUP($B1460,Documentos!$A$2:$B$151,2,0)))</f>
        <v/>
      </c>
      <c r="D1460" s="19" t="str">
        <f>IF($B1460="","",T(VLOOKUP($B1460,Documentos!$A$2:$C$151,3,0)))</f>
        <v/>
      </c>
    </row>
    <row r="1461" spans="1:4" x14ac:dyDescent="0.4">
      <c r="A1461" s="17" t="s">
        <v>3475</v>
      </c>
      <c r="C1461" s="19" t="str">
        <f>IF($B1461="","",T(VLOOKUP($B1461,Documentos!$A$2:$B$151,2,0)))</f>
        <v/>
      </c>
      <c r="D1461" s="19" t="str">
        <f>IF($B1461="","",T(VLOOKUP($B1461,Documentos!$A$2:$C$151,3,0)))</f>
        <v/>
      </c>
    </row>
    <row r="1462" spans="1:4" x14ac:dyDescent="0.4">
      <c r="A1462" s="17" t="s">
        <v>3476</v>
      </c>
      <c r="C1462" s="19" t="str">
        <f>IF($B1462="","",T(VLOOKUP($B1462,Documentos!$A$2:$B$151,2,0)))</f>
        <v/>
      </c>
      <c r="D1462" s="19" t="str">
        <f>IF($B1462="","",T(VLOOKUP($B1462,Documentos!$A$2:$C$151,3,0)))</f>
        <v/>
      </c>
    </row>
    <row r="1463" spans="1:4" x14ac:dyDescent="0.4">
      <c r="A1463" s="17" t="s">
        <v>3477</v>
      </c>
      <c r="C1463" s="19" t="str">
        <f>IF($B1463="","",T(VLOOKUP($B1463,Documentos!$A$2:$B$151,2,0)))</f>
        <v/>
      </c>
      <c r="D1463" s="19" t="str">
        <f>IF($B1463="","",T(VLOOKUP($B1463,Documentos!$A$2:$C$151,3,0)))</f>
        <v/>
      </c>
    </row>
    <row r="1464" spans="1:4" x14ac:dyDescent="0.4">
      <c r="A1464" s="17" t="s">
        <v>3478</v>
      </c>
      <c r="C1464" s="19" t="str">
        <f>IF($B1464="","",T(VLOOKUP($B1464,Documentos!$A$2:$B$151,2,0)))</f>
        <v/>
      </c>
      <c r="D1464" s="19" t="str">
        <f>IF($B1464="","",T(VLOOKUP($B1464,Documentos!$A$2:$C$151,3,0)))</f>
        <v/>
      </c>
    </row>
    <row r="1465" spans="1:4" x14ac:dyDescent="0.4">
      <c r="A1465" s="17" t="s">
        <v>3479</v>
      </c>
      <c r="C1465" s="19" t="str">
        <f>IF($B1465="","",T(VLOOKUP($B1465,Documentos!$A$2:$B$151,2,0)))</f>
        <v/>
      </c>
      <c r="D1465" s="19" t="str">
        <f>IF($B1465="","",T(VLOOKUP($B1465,Documentos!$A$2:$C$151,3,0)))</f>
        <v/>
      </c>
    </row>
    <row r="1466" spans="1:4" x14ac:dyDescent="0.4">
      <c r="A1466" s="17" t="s">
        <v>3480</v>
      </c>
      <c r="C1466" s="19" t="str">
        <f>IF($B1466="","",T(VLOOKUP($B1466,Documentos!$A$2:$B$151,2,0)))</f>
        <v/>
      </c>
      <c r="D1466" s="19" t="str">
        <f>IF($B1466="","",T(VLOOKUP($B1466,Documentos!$A$2:$C$151,3,0)))</f>
        <v/>
      </c>
    </row>
    <row r="1467" spans="1:4" x14ac:dyDescent="0.4">
      <c r="A1467" s="17" t="s">
        <v>3481</v>
      </c>
      <c r="C1467" s="19" t="str">
        <f>IF($B1467="","",T(VLOOKUP($B1467,Documentos!$A$2:$B$151,2,0)))</f>
        <v/>
      </c>
      <c r="D1467" s="19" t="str">
        <f>IF($B1467="","",T(VLOOKUP($B1467,Documentos!$A$2:$C$151,3,0)))</f>
        <v/>
      </c>
    </row>
    <row r="1468" spans="1:4" x14ac:dyDescent="0.4">
      <c r="A1468" s="17" t="s">
        <v>3482</v>
      </c>
      <c r="C1468" s="19" t="str">
        <f>IF($B1468="","",T(VLOOKUP($B1468,Documentos!$A$2:$B$151,2,0)))</f>
        <v/>
      </c>
      <c r="D1468" s="19" t="str">
        <f>IF($B1468="","",T(VLOOKUP($B1468,Documentos!$A$2:$C$151,3,0)))</f>
        <v/>
      </c>
    </row>
    <row r="1469" spans="1:4" x14ac:dyDescent="0.4">
      <c r="A1469" s="17" t="s">
        <v>3483</v>
      </c>
      <c r="C1469" s="19" t="str">
        <f>IF($B1469="","",T(VLOOKUP($B1469,Documentos!$A$2:$B$151,2,0)))</f>
        <v/>
      </c>
      <c r="D1469" s="19" t="str">
        <f>IF($B1469="","",T(VLOOKUP($B1469,Documentos!$A$2:$C$151,3,0)))</f>
        <v/>
      </c>
    </row>
    <row r="1470" spans="1:4" x14ac:dyDescent="0.4">
      <c r="A1470" s="17" t="s">
        <v>3484</v>
      </c>
      <c r="C1470" s="19" t="str">
        <f>IF($B1470="","",T(VLOOKUP($B1470,Documentos!$A$2:$B$151,2,0)))</f>
        <v/>
      </c>
      <c r="D1470" s="19" t="str">
        <f>IF($B1470="","",T(VLOOKUP($B1470,Documentos!$A$2:$C$151,3,0)))</f>
        <v/>
      </c>
    </row>
    <row r="1471" spans="1:4" x14ac:dyDescent="0.4">
      <c r="A1471" s="17" t="s">
        <v>3485</v>
      </c>
      <c r="C1471" s="19" t="str">
        <f>IF($B1471="","",T(VLOOKUP($B1471,Documentos!$A$2:$B$151,2,0)))</f>
        <v/>
      </c>
      <c r="D1471" s="19" t="str">
        <f>IF($B1471="","",T(VLOOKUP($B1471,Documentos!$A$2:$C$151,3,0)))</f>
        <v/>
      </c>
    </row>
    <row r="1472" spans="1:4" x14ac:dyDescent="0.4">
      <c r="A1472" s="17" t="s">
        <v>3486</v>
      </c>
      <c r="C1472" s="19" t="str">
        <f>IF($B1472="","",T(VLOOKUP($B1472,Documentos!$A$2:$B$151,2,0)))</f>
        <v/>
      </c>
      <c r="D1472" s="19" t="str">
        <f>IF($B1472="","",T(VLOOKUP($B1472,Documentos!$A$2:$C$151,3,0)))</f>
        <v/>
      </c>
    </row>
    <row r="1473" spans="1:4" x14ac:dyDescent="0.4">
      <c r="A1473" s="17" t="s">
        <v>3487</v>
      </c>
      <c r="C1473" s="19" t="str">
        <f>IF($B1473="","",T(VLOOKUP($B1473,Documentos!$A$2:$B$151,2,0)))</f>
        <v/>
      </c>
      <c r="D1473" s="19" t="str">
        <f>IF($B1473="","",T(VLOOKUP($B1473,Documentos!$A$2:$C$151,3,0)))</f>
        <v/>
      </c>
    </row>
    <row r="1474" spans="1:4" x14ac:dyDescent="0.4">
      <c r="A1474" s="17" t="s">
        <v>3488</v>
      </c>
      <c r="C1474" s="19" t="str">
        <f>IF($B1474="","",T(VLOOKUP($B1474,Documentos!$A$2:$B$151,2,0)))</f>
        <v/>
      </c>
      <c r="D1474" s="19" t="str">
        <f>IF($B1474="","",T(VLOOKUP($B1474,Documentos!$A$2:$C$151,3,0)))</f>
        <v/>
      </c>
    </row>
    <row r="1475" spans="1:4" x14ac:dyDescent="0.4">
      <c r="A1475" s="17" t="s">
        <v>3489</v>
      </c>
      <c r="C1475" s="19" t="str">
        <f>IF($B1475="","",T(VLOOKUP($B1475,Documentos!$A$2:$B$151,2,0)))</f>
        <v/>
      </c>
      <c r="D1475" s="19" t="str">
        <f>IF($B1475="","",T(VLOOKUP($B1475,Documentos!$A$2:$C$151,3,0)))</f>
        <v/>
      </c>
    </row>
    <row r="1476" spans="1:4" x14ac:dyDescent="0.4">
      <c r="A1476" s="17" t="s">
        <v>3490</v>
      </c>
      <c r="C1476" s="19" t="str">
        <f>IF($B1476="","",T(VLOOKUP($B1476,Documentos!$A$2:$B$151,2,0)))</f>
        <v/>
      </c>
      <c r="D1476" s="19" t="str">
        <f>IF($B1476="","",T(VLOOKUP($B1476,Documentos!$A$2:$C$151,3,0)))</f>
        <v/>
      </c>
    </row>
    <row r="1477" spans="1:4" x14ac:dyDescent="0.4">
      <c r="A1477" s="17" t="s">
        <v>3491</v>
      </c>
      <c r="C1477" s="19" t="str">
        <f>IF($B1477="","",T(VLOOKUP($B1477,Documentos!$A$2:$B$151,2,0)))</f>
        <v/>
      </c>
      <c r="D1477" s="19" t="str">
        <f>IF($B1477="","",T(VLOOKUP($B1477,Documentos!$A$2:$C$151,3,0)))</f>
        <v/>
      </c>
    </row>
    <row r="1478" spans="1:4" x14ac:dyDescent="0.4">
      <c r="A1478" s="17" t="s">
        <v>3492</v>
      </c>
      <c r="C1478" s="19" t="str">
        <f>IF($B1478="","",T(VLOOKUP($B1478,Documentos!$A$2:$B$151,2,0)))</f>
        <v/>
      </c>
      <c r="D1478" s="19" t="str">
        <f>IF($B1478="","",T(VLOOKUP($B1478,Documentos!$A$2:$C$151,3,0)))</f>
        <v/>
      </c>
    </row>
    <row r="1479" spans="1:4" x14ac:dyDescent="0.4">
      <c r="A1479" s="17" t="s">
        <v>3493</v>
      </c>
      <c r="C1479" s="19" t="str">
        <f>IF($B1479="","",T(VLOOKUP($B1479,Documentos!$A$2:$B$151,2,0)))</f>
        <v/>
      </c>
      <c r="D1479" s="19" t="str">
        <f>IF($B1479="","",T(VLOOKUP($B1479,Documentos!$A$2:$C$151,3,0)))</f>
        <v/>
      </c>
    </row>
    <row r="1480" spans="1:4" x14ac:dyDescent="0.4">
      <c r="A1480" s="17" t="s">
        <v>3494</v>
      </c>
      <c r="C1480" s="19" t="str">
        <f>IF($B1480="","",T(VLOOKUP($B1480,Documentos!$A$2:$B$151,2,0)))</f>
        <v/>
      </c>
      <c r="D1480" s="19" t="str">
        <f>IF($B1480="","",T(VLOOKUP($B1480,Documentos!$A$2:$C$151,3,0)))</f>
        <v/>
      </c>
    </row>
    <row r="1481" spans="1:4" x14ac:dyDescent="0.4">
      <c r="A1481" s="17" t="s">
        <v>3495</v>
      </c>
      <c r="C1481" s="19" t="str">
        <f>IF($B1481="","",T(VLOOKUP($B1481,Documentos!$A$2:$B$151,2,0)))</f>
        <v/>
      </c>
      <c r="D1481" s="19" t="str">
        <f>IF($B1481="","",T(VLOOKUP($B1481,Documentos!$A$2:$C$151,3,0)))</f>
        <v/>
      </c>
    </row>
    <row r="1482" spans="1:4" x14ac:dyDescent="0.4">
      <c r="A1482" s="17" t="s">
        <v>3496</v>
      </c>
      <c r="C1482" s="19" t="str">
        <f>IF($B1482="","",T(VLOOKUP($B1482,Documentos!$A$2:$B$151,2,0)))</f>
        <v/>
      </c>
      <c r="D1482" s="19" t="str">
        <f>IF($B1482="","",T(VLOOKUP($B1482,Documentos!$A$2:$C$151,3,0)))</f>
        <v/>
      </c>
    </row>
    <row r="1483" spans="1:4" x14ac:dyDescent="0.4">
      <c r="A1483" s="17" t="s">
        <v>3497</v>
      </c>
      <c r="C1483" s="19" t="str">
        <f>IF($B1483="","",T(VLOOKUP($B1483,Documentos!$A$2:$B$151,2,0)))</f>
        <v/>
      </c>
      <c r="D1483" s="19" t="str">
        <f>IF($B1483="","",T(VLOOKUP($B1483,Documentos!$A$2:$C$151,3,0)))</f>
        <v/>
      </c>
    </row>
    <row r="1484" spans="1:4" x14ac:dyDescent="0.4">
      <c r="A1484" s="17" t="s">
        <v>3498</v>
      </c>
      <c r="C1484" s="19" t="str">
        <f>IF($B1484="","",T(VLOOKUP($B1484,Documentos!$A$2:$B$151,2,0)))</f>
        <v/>
      </c>
      <c r="D1484" s="19" t="str">
        <f>IF($B1484="","",T(VLOOKUP($B1484,Documentos!$A$2:$C$151,3,0)))</f>
        <v/>
      </c>
    </row>
    <row r="1485" spans="1:4" x14ac:dyDescent="0.4">
      <c r="A1485" s="17" t="s">
        <v>3499</v>
      </c>
      <c r="C1485" s="19" t="str">
        <f>IF($B1485="","",T(VLOOKUP($B1485,Documentos!$A$2:$B$151,2,0)))</f>
        <v/>
      </c>
      <c r="D1485" s="19" t="str">
        <f>IF($B1485="","",T(VLOOKUP($B1485,Documentos!$A$2:$C$151,3,0)))</f>
        <v/>
      </c>
    </row>
    <row r="1486" spans="1:4" x14ac:dyDescent="0.4">
      <c r="A1486" s="17" t="s">
        <v>3500</v>
      </c>
      <c r="C1486" s="19" t="str">
        <f>IF($B1486="","",T(VLOOKUP($B1486,Documentos!$A$2:$B$151,2,0)))</f>
        <v/>
      </c>
      <c r="D1486" s="19" t="str">
        <f>IF($B1486="","",T(VLOOKUP($B1486,Documentos!$A$2:$C$151,3,0)))</f>
        <v/>
      </c>
    </row>
    <row r="1487" spans="1:4" x14ac:dyDescent="0.4">
      <c r="A1487" s="17" t="s">
        <v>3501</v>
      </c>
      <c r="C1487" s="19" t="str">
        <f>IF($B1487="","",T(VLOOKUP($B1487,Documentos!$A$2:$B$151,2,0)))</f>
        <v/>
      </c>
      <c r="D1487" s="19" t="str">
        <f>IF($B1487="","",T(VLOOKUP($B1487,Documentos!$A$2:$C$151,3,0)))</f>
        <v/>
      </c>
    </row>
    <row r="1488" spans="1:4" x14ac:dyDescent="0.4">
      <c r="A1488" s="17" t="s">
        <v>3502</v>
      </c>
      <c r="C1488" s="19" t="str">
        <f>IF($B1488="","",T(VLOOKUP($B1488,Documentos!$A$2:$B$151,2,0)))</f>
        <v/>
      </c>
      <c r="D1488" s="19" t="str">
        <f>IF($B1488="","",T(VLOOKUP($B1488,Documentos!$A$2:$C$151,3,0)))</f>
        <v/>
      </c>
    </row>
    <row r="1489" spans="1:4" x14ac:dyDescent="0.4">
      <c r="A1489" s="17" t="s">
        <v>3503</v>
      </c>
      <c r="C1489" s="19" t="str">
        <f>IF($B1489="","",T(VLOOKUP($B1489,Documentos!$A$2:$B$151,2,0)))</f>
        <v/>
      </c>
      <c r="D1489" s="19" t="str">
        <f>IF($B1489="","",T(VLOOKUP($B1489,Documentos!$A$2:$C$151,3,0)))</f>
        <v/>
      </c>
    </row>
    <row r="1490" spans="1:4" x14ac:dyDescent="0.4">
      <c r="A1490" s="17" t="s">
        <v>3504</v>
      </c>
      <c r="C1490" s="19" t="str">
        <f>IF($B1490="","",T(VLOOKUP($B1490,Documentos!$A$2:$B$151,2,0)))</f>
        <v/>
      </c>
      <c r="D1490" s="19" t="str">
        <f>IF($B1490="","",T(VLOOKUP($B1490,Documentos!$A$2:$C$151,3,0)))</f>
        <v/>
      </c>
    </row>
    <row r="1491" spans="1:4" x14ac:dyDescent="0.4">
      <c r="A1491" s="17" t="s">
        <v>3505</v>
      </c>
      <c r="C1491" s="19" t="str">
        <f>IF($B1491="","",T(VLOOKUP($B1491,Documentos!$A$2:$B$151,2,0)))</f>
        <v/>
      </c>
      <c r="D1491" s="19" t="str">
        <f>IF($B1491="","",T(VLOOKUP($B1491,Documentos!$A$2:$C$151,3,0)))</f>
        <v/>
      </c>
    </row>
    <row r="1492" spans="1:4" x14ac:dyDescent="0.4">
      <c r="A1492" s="17" t="s">
        <v>3506</v>
      </c>
      <c r="C1492" s="19" t="str">
        <f>IF($B1492="","",T(VLOOKUP($B1492,Documentos!$A$2:$B$151,2,0)))</f>
        <v/>
      </c>
      <c r="D1492" s="19" t="str">
        <f>IF($B1492="","",T(VLOOKUP($B1492,Documentos!$A$2:$C$151,3,0)))</f>
        <v/>
      </c>
    </row>
    <row r="1493" spans="1:4" x14ac:dyDescent="0.4">
      <c r="A1493" s="17" t="s">
        <v>3507</v>
      </c>
      <c r="C1493" s="19" t="str">
        <f>IF($B1493="","",T(VLOOKUP($B1493,Documentos!$A$2:$B$151,2,0)))</f>
        <v/>
      </c>
      <c r="D1493" s="19" t="str">
        <f>IF($B1493="","",T(VLOOKUP($B1493,Documentos!$A$2:$C$151,3,0)))</f>
        <v/>
      </c>
    </row>
    <row r="1494" spans="1:4" x14ac:dyDescent="0.4">
      <c r="A1494" s="17" t="s">
        <v>3508</v>
      </c>
      <c r="C1494" s="19" t="str">
        <f>IF($B1494="","",T(VLOOKUP($B1494,Documentos!$A$2:$B$151,2,0)))</f>
        <v/>
      </c>
      <c r="D1494" s="19" t="str">
        <f>IF($B1494="","",T(VLOOKUP($B1494,Documentos!$A$2:$C$151,3,0)))</f>
        <v/>
      </c>
    </row>
    <row r="1495" spans="1:4" x14ac:dyDescent="0.4">
      <c r="A1495" s="17" t="s">
        <v>3509</v>
      </c>
      <c r="C1495" s="19" t="str">
        <f>IF($B1495="","",T(VLOOKUP($B1495,Documentos!$A$2:$B$151,2,0)))</f>
        <v/>
      </c>
      <c r="D1495" s="19" t="str">
        <f>IF($B1495="","",T(VLOOKUP($B1495,Documentos!$A$2:$C$151,3,0)))</f>
        <v/>
      </c>
    </row>
    <row r="1496" spans="1:4" x14ac:dyDescent="0.4">
      <c r="A1496" s="17" t="s">
        <v>3510</v>
      </c>
      <c r="C1496" s="19" t="str">
        <f>IF($B1496="","",T(VLOOKUP($B1496,Documentos!$A$2:$B$151,2,0)))</f>
        <v/>
      </c>
      <c r="D1496" s="19" t="str">
        <f>IF($B1496="","",T(VLOOKUP($B1496,Documentos!$A$2:$C$151,3,0)))</f>
        <v/>
      </c>
    </row>
    <row r="1497" spans="1:4" x14ac:dyDescent="0.4">
      <c r="A1497" s="17" t="s">
        <v>3511</v>
      </c>
      <c r="C1497" s="19" t="str">
        <f>IF($B1497="","",T(VLOOKUP($B1497,Documentos!$A$2:$B$151,2,0)))</f>
        <v/>
      </c>
      <c r="D1497" s="19" t="str">
        <f>IF($B1497="","",T(VLOOKUP($B1497,Documentos!$A$2:$C$151,3,0)))</f>
        <v/>
      </c>
    </row>
    <row r="1498" spans="1:4" x14ac:dyDescent="0.4">
      <c r="A1498" s="17" t="s">
        <v>3512</v>
      </c>
      <c r="C1498" s="19" t="str">
        <f>IF($B1498="","",T(VLOOKUP($B1498,Documentos!$A$2:$B$151,2,0)))</f>
        <v/>
      </c>
      <c r="D1498" s="19" t="str">
        <f>IF($B1498="","",T(VLOOKUP($B1498,Documentos!$A$2:$C$151,3,0)))</f>
        <v/>
      </c>
    </row>
    <row r="1499" spans="1:4" x14ac:dyDescent="0.4">
      <c r="A1499" s="17" t="s">
        <v>3513</v>
      </c>
      <c r="C1499" s="19" t="str">
        <f>IF($B1499="","",T(VLOOKUP($B1499,Documentos!$A$2:$B$151,2,0)))</f>
        <v/>
      </c>
      <c r="D1499" s="19" t="str">
        <f>IF($B1499="","",T(VLOOKUP($B1499,Documentos!$A$2:$C$151,3,0)))</f>
        <v/>
      </c>
    </row>
  </sheetData>
  <autoFilter ref="A1:T1499" xr:uid="{00000000-0009-0000-0000-000005000000}"/>
  <conditionalFormatting sqref="A2:A1499">
    <cfRule type="expression" dxfId="19" priority="20">
      <formula>$B2=""</formula>
    </cfRule>
  </conditionalFormatting>
  <conditionalFormatting sqref="A2:T41 J42:T52 K53:T176 J177:T224 M225:T225 J226:T328 M329:T440 K441:T460 J461:T552 M553:T558 J559:T587 M588:T598 K599:T602 M603:T608 J609:T609 M610:T616 J617:T619 K620:T623 J624:T636 K637:T639 H640:T643 J644:T667 K668:T672 J673:T676 K677:T680 H681:T685 J686:T696 K697:T707 J708:T711 H712:T716 J717:T720 K721:T744 M745:T753 J754:T754 A755:T1499 H42:H552 H553:K558 H559:H639 H647:H680 H686:H711 H697:I700 H717:H732 H733:J733 H734:H744 H745:K745 H746:H753 A754:H754 A42:F753 K193:K228 J225:K225 J329:K398 K399:K511 J420:K440 K538:K720 J588:K592 K593:L598 J603:K608 J610:K616 J746:K753">
    <cfRule type="expression" dxfId="18" priority="21">
      <formula>MOD(ROW(),2)=0</formula>
    </cfRule>
  </conditionalFormatting>
  <conditionalFormatting sqref="H2:H643 G644:G646 H647:H1499">
    <cfRule type="cellIs" dxfId="17" priority="2" operator="equal">
      <formula>"Pleito – discordância metodológica"</formula>
    </cfRule>
    <cfRule type="cellIs" dxfId="16" priority="3" operator="equal">
      <formula>"Pleito – sugestão de aprimoramento"</formula>
    </cfRule>
    <cfRule type="cellIs" dxfId="15" priority="4" operator="equal">
      <formula>"Pleito – correção de dado ou cálculo"</formula>
    </cfRule>
    <cfRule type="cellIs" dxfId="14" priority="5" operator="equal">
      <formula>"Pedido de esclarecimento"</formula>
    </cfRule>
    <cfRule type="cellIs" dxfId="13" priority="6" operator="equal">
      <formula>"Apoio à proposta"</formula>
    </cfRule>
    <cfRule type="cellIs" dxfId="12" priority="7" operator="equal">
      <formula>"Argumento ou fundamentação"</formula>
    </cfRule>
    <cfRule type="cellIs" dxfId="11" priority="8" operator="equal">
      <formula>"Dados, cálculos ou evidências"</formula>
    </cfRule>
    <cfRule type="cellIs" dxfId="10" priority="9" operator="equal">
      <formula>"Referência internacional"</formula>
    </cfRule>
    <cfRule type="cellIs" dxfId="9" priority="10" operator="equal">
      <formula>"Contextualização / manifestação geral"</formula>
    </cfRule>
  </conditionalFormatting>
  <conditionalFormatting sqref="O2:O1499">
    <cfRule type="cellIs" dxfId="8" priority="11" operator="equal">
      <formula>"Acatar"</formula>
    </cfRule>
    <cfRule type="cellIs" dxfId="7" priority="12" operator="equal">
      <formula>"Acatar parcialmente"</formula>
    </cfRule>
    <cfRule type="cellIs" dxfId="6" priority="13" operator="equal">
      <formula>"Não acatar"</formula>
    </cfRule>
    <cfRule type="cellIs" dxfId="5" priority="14" operator="equal">
      <formula>"Esclarecimento (sem alteração)"</formula>
    </cfRule>
  </conditionalFormatting>
  <conditionalFormatting sqref="S2:S1499">
    <cfRule type="cellIs" dxfId="4" priority="15" operator="equal">
      <formula>"Pendente"</formula>
    </cfRule>
    <cfRule type="cellIs" dxfId="3" priority="16" operator="equal">
      <formula>"Em análise"</formula>
    </cfRule>
    <cfRule type="cellIs" dxfId="2" priority="17" operator="equal">
      <formula>"Analisada"</formula>
    </cfRule>
    <cfRule type="cellIs" dxfId="1" priority="18" operator="equal">
      <formula>"Revisada (coordenação)"</formula>
    </cfRule>
    <cfRule type="cellIs" dxfId="0" priority="19" operator="equal">
      <formula>"Incorporada ao relatório"</formula>
    </cfRule>
  </conditionalFormatting>
  <dataValidations count="7">
    <dataValidation type="list" allowBlank="1" showErrorMessage="1" errorTitle="Valor inválido" error="Selecione um tema da lista." sqref="I2:I41 J2:J52 J177:J398 J420:J440 I553:I558 J461:J592 J603:J619 J624:J636 I640:I643 J640:J667 J673:J676 I681:I685 J681:J696 I697:I700 I712:I716 J708:J720 I733:J733 J745:J1499 I755:I1499" xr:uid="{00000000-0002-0000-0500-000002000000}">
      <formula1>ListaTemas</formula1>
      <formula2>0</formula2>
    </dataValidation>
    <dataValidation type="list" allowBlank="1" showErrorMessage="1" errorTitle="Valor inválido" error="Selecione a natureza da unidade." sqref="H2:H643 G644:G646 H651:H1499" xr:uid="{00000000-0002-0000-0500-000001000000}">
      <formula1>ListaNaturezas</formula1>
      <formula2>0</formula2>
    </dataValidation>
    <dataValidation type="list" allowBlank="1" showErrorMessage="1" errorTitle="Valor inválido" error="Cadastre a peça na aba Documentos e selecione o ID aqui." sqref="B2:B1499" xr:uid="{00000000-0002-0000-0500-000000000000}">
      <formula1>ListaIDDocs</formula1>
      <formula2>0</formula2>
    </dataValidation>
    <dataValidation type="list" allowBlank="1" showErrorMessage="1" errorTitle="Valor inválido" error="Selecione o documento-alvo." sqref="K2:K1499" xr:uid="{00000000-0002-0000-0500-000004000000}">
      <formula1>ListaAlvos</formula1>
      <formula2>0</formula2>
    </dataValidation>
    <dataValidation type="list" allowBlank="1" showErrorMessage="1" errorTitle="Valor inválido" error="Selecione um posicionamento." sqref="O2:O1499" xr:uid="{00000000-0002-0000-0500-000005000000}">
      <formula1>ListaPosic</formula1>
      <formula2>0</formula2>
    </dataValidation>
    <dataValidation type="list" allowBlank="1" showErrorMessage="1" errorTitle="Valor inválido" error="Selecione Sim ou Não." sqref="Q2:Q1499" xr:uid="{00000000-0002-0000-0500-000006000000}">
      <formula1>ListaSimNao</formula1>
      <formula2>0</formula2>
    </dataValidation>
    <dataValidation type="list" allowBlank="1" showErrorMessage="1" errorTitle="Valor inválido" error="Selecione um status." sqref="S2:S1499" xr:uid="{00000000-0002-0000-0500-000007000000}">
      <formula1>ListaStatus</formula1>
      <formula2>0</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A76C-50FE-42BD-B0C5-A2E5F789D843}">
  <dimension ref="A1:C852"/>
  <sheetViews>
    <sheetView workbookViewId="0">
      <selection activeCell="B91" sqref="B91"/>
    </sheetView>
  </sheetViews>
  <sheetFormatPr defaultRowHeight="14.6" x14ac:dyDescent="0.4"/>
  <cols>
    <col min="1" max="1" width="38.69140625" customWidth="1"/>
    <col min="2" max="2" width="38.3828125" customWidth="1"/>
    <col min="3" max="3" width="77.3046875" customWidth="1"/>
  </cols>
  <sheetData>
    <row r="1" spans="1:3" x14ac:dyDescent="0.4">
      <c r="A1" s="46" t="s">
        <v>3514</v>
      </c>
      <c r="B1" s="46" t="s">
        <v>93</v>
      </c>
      <c r="C1" s="46" t="s">
        <v>3515</v>
      </c>
    </row>
    <row r="2" spans="1:3" ht="40.5" customHeight="1" x14ac:dyDescent="0.4">
      <c r="A2" s="47" t="s">
        <v>101</v>
      </c>
      <c r="B2" s="47" t="s">
        <v>653</v>
      </c>
      <c r="C2" s="47" t="s">
        <v>3516</v>
      </c>
    </row>
    <row r="3" spans="1:3" ht="43.75" x14ac:dyDescent="0.4">
      <c r="A3" s="47" t="s">
        <v>104</v>
      </c>
      <c r="B3" s="47" t="s">
        <v>3517</v>
      </c>
      <c r="C3" s="47" t="s">
        <v>3518</v>
      </c>
    </row>
    <row r="4" spans="1:3" ht="409.6" x14ac:dyDescent="0.4">
      <c r="A4" s="47" t="s">
        <v>104</v>
      </c>
      <c r="B4" s="47" t="s">
        <v>3519</v>
      </c>
      <c r="C4" s="47" t="s">
        <v>3520</v>
      </c>
    </row>
    <row r="5" spans="1:3" ht="409.6" x14ac:dyDescent="0.4">
      <c r="A5" s="47" t="s">
        <v>104</v>
      </c>
      <c r="B5" s="47" t="s">
        <v>3521</v>
      </c>
      <c r="C5" s="47" t="s">
        <v>3522</v>
      </c>
    </row>
    <row r="6" spans="1:3" ht="145.75" x14ac:dyDescent="0.4">
      <c r="A6" s="47" t="s">
        <v>104</v>
      </c>
      <c r="B6" s="47" t="s">
        <v>3523</v>
      </c>
      <c r="C6" s="47" t="s">
        <v>3524</v>
      </c>
    </row>
    <row r="7" spans="1:3" ht="218.6" x14ac:dyDescent="0.4">
      <c r="A7" s="47" t="s">
        <v>104</v>
      </c>
      <c r="B7" s="47" t="s">
        <v>3525</v>
      </c>
      <c r="C7" s="47" t="s">
        <v>3526</v>
      </c>
    </row>
    <row r="8" spans="1:3" ht="409.6" x14ac:dyDescent="0.4">
      <c r="A8" s="47" t="s">
        <v>110</v>
      </c>
      <c r="B8" s="47" t="s">
        <v>653</v>
      </c>
      <c r="C8" s="47" t="s">
        <v>3527</v>
      </c>
    </row>
    <row r="9" spans="1:3" ht="409.6" x14ac:dyDescent="0.4">
      <c r="A9" s="47" t="s">
        <v>110</v>
      </c>
      <c r="B9" s="47" t="s">
        <v>3528</v>
      </c>
      <c r="C9" s="47" t="s">
        <v>3529</v>
      </c>
    </row>
    <row r="10" spans="1:3" ht="409.6" x14ac:dyDescent="0.4">
      <c r="A10" s="47" t="s">
        <v>110</v>
      </c>
      <c r="B10" s="47" t="s">
        <v>3530</v>
      </c>
      <c r="C10" s="47" t="s">
        <v>3531</v>
      </c>
    </row>
    <row r="11" spans="1:3" ht="364.3" x14ac:dyDescent="0.4">
      <c r="A11" s="47" t="s">
        <v>110</v>
      </c>
      <c r="B11" s="47" t="s">
        <v>3532</v>
      </c>
      <c r="C11" s="47" t="s">
        <v>3533</v>
      </c>
    </row>
    <row r="12" spans="1:3" ht="409.6" x14ac:dyDescent="0.4">
      <c r="A12" s="47" t="s">
        <v>110</v>
      </c>
      <c r="B12" s="47" t="s">
        <v>3534</v>
      </c>
      <c r="C12" s="47" t="s">
        <v>3535</v>
      </c>
    </row>
    <row r="13" spans="1:3" ht="409.6" x14ac:dyDescent="0.4">
      <c r="A13" s="47" t="s">
        <v>110</v>
      </c>
      <c r="B13" s="47" t="s">
        <v>3536</v>
      </c>
      <c r="C13" s="47" t="s">
        <v>3537</v>
      </c>
    </row>
    <row r="14" spans="1:3" ht="409.6" x14ac:dyDescent="0.4">
      <c r="A14" s="47" t="s">
        <v>110</v>
      </c>
      <c r="B14" s="47" t="s">
        <v>3538</v>
      </c>
      <c r="C14" s="47" t="s">
        <v>3539</v>
      </c>
    </row>
    <row r="15" spans="1:3" ht="409.6" x14ac:dyDescent="0.4">
      <c r="A15" s="47" t="s">
        <v>110</v>
      </c>
      <c r="B15" s="47" t="s">
        <v>3540</v>
      </c>
      <c r="C15" s="47" t="s">
        <v>3541</v>
      </c>
    </row>
    <row r="16" spans="1:3" ht="320.60000000000002" x14ac:dyDescent="0.4">
      <c r="A16" s="47" t="s">
        <v>110</v>
      </c>
      <c r="B16" s="47" t="s">
        <v>3542</v>
      </c>
      <c r="C16" s="47" t="s">
        <v>3543</v>
      </c>
    </row>
    <row r="17" spans="1:3" ht="320.60000000000002" x14ac:dyDescent="0.4">
      <c r="A17" s="47" t="s">
        <v>110</v>
      </c>
      <c r="B17" s="47" t="s">
        <v>3544</v>
      </c>
      <c r="C17" s="47" t="s">
        <v>3543</v>
      </c>
    </row>
    <row r="18" spans="1:3" ht="29.15" x14ac:dyDescent="0.4">
      <c r="A18" s="47" t="s">
        <v>3545</v>
      </c>
      <c r="B18" s="47" t="s">
        <v>653</v>
      </c>
      <c r="C18" s="47" t="s">
        <v>3546</v>
      </c>
    </row>
    <row r="19" spans="1:3" ht="409.6" x14ac:dyDescent="0.4">
      <c r="A19" s="47" t="s">
        <v>3547</v>
      </c>
      <c r="B19" s="47" t="s">
        <v>653</v>
      </c>
      <c r="C19" s="47" t="s">
        <v>3548</v>
      </c>
    </row>
    <row r="20" spans="1:3" ht="409.6" x14ac:dyDescent="0.4">
      <c r="A20" s="47" t="s">
        <v>3547</v>
      </c>
      <c r="B20" s="47" t="s">
        <v>3549</v>
      </c>
      <c r="C20" s="47" t="s">
        <v>3550</v>
      </c>
    </row>
    <row r="21" spans="1:3" ht="409.6" x14ac:dyDescent="0.4">
      <c r="A21" s="47" t="s">
        <v>3547</v>
      </c>
      <c r="B21" s="47" t="s">
        <v>3528</v>
      </c>
      <c r="C21" s="47" t="s">
        <v>3551</v>
      </c>
    </row>
    <row r="22" spans="1:3" ht="409.6" x14ac:dyDescent="0.4">
      <c r="A22" s="47" t="s">
        <v>3547</v>
      </c>
      <c r="B22" s="47" t="s">
        <v>3530</v>
      </c>
      <c r="C22" s="47" t="s">
        <v>3552</v>
      </c>
    </row>
    <row r="23" spans="1:3" ht="291.45" x14ac:dyDescent="0.4">
      <c r="A23" s="47" t="s">
        <v>3547</v>
      </c>
      <c r="B23" s="47" t="s">
        <v>3532</v>
      </c>
      <c r="C23" s="47" t="s">
        <v>3553</v>
      </c>
    </row>
    <row r="24" spans="1:3" ht="409.6" x14ac:dyDescent="0.4">
      <c r="A24" s="47" t="s">
        <v>3547</v>
      </c>
      <c r="B24" s="47" t="s">
        <v>3534</v>
      </c>
      <c r="C24" s="47" t="s">
        <v>3554</v>
      </c>
    </row>
    <row r="25" spans="1:3" ht="409.6" x14ac:dyDescent="0.4">
      <c r="A25" s="47" t="s">
        <v>3547</v>
      </c>
      <c r="B25" s="47" t="s">
        <v>3536</v>
      </c>
      <c r="C25" s="47" t="s">
        <v>3555</v>
      </c>
    </row>
    <row r="26" spans="1:3" ht="349.75" x14ac:dyDescent="0.4">
      <c r="A26" s="47" t="s">
        <v>3547</v>
      </c>
      <c r="B26" s="47" t="s">
        <v>3544</v>
      </c>
      <c r="C26" s="47" t="s">
        <v>3556</v>
      </c>
    </row>
    <row r="27" spans="1:3" ht="409.6" x14ac:dyDescent="0.4">
      <c r="A27" s="47" t="s">
        <v>3557</v>
      </c>
      <c r="B27" s="47" t="s">
        <v>653</v>
      </c>
      <c r="C27" s="47" t="s">
        <v>3558</v>
      </c>
    </row>
    <row r="28" spans="1:3" ht="409.6" x14ac:dyDescent="0.4">
      <c r="A28" s="47" t="s">
        <v>3557</v>
      </c>
      <c r="B28" s="47" t="s">
        <v>3549</v>
      </c>
      <c r="C28" s="47" t="s">
        <v>3559</v>
      </c>
    </row>
    <row r="29" spans="1:3" ht="409.6" x14ac:dyDescent="0.4">
      <c r="A29" s="47" t="s">
        <v>3557</v>
      </c>
      <c r="B29" s="47" t="s">
        <v>3528</v>
      </c>
      <c r="C29" s="47" t="s">
        <v>3560</v>
      </c>
    </row>
    <row r="30" spans="1:3" ht="409.6" x14ac:dyDescent="0.4">
      <c r="A30" s="47" t="s">
        <v>3557</v>
      </c>
      <c r="B30" s="47" t="s">
        <v>3530</v>
      </c>
      <c r="C30" s="47" t="s">
        <v>3561</v>
      </c>
    </row>
    <row r="31" spans="1:3" ht="116.6" x14ac:dyDescent="0.4">
      <c r="A31" s="47" t="s">
        <v>3557</v>
      </c>
      <c r="B31" s="47" t="s">
        <v>3532</v>
      </c>
      <c r="C31" s="47" t="s">
        <v>3562</v>
      </c>
    </row>
    <row r="32" spans="1:3" ht="409.6" x14ac:dyDescent="0.4">
      <c r="A32" s="47" t="s">
        <v>3557</v>
      </c>
      <c r="B32" s="47" t="s">
        <v>3534</v>
      </c>
      <c r="C32" s="47" t="s">
        <v>3563</v>
      </c>
    </row>
    <row r="33" spans="1:3" ht="102" x14ac:dyDescent="0.4">
      <c r="A33" s="47" t="s">
        <v>3557</v>
      </c>
      <c r="B33" s="47" t="s">
        <v>3564</v>
      </c>
      <c r="C33" s="47" t="s">
        <v>3565</v>
      </c>
    </row>
    <row r="34" spans="1:3" ht="409.6" x14ac:dyDescent="0.4">
      <c r="A34" s="47" t="s">
        <v>3557</v>
      </c>
      <c r="B34" s="47" t="s">
        <v>3566</v>
      </c>
      <c r="C34" s="47" t="s">
        <v>3567</v>
      </c>
    </row>
    <row r="35" spans="1:3" ht="102" x14ac:dyDescent="0.4">
      <c r="A35" s="47" t="s">
        <v>3557</v>
      </c>
      <c r="B35" s="47" t="s">
        <v>3568</v>
      </c>
      <c r="C35" s="47" t="s">
        <v>3569</v>
      </c>
    </row>
    <row r="36" spans="1:3" ht="102" x14ac:dyDescent="0.4">
      <c r="A36" s="47" t="s">
        <v>3557</v>
      </c>
      <c r="B36" s="47" t="s">
        <v>3570</v>
      </c>
      <c r="C36" s="47" t="s">
        <v>3571</v>
      </c>
    </row>
    <row r="37" spans="1:3" ht="87.45" x14ac:dyDescent="0.4">
      <c r="A37" s="47" t="s">
        <v>3557</v>
      </c>
      <c r="B37" s="47" t="s">
        <v>3572</v>
      </c>
      <c r="C37" s="47" t="s">
        <v>3573</v>
      </c>
    </row>
    <row r="38" spans="1:3" ht="72.900000000000006" x14ac:dyDescent="0.4">
      <c r="A38" s="47" t="s">
        <v>3557</v>
      </c>
      <c r="B38" s="47" t="s">
        <v>3574</v>
      </c>
      <c r="C38" s="47" t="s">
        <v>3575</v>
      </c>
    </row>
    <row r="39" spans="1:3" ht="72.900000000000006" x14ac:dyDescent="0.4">
      <c r="A39" s="47" t="s">
        <v>3557</v>
      </c>
      <c r="B39" s="47" t="s">
        <v>3576</v>
      </c>
      <c r="C39" s="47" t="s">
        <v>3577</v>
      </c>
    </row>
    <row r="40" spans="1:3" ht="409.6" x14ac:dyDescent="0.4">
      <c r="A40" s="47" t="s">
        <v>3557</v>
      </c>
      <c r="B40" s="47" t="s">
        <v>3536</v>
      </c>
      <c r="C40" s="47" t="s">
        <v>3578</v>
      </c>
    </row>
    <row r="41" spans="1:3" ht="87.45" x14ac:dyDescent="0.4">
      <c r="A41" s="47" t="s">
        <v>3557</v>
      </c>
      <c r="B41" s="47" t="s">
        <v>3579</v>
      </c>
      <c r="C41" s="47" t="s">
        <v>3580</v>
      </c>
    </row>
    <row r="42" spans="1:3" ht="72.900000000000006" x14ac:dyDescent="0.4">
      <c r="A42" s="47" t="s">
        <v>3557</v>
      </c>
      <c r="B42" s="47" t="s">
        <v>3538</v>
      </c>
      <c r="C42" s="47" t="s">
        <v>3581</v>
      </c>
    </row>
    <row r="43" spans="1:3" ht="87.45" x14ac:dyDescent="0.4">
      <c r="A43" s="47" t="s">
        <v>3557</v>
      </c>
      <c r="B43" s="47" t="s">
        <v>3582</v>
      </c>
      <c r="C43" s="47" t="s">
        <v>3583</v>
      </c>
    </row>
    <row r="44" spans="1:3" ht="72.900000000000006" x14ac:dyDescent="0.4">
      <c r="A44" s="47" t="s">
        <v>3557</v>
      </c>
      <c r="B44" s="47" t="s">
        <v>3584</v>
      </c>
      <c r="C44" s="47" t="s">
        <v>3585</v>
      </c>
    </row>
    <row r="45" spans="1:3" ht="29.15" x14ac:dyDescent="0.4">
      <c r="A45" s="47" t="s">
        <v>3557</v>
      </c>
      <c r="B45" s="47" t="s">
        <v>3586</v>
      </c>
      <c r="C45" s="47" t="s">
        <v>3587</v>
      </c>
    </row>
    <row r="46" spans="1:3" ht="87.45" x14ac:dyDescent="0.4">
      <c r="A46" s="47" t="s">
        <v>3557</v>
      </c>
      <c r="B46" s="47" t="s">
        <v>3588</v>
      </c>
      <c r="C46" s="47" t="s">
        <v>3589</v>
      </c>
    </row>
    <row r="47" spans="1:3" ht="72.900000000000006" x14ac:dyDescent="0.4">
      <c r="A47" s="47" t="s">
        <v>3557</v>
      </c>
      <c r="B47" s="47" t="s">
        <v>3590</v>
      </c>
      <c r="C47" s="47" t="s">
        <v>3591</v>
      </c>
    </row>
    <row r="48" spans="1:3" ht="102" x14ac:dyDescent="0.4">
      <c r="A48" s="47" t="s">
        <v>3557</v>
      </c>
      <c r="B48" s="47" t="s">
        <v>3592</v>
      </c>
      <c r="C48" s="47" t="s">
        <v>3571</v>
      </c>
    </row>
    <row r="49" spans="1:3" ht="160.30000000000001" x14ac:dyDescent="0.4">
      <c r="A49" s="47" t="s">
        <v>3557</v>
      </c>
      <c r="B49" s="47" t="s">
        <v>3593</v>
      </c>
      <c r="C49" s="47" t="s">
        <v>3594</v>
      </c>
    </row>
    <row r="50" spans="1:3" ht="189.45" x14ac:dyDescent="0.4">
      <c r="A50" s="47" t="s">
        <v>3557</v>
      </c>
      <c r="B50" s="47" t="s">
        <v>3595</v>
      </c>
      <c r="C50" s="47" t="s">
        <v>3596</v>
      </c>
    </row>
    <row r="51" spans="1:3" ht="116.6" x14ac:dyDescent="0.4">
      <c r="A51" s="47" t="s">
        <v>3557</v>
      </c>
      <c r="B51" s="47" t="s">
        <v>3517</v>
      </c>
      <c r="C51" s="47" t="s">
        <v>3597</v>
      </c>
    </row>
    <row r="52" spans="1:3" ht="349.75" x14ac:dyDescent="0.4">
      <c r="A52" s="47" t="s">
        <v>3557</v>
      </c>
      <c r="B52" s="47" t="s">
        <v>3540</v>
      </c>
      <c r="C52" s="47" t="s">
        <v>3598</v>
      </c>
    </row>
    <row r="53" spans="1:3" ht="233.15" x14ac:dyDescent="0.4">
      <c r="A53" s="47" t="s">
        <v>3557</v>
      </c>
      <c r="B53" s="47" t="s">
        <v>3599</v>
      </c>
      <c r="C53" s="47" t="s">
        <v>3600</v>
      </c>
    </row>
    <row r="54" spans="1:3" ht="145.75" x14ac:dyDescent="0.4">
      <c r="A54" s="47" t="s">
        <v>3557</v>
      </c>
      <c r="B54" s="47" t="s">
        <v>3601</v>
      </c>
      <c r="C54" s="47" t="s">
        <v>3602</v>
      </c>
    </row>
    <row r="55" spans="1:3" ht="409.6" x14ac:dyDescent="0.4">
      <c r="A55" s="47" t="s">
        <v>3557</v>
      </c>
      <c r="B55" s="47" t="s">
        <v>3603</v>
      </c>
      <c r="C55" s="47" t="s">
        <v>3604</v>
      </c>
    </row>
    <row r="56" spans="1:3" ht="409.6" x14ac:dyDescent="0.4">
      <c r="A56" s="47" t="s">
        <v>3557</v>
      </c>
      <c r="B56" s="47" t="s">
        <v>3605</v>
      </c>
      <c r="C56" s="47" t="s">
        <v>3606</v>
      </c>
    </row>
    <row r="57" spans="1:3" ht="409.6" x14ac:dyDescent="0.4">
      <c r="A57" s="47" t="s">
        <v>3557</v>
      </c>
      <c r="B57" s="47" t="s">
        <v>3607</v>
      </c>
      <c r="C57" s="47" t="s">
        <v>3608</v>
      </c>
    </row>
    <row r="58" spans="1:3" ht="409.6" x14ac:dyDescent="0.4">
      <c r="A58" s="47" t="s">
        <v>3557</v>
      </c>
      <c r="B58" s="47" t="s">
        <v>3609</v>
      </c>
      <c r="C58" s="47" t="s">
        <v>3610</v>
      </c>
    </row>
    <row r="59" spans="1:3" ht="72.900000000000006" x14ac:dyDescent="0.4">
      <c r="A59" s="47" t="s">
        <v>3557</v>
      </c>
      <c r="B59" s="47" t="s">
        <v>3611</v>
      </c>
      <c r="C59" s="47" t="s">
        <v>3612</v>
      </c>
    </row>
    <row r="60" spans="1:3" ht="72.900000000000006" x14ac:dyDescent="0.4">
      <c r="A60" s="47" t="s">
        <v>3557</v>
      </c>
      <c r="B60" s="47" t="s">
        <v>3613</v>
      </c>
      <c r="C60" s="47" t="s">
        <v>3614</v>
      </c>
    </row>
    <row r="61" spans="1:3" ht="72.900000000000006" x14ac:dyDescent="0.4">
      <c r="A61" s="47" t="s">
        <v>3557</v>
      </c>
      <c r="B61" s="47" t="s">
        <v>3615</v>
      </c>
      <c r="C61" s="47" t="s">
        <v>3616</v>
      </c>
    </row>
    <row r="62" spans="1:3" ht="72.900000000000006" x14ac:dyDescent="0.4">
      <c r="A62" s="47" t="s">
        <v>3557</v>
      </c>
      <c r="B62" s="47" t="s">
        <v>3617</v>
      </c>
      <c r="C62" s="47" t="s">
        <v>3618</v>
      </c>
    </row>
    <row r="63" spans="1:3" ht="72.900000000000006" x14ac:dyDescent="0.4">
      <c r="A63" s="47" t="s">
        <v>3557</v>
      </c>
      <c r="B63" s="47" t="s">
        <v>3619</v>
      </c>
      <c r="C63" s="47" t="s">
        <v>3620</v>
      </c>
    </row>
    <row r="64" spans="1:3" ht="72.900000000000006" x14ac:dyDescent="0.4">
      <c r="A64" s="47" t="s">
        <v>3557</v>
      </c>
      <c r="B64" s="47" t="s">
        <v>3621</v>
      </c>
      <c r="C64" s="47" t="s">
        <v>3622</v>
      </c>
    </row>
    <row r="65" spans="1:3" ht="72.900000000000006" x14ac:dyDescent="0.4">
      <c r="A65" s="47" t="s">
        <v>3557</v>
      </c>
      <c r="B65" s="47" t="s">
        <v>3623</v>
      </c>
      <c r="C65" s="47" t="s">
        <v>3624</v>
      </c>
    </row>
    <row r="66" spans="1:3" ht="72.900000000000006" x14ac:dyDescent="0.4">
      <c r="A66" s="47" t="s">
        <v>3557</v>
      </c>
      <c r="B66" s="47" t="s">
        <v>3625</v>
      </c>
      <c r="C66" s="47" t="s">
        <v>3626</v>
      </c>
    </row>
    <row r="67" spans="1:3" ht="72.900000000000006" x14ac:dyDescent="0.4">
      <c r="A67" s="47" t="s">
        <v>3557</v>
      </c>
      <c r="B67" s="47" t="s">
        <v>3627</v>
      </c>
      <c r="C67" s="47" t="s">
        <v>3628</v>
      </c>
    </row>
    <row r="68" spans="1:3" ht="87.45" x14ac:dyDescent="0.4">
      <c r="A68" s="47" t="s">
        <v>3557</v>
      </c>
      <c r="B68" s="47" t="s">
        <v>3629</v>
      </c>
      <c r="C68" s="47" t="s">
        <v>3630</v>
      </c>
    </row>
    <row r="69" spans="1:3" ht="72.900000000000006" x14ac:dyDescent="0.4">
      <c r="A69" s="47" t="s">
        <v>3557</v>
      </c>
      <c r="B69" s="47" t="s">
        <v>3631</v>
      </c>
      <c r="C69" s="47" t="s">
        <v>3632</v>
      </c>
    </row>
    <row r="70" spans="1:3" ht="72.900000000000006" x14ac:dyDescent="0.4">
      <c r="A70" s="47" t="s">
        <v>3557</v>
      </c>
      <c r="B70" s="47" t="s">
        <v>3633</v>
      </c>
      <c r="C70" s="47" t="s">
        <v>3634</v>
      </c>
    </row>
    <row r="71" spans="1:3" ht="72.900000000000006" x14ac:dyDescent="0.4">
      <c r="A71" s="47" t="s">
        <v>3557</v>
      </c>
      <c r="B71" s="47" t="s">
        <v>3635</v>
      </c>
      <c r="C71" s="47" t="s">
        <v>3636</v>
      </c>
    </row>
    <row r="72" spans="1:3" ht="58.3" x14ac:dyDescent="0.4">
      <c r="A72" s="47" t="s">
        <v>3557</v>
      </c>
      <c r="B72" s="47" t="s">
        <v>3637</v>
      </c>
      <c r="C72" s="47" t="s">
        <v>3638</v>
      </c>
    </row>
    <row r="73" spans="1:3" ht="58.3" x14ac:dyDescent="0.4">
      <c r="A73" s="47" t="s">
        <v>3557</v>
      </c>
      <c r="B73" s="47" t="s">
        <v>3519</v>
      </c>
      <c r="C73" s="47" t="s">
        <v>3639</v>
      </c>
    </row>
    <row r="74" spans="1:3" ht="87.45" x14ac:dyDescent="0.4">
      <c r="A74" s="47" t="s">
        <v>3557</v>
      </c>
      <c r="B74" s="47" t="s">
        <v>3640</v>
      </c>
      <c r="C74" s="47" t="s">
        <v>3641</v>
      </c>
    </row>
    <row r="75" spans="1:3" ht="72.900000000000006" x14ac:dyDescent="0.4">
      <c r="A75" s="47" t="s">
        <v>3557</v>
      </c>
      <c r="B75" s="47" t="s">
        <v>3642</v>
      </c>
      <c r="C75" s="47" t="s">
        <v>3643</v>
      </c>
    </row>
    <row r="76" spans="1:3" ht="72.900000000000006" x14ac:dyDescent="0.4">
      <c r="A76" s="47" t="s">
        <v>3557</v>
      </c>
      <c r="B76" s="47" t="s">
        <v>3644</v>
      </c>
      <c r="C76" s="47" t="s">
        <v>3645</v>
      </c>
    </row>
    <row r="77" spans="1:3" ht="58.3" x14ac:dyDescent="0.4">
      <c r="A77" s="47" t="s">
        <v>3557</v>
      </c>
      <c r="B77" s="47" t="s">
        <v>3646</v>
      </c>
      <c r="C77" s="47" t="s">
        <v>3647</v>
      </c>
    </row>
    <row r="78" spans="1:3" ht="58.3" x14ac:dyDescent="0.4">
      <c r="A78" s="47" t="s">
        <v>3557</v>
      </c>
      <c r="B78" s="47" t="s">
        <v>3648</v>
      </c>
      <c r="C78" s="47" t="s">
        <v>3649</v>
      </c>
    </row>
    <row r="79" spans="1:3" ht="72.900000000000006" x14ac:dyDescent="0.4">
      <c r="A79" s="47" t="s">
        <v>3557</v>
      </c>
      <c r="B79" s="47" t="s">
        <v>3650</v>
      </c>
      <c r="C79" s="47" t="s">
        <v>3651</v>
      </c>
    </row>
    <row r="80" spans="1:3" ht="29.15" x14ac:dyDescent="0.4">
      <c r="A80" s="47" t="s">
        <v>3557</v>
      </c>
      <c r="B80" s="47" t="s">
        <v>3652</v>
      </c>
      <c r="C80" s="47" t="s">
        <v>3653</v>
      </c>
    </row>
    <row r="81" spans="1:3" ht="87.45" x14ac:dyDescent="0.4">
      <c r="A81" s="47" t="s">
        <v>3557</v>
      </c>
      <c r="B81" s="47" t="s">
        <v>3654</v>
      </c>
      <c r="C81" s="47" t="s">
        <v>3655</v>
      </c>
    </row>
    <row r="82" spans="1:3" ht="72.900000000000006" x14ac:dyDescent="0.4">
      <c r="A82" s="47" t="s">
        <v>3557</v>
      </c>
      <c r="B82" s="47" t="s">
        <v>3656</v>
      </c>
      <c r="C82" s="47" t="s">
        <v>3657</v>
      </c>
    </row>
    <row r="83" spans="1:3" ht="72.900000000000006" x14ac:dyDescent="0.4">
      <c r="A83" s="47" t="s">
        <v>3557</v>
      </c>
      <c r="B83" s="47" t="s">
        <v>3658</v>
      </c>
      <c r="C83" s="47" t="s">
        <v>3659</v>
      </c>
    </row>
    <row r="84" spans="1:3" ht="87.45" x14ac:dyDescent="0.4">
      <c r="A84" s="47" t="s">
        <v>3557</v>
      </c>
      <c r="B84" s="47" t="s">
        <v>3660</v>
      </c>
      <c r="C84" s="47" t="s">
        <v>3661</v>
      </c>
    </row>
    <row r="85" spans="1:3" ht="87.45" x14ac:dyDescent="0.4">
      <c r="A85" s="47" t="s">
        <v>3557</v>
      </c>
      <c r="B85" s="47" t="s">
        <v>3662</v>
      </c>
      <c r="C85" s="47" t="s">
        <v>3663</v>
      </c>
    </row>
    <row r="86" spans="1:3" ht="87.45" x14ac:dyDescent="0.4">
      <c r="A86" s="47" t="s">
        <v>3557</v>
      </c>
      <c r="B86" s="47" t="s">
        <v>3664</v>
      </c>
      <c r="C86" s="47" t="s">
        <v>3665</v>
      </c>
    </row>
    <row r="87" spans="1:3" ht="409.6" x14ac:dyDescent="0.4">
      <c r="A87" s="47" t="s">
        <v>3557</v>
      </c>
      <c r="B87" s="47" t="s">
        <v>3666</v>
      </c>
      <c r="C87" s="47" t="s">
        <v>3667</v>
      </c>
    </row>
    <row r="88" spans="1:3" ht="72.900000000000006" x14ac:dyDescent="0.4">
      <c r="A88" s="47" t="s">
        <v>3557</v>
      </c>
      <c r="B88" s="47" t="s">
        <v>3668</v>
      </c>
      <c r="C88" s="47" t="s">
        <v>3669</v>
      </c>
    </row>
    <row r="89" spans="1:3" ht="72.900000000000006" x14ac:dyDescent="0.4">
      <c r="A89" s="47" t="s">
        <v>3557</v>
      </c>
      <c r="B89" s="47" t="s">
        <v>3670</v>
      </c>
      <c r="C89" s="47" t="s">
        <v>3671</v>
      </c>
    </row>
    <row r="90" spans="1:3" ht="116.6" x14ac:dyDescent="0.4">
      <c r="A90" s="47" t="s">
        <v>3557</v>
      </c>
      <c r="B90" s="47" t="s">
        <v>3672</v>
      </c>
      <c r="C90" s="47" t="s">
        <v>3673</v>
      </c>
    </row>
    <row r="91" spans="1:3" ht="145.75" x14ac:dyDescent="0.4">
      <c r="A91" s="47" t="s">
        <v>3557</v>
      </c>
      <c r="B91" s="47" t="s">
        <v>3674</v>
      </c>
      <c r="C91" s="47" t="s">
        <v>3675</v>
      </c>
    </row>
    <row r="92" spans="1:3" ht="131.15" x14ac:dyDescent="0.4">
      <c r="A92" s="47" t="s">
        <v>3557</v>
      </c>
      <c r="B92" s="47" t="s">
        <v>3676</v>
      </c>
      <c r="C92" s="47" t="s">
        <v>3677</v>
      </c>
    </row>
    <row r="93" spans="1:3" ht="160.30000000000001" x14ac:dyDescent="0.4">
      <c r="A93" s="47" t="s">
        <v>3557</v>
      </c>
      <c r="B93" s="47" t="s">
        <v>3678</v>
      </c>
      <c r="C93" s="47" t="s">
        <v>3679</v>
      </c>
    </row>
    <row r="94" spans="1:3" ht="131.15" x14ac:dyDescent="0.4">
      <c r="A94" s="47" t="s">
        <v>3557</v>
      </c>
      <c r="B94" s="47" t="s">
        <v>3680</v>
      </c>
      <c r="C94" s="47" t="s">
        <v>3681</v>
      </c>
    </row>
    <row r="95" spans="1:3" ht="131.15" x14ac:dyDescent="0.4">
      <c r="A95" s="47" t="s">
        <v>3557</v>
      </c>
      <c r="B95" s="47" t="s">
        <v>3682</v>
      </c>
      <c r="C95" s="47" t="s">
        <v>3683</v>
      </c>
    </row>
    <row r="96" spans="1:3" ht="116.6" x14ac:dyDescent="0.4">
      <c r="A96" s="47" t="s">
        <v>3557</v>
      </c>
      <c r="B96" s="47" t="s">
        <v>3684</v>
      </c>
      <c r="C96" s="47" t="s">
        <v>3685</v>
      </c>
    </row>
    <row r="97" spans="1:3" ht="145.75" x14ac:dyDescent="0.4">
      <c r="A97" s="47" t="s">
        <v>3557</v>
      </c>
      <c r="B97" s="47" t="s">
        <v>3686</v>
      </c>
      <c r="C97" s="47" t="s">
        <v>3687</v>
      </c>
    </row>
    <row r="98" spans="1:3" ht="116.6" x14ac:dyDescent="0.4">
      <c r="A98" s="47" t="s">
        <v>3557</v>
      </c>
      <c r="B98" s="47" t="s">
        <v>3688</v>
      </c>
      <c r="C98" s="47" t="s">
        <v>3689</v>
      </c>
    </row>
    <row r="99" spans="1:3" ht="116.6" x14ac:dyDescent="0.4">
      <c r="A99" s="47" t="s">
        <v>3557</v>
      </c>
      <c r="B99" s="47" t="s">
        <v>3690</v>
      </c>
      <c r="C99" s="47" t="s">
        <v>3691</v>
      </c>
    </row>
    <row r="100" spans="1:3" ht="116.6" x14ac:dyDescent="0.4">
      <c r="A100" s="47" t="s">
        <v>3557</v>
      </c>
      <c r="B100" s="47" t="s">
        <v>3692</v>
      </c>
      <c r="C100" s="47" t="s">
        <v>3693</v>
      </c>
    </row>
    <row r="101" spans="1:3" ht="116.6" x14ac:dyDescent="0.4">
      <c r="A101" s="47" t="s">
        <v>3557</v>
      </c>
      <c r="B101" s="47" t="s">
        <v>3694</v>
      </c>
      <c r="C101" s="47" t="s">
        <v>3695</v>
      </c>
    </row>
    <row r="102" spans="1:3" ht="145.75" x14ac:dyDescent="0.4">
      <c r="A102" s="47" t="s">
        <v>3557</v>
      </c>
      <c r="B102" s="47" t="s">
        <v>3696</v>
      </c>
      <c r="C102" s="47" t="s">
        <v>3697</v>
      </c>
    </row>
    <row r="103" spans="1:3" ht="87.45" x14ac:dyDescent="0.4">
      <c r="A103" s="47" t="s">
        <v>3557</v>
      </c>
      <c r="B103" s="47" t="s">
        <v>3698</v>
      </c>
      <c r="C103" s="47" t="s">
        <v>3699</v>
      </c>
    </row>
    <row r="104" spans="1:3" ht="72.900000000000006" x14ac:dyDescent="0.4">
      <c r="A104" s="47" t="s">
        <v>3557</v>
      </c>
      <c r="B104" s="47" t="s">
        <v>3700</v>
      </c>
      <c r="C104" s="47" t="s">
        <v>3701</v>
      </c>
    </row>
    <row r="105" spans="1:3" ht="72.900000000000006" x14ac:dyDescent="0.4">
      <c r="A105" s="47" t="s">
        <v>3557</v>
      </c>
      <c r="B105" s="47" t="s">
        <v>3521</v>
      </c>
      <c r="C105" s="47" t="s">
        <v>3702</v>
      </c>
    </row>
    <row r="106" spans="1:3" ht="87.45" x14ac:dyDescent="0.4">
      <c r="A106" s="47" t="s">
        <v>3557</v>
      </c>
      <c r="B106" s="47" t="s">
        <v>3523</v>
      </c>
      <c r="C106" s="47" t="s">
        <v>3703</v>
      </c>
    </row>
    <row r="107" spans="1:3" ht="87.45" x14ac:dyDescent="0.4">
      <c r="A107" s="47" t="s">
        <v>3557</v>
      </c>
      <c r="B107" s="47" t="s">
        <v>3704</v>
      </c>
      <c r="C107" s="47" t="s">
        <v>3705</v>
      </c>
    </row>
    <row r="108" spans="1:3" ht="87.45" x14ac:dyDescent="0.4">
      <c r="A108" s="47" t="s">
        <v>3557</v>
      </c>
      <c r="B108" s="47" t="s">
        <v>3706</v>
      </c>
      <c r="C108" s="47" t="s">
        <v>3707</v>
      </c>
    </row>
    <row r="109" spans="1:3" ht="58.3" x14ac:dyDescent="0.4">
      <c r="A109" s="47" t="s">
        <v>3557</v>
      </c>
      <c r="B109" s="47" t="s">
        <v>3708</v>
      </c>
      <c r="C109" s="47" t="s">
        <v>3709</v>
      </c>
    </row>
    <row r="110" spans="1:3" ht="131.15" x14ac:dyDescent="0.4">
      <c r="A110" s="47" t="s">
        <v>3557</v>
      </c>
      <c r="B110" s="47" t="s">
        <v>3710</v>
      </c>
      <c r="C110" s="47" t="s">
        <v>3711</v>
      </c>
    </row>
    <row r="111" spans="1:3" ht="160.30000000000001" x14ac:dyDescent="0.4">
      <c r="A111" s="47" t="s">
        <v>3557</v>
      </c>
      <c r="B111" s="47" t="s">
        <v>3712</v>
      </c>
      <c r="C111" s="47" t="s">
        <v>3713</v>
      </c>
    </row>
    <row r="112" spans="1:3" ht="145.75" x14ac:dyDescent="0.4">
      <c r="A112" s="47" t="s">
        <v>3557</v>
      </c>
      <c r="B112" s="47" t="s">
        <v>3714</v>
      </c>
      <c r="C112" s="47" t="s">
        <v>3715</v>
      </c>
    </row>
    <row r="113" spans="1:3" ht="160.30000000000001" x14ac:dyDescent="0.4">
      <c r="A113" s="47" t="s">
        <v>3557</v>
      </c>
      <c r="B113" s="47" t="s">
        <v>3716</v>
      </c>
      <c r="C113" s="47" t="s">
        <v>3717</v>
      </c>
    </row>
    <row r="114" spans="1:3" ht="145.75" x14ac:dyDescent="0.4">
      <c r="A114" s="47" t="s">
        <v>3557</v>
      </c>
      <c r="B114" s="47" t="s">
        <v>3718</v>
      </c>
      <c r="C114" s="47" t="s">
        <v>3719</v>
      </c>
    </row>
    <row r="115" spans="1:3" ht="131.15" x14ac:dyDescent="0.4">
      <c r="A115" s="47" t="s">
        <v>3557</v>
      </c>
      <c r="B115" s="47" t="s">
        <v>3720</v>
      </c>
      <c r="C115" s="47" t="s">
        <v>3721</v>
      </c>
    </row>
    <row r="116" spans="1:3" ht="145.75" x14ac:dyDescent="0.4">
      <c r="A116" s="47" t="s">
        <v>3557</v>
      </c>
      <c r="B116" s="47" t="s">
        <v>3722</v>
      </c>
      <c r="C116" s="47" t="s">
        <v>3723</v>
      </c>
    </row>
    <row r="117" spans="1:3" ht="131.15" x14ac:dyDescent="0.4">
      <c r="A117" s="47" t="s">
        <v>3557</v>
      </c>
      <c r="B117" s="47" t="s">
        <v>3724</v>
      </c>
      <c r="C117" s="47" t="s">
        <v>3725</v>
      </c>
    </row>
    <row r="118" spans="1:3" ht="131.15" x14ac:dyDescent="0.4">
      <c r="A118" s="47" t="s">
        <v>3557</v>
      </c>
      <c r="B118" s="47" t="s">
        <v>3726</v>
      </c>
      <c r="C118" s="47" t="s">
        <v>3727</v>
      </c>
    </row>
    <row r="119" spans="1:3" ht="131.15" x14ac:dyDescent="0.4">
      <c r="A119" s="47" t="s">
        <v>3557</v>
      </c>
      <c r="B119" s="47" t="s">
        <v>3728</v>
      </c>
      <c r="C119" s="47" t="s">
        <v>3729</v>
      </c>
    </row>
    <row r="120" spans="1:3" ht="174.9" x14ac:dyDescent="0.4">
      <c r="A120" s="47" t="s">
        <v>3557</v>
      </c>
      <c r="B120" s="47" t="s">
        <v>3730</v>
      </c>
      <c r="C120" s="47" t="s">
        <v>3731</v>
      </c>
    </row>
    <row r="121" spans="1:3" ht="409.6" x14ac:dyDescent="0.4">
      <c r="A121" s="47" t="s">
        <v>3557</v>
      </c>
      <c r="B121" s="47" t="s">
        <v>3542</v>
      </c>
      <c r="C121" s="47" t="s">
        <v>3732</v>
      </c>
    </row>
    <row r="122" spans="1:3" ht="116.6" x14ac:dyDescent="0.4">
      <c r="A122" s="47" t="s">
        <v>3557</v>
      </c>
      <c r="B122" s="47" t="s">
        <v>3733</v>
      </c>
      <c r="C122" s="47" t="s">
        <v>3734</v>
      </c>
    </row>
    <row r="123" spans="1:3" ht="87.45" x14ac:dyDescent="0.4">
      <c r="A123" s="47" t="s">
        <v>3557</v>
      </c>
      <c r="B123" s="47" t="s">
        <v>3735</v>
      </c>
      <c r="C123" s="47" t="s">
        <v>3736</v>
      </c>
    </row>
    <row r="124" spans="1:3" ht="72.900000000000006" x14ac:dyDescent="0.4">
      <c r="A124" s="47" t="s">
        <v>3557</v>
      </c>
      <c r="B124" s="47" t="s">
        <v>3737</v>
      </c>
      <c r="C124" s="47" t="s">
        <v>3738</v>
      </c>
    </row>
    <row r="125" spans="1:3" ht="72.900000000000006" x14ac:dyDescent="0.4">
      <c r="A125" s="47" t="s">
        <v>3557</v>
      </c>
      <c r="B125" s="47" t="s">
        <v>3739</v>
      </c>
      <c r="C125" s="47" t="s">
        <v>3740</v>
      </c>
    </row>
    <row r="126" spans="1:3" ht="58.3" x14ac:dyDescent="0.4">
      <c r="A126" s="47" t="s">
        <v>3557</v>
      </c>
      <c r="B126" s="47" t="s">
        <v>3741</v>
      </c>
      <c r="C126" s="47" t="s">
        <v>3742</v>
      </c>
    </row>
    <row r="127" spans="1:3" ht="102" x14ac:dyDescent="0.4">
      <c r="A127" s="47" t="s">
        <v>3557</v>
      </c>
      <c r="B127" s="47" t="s">
        <v>3743</v>
      </c>
      <c r="C127" s="47" t="s">
        <v>3744</v>
      </c>
    </row>
    <row r="128" spans="1:3" ht="87.45" x14ac:dyDescent="0.4">
      <c r="A128" s="47" t="s">
        <v>3557</v>
      </c>
      <c r="B128" s="47" t="s">
        <v>3525</v>
      </c>
      <c r="C128" s="47" t="s">
        <v>3745</v>
      </c>
    </row>
    <row r="129" spans="1:3" ht="72.900000000000006" x14ac:dyDescent="0.4">
      <c r="A129" s="47" t="s">
        <v>3557</v>
      </c>
      <c r="B129" s="47" t="s">
        <v>3746</v>
      </c>
      <c r="C129" s="47" t="s">
        <v>3747</v>
      </c>
    </row>
    <row r="130" spans="1:3" ht="72.900000000000006" x14ac:dyDescent="0.4">
      <c r="A130" s="47" t="s">
        <v>3557</v>
      </c>
      <c r="B130" s="47" t="s">
        <v>3748</v>
      </c>
      <c r="C130" s="47" t="s">
        <v>3749</v>
      </c>
    </row>
    <row r="131" spans="1:3" ht="58.3" x14ac:dyDescent="0.4">
      <c r="A131" s="47" t="s">
        <v>3557</v>
      </c>
      <c r="B131" s="47" t="s">
        <v>3750</v>
      </c>
      <c r="C131" s="47" t="s">
        <v>3751</v>
      </c>
    </row>
    <row r="132" spans="1:3" ht="72.900000000000006" x14ac:dyDescent="0.4">
      <c r="A132" s="47" t="s">
        <v>3557</v>
      </c>
      <c r="B132" s="47" t="s">
        <v>3544</v>
      </c>
      <c r="C132" s="47" t="s">
        <v>3752</v>
      </c>
    </row>
    <row r="133" spans="1:3" ht="409.6" x14ac:dyDescent="0.4">
      <c r="A133" s="47" t="s">
        <v>113</v>
      </c>
      <c r="B133" s="47" t="s">
        <v>653</v>
      </c>
      <c r="C133" s="47" t="s">
        <v>3753</v>
      </c>
    </row>
    <row r="134" spans="1:3" ht="409.6" x14ac:dyDescent="0.4">
      <c r="A134" s="47" t="s">
        <v>113</v>
      </c>
      <c r="B134" s="47" t="s">
        <v>3549</v>
      </c>
      <c r="C134" s="47" t="s">
        <v>3550</v>
      </c>
    </row>
    <row r="135" spans="1:3" ht="409.6" x14ac:dyDescent="0.4">
      <c r="A135" s="47" t="s">
        <v>113</v>
      </c>
      <c r="B135" s="47" t="s">
        <v>3528</v>
      </c>
      <c r="C135" s="47" t="s">
        <v>3551</v>
      </c>
    </row>
    <row r="136" spans="1:3" ht="409.6" x14ac:dyDescent="0.4">
      <c r="A136" s="47" t="s">
        <v>113</v>
      </c>
      <c r="B136" s="47" t="s">
        <v>3530</v>
      </c>
      <c r="C136" s="47" t="s">
        <v>3552</v>
      </c>
    </row>
    <row r="137" spans="1:3" ht="409.6" x14ac:dyDescent="0.4">
      <c r="A137" s="47" t="s">
        <v>113</v>
      </c>
      <c r="B137" s="47" t="s">
        <v>3534</v>
      </c>
      <c r="C137" s="47" t="s">
        <v>3554</v>
      </c>
    </row>
    <row r="138" spans="1:3" ht="409.6" x14ac:dyDescent="0.4">
      <c r="A138" s="47" t="s">
        <v>113</v>
      </c>
      <c r="B138" s="47" t="s">
        <v>3536</v>
      </c>
      <c r="C138" s="47" t="s">
        <v>3555</v>
      </c>
    </row>
    <row r="139" spans="1:3" ht="349.75" x14ac:dyDescent="0.4">
      <c r="A139" s="47" t="s">
        <v>113</v>
      </c>
      <c r="B139" s="47" t="s">
        <v>3544</v>
      </c>
      <c r="C139" s="47" t="s">
        <v>3556</v>
      </c>
    </row>
    <row r="140" spans="1:3" ht="306" x14ac:dyDescent="0.4">
      <c r="A140" s="47" t="s">
        <v>119</v>
      </c>
      <c r="B140" s="47" t="s">
        <v>653</v>
      </c>
      <c r="C140" s="47" t="s">
        <v>3754</v>
      </c>
    </row>
    <row r="141" spans="1:3" ht="204" x14ac:dyDescent="0.4">
      <c r="A141" s="47" t="s">
        <v>119</v>
      </c>
      <c r="B141" s="47" t="s">
        <v>3549</v>
      </c>
      <c r="C141" s="47" t="s">
        <v>3755</v>
      </c>
    </row>
    <row r="142" spans="1:3" ht="131.15" x14ac:dyDescent="0.4">
      <c r="A142" s="47" t="s">
        <v>119</v>
      </c>
      <c r="B142" s="47" t="s">
        <v>3528</v>
      </c>
      <c r="C142" s="47" t="s">
        <v>3756</v>
      </c>
    </row>
    <row r="143" spans="1:3" ht="145.75" x14ac:dyDescent="0.4">
      <c r="A143" s="47" t="s">
        <v>119</v>
      </c>
      <c r="B143" s="47" t="s">
        <v>3530</v>
      </c>
      <c r="C143" s="47" t="s">
        <v>3757</v>
      </c>
    </row>
    <row r="144" spans="1:3" ht="102" x14ac:dyDescent="0.4">
      <c r="A144" s="47" t="s">
        <v>119</v>
      </c>
      <c r="B144" s="47" t="s">
        <v>3532</v>
      </c>
      <c r="C144" s="47" t="s">
        <v>3758</v>
      </c>
    </row>
    <row r="145" spans="1:3" ht="409.6" x14ac:dyDescent="0.4">
      <c r="A145" s="47" t="s">
        <v>119</v>
      </c>
      <c r="B145" s="47" t="s">
        <v>3534</v>
      </c>
      <c r="C145" s="47" t="s">
        <v>3759</v>
      </c>
    </row>
    <row r="146" spans="1:3" ht="409.6" x14ac:dyDescent="0.4">
      <c r="A146" s="47" t="s">
        <v>119</v>
      </c>
      <c r="B146" s="47" t="s">
        <v>3568</v>
      </c>
      <c r="C146" s="47" t="s">
        <v>3760</v>
      </c>
    </row>
    <row r="147" spans="1:3" ht="72.900000000000006" x14ac:dyDescent="0.4">
      <c r="A147" s="47" t="s">
        <v>119</v>
      </c>
      <c r="B147" s="47" t="s">
        <v>3572</v>
      </c>
      <c r="C147" s="47" t="s">
        <v>3761</v>
      </c>
    </row>
    <row r="148" spans="1:3" ht="87.45" x14ac:dyDescent="0.4">
      <c r="A148" s="47" t="s">
        <v>119</v>
      </c>
      <c r="B148" s="47" t="s">
        <v>3574</v>
      </c>
      <c r="C148" s="47" t="s">
        <v>3762</v>
      </c>
    </row>
    <row r="149" spans="1:3" ht="116.6" x14ac:dyDescent="0.4">
      <c r="A149" s="47" t="s">
        <v>119</v>
      </c>
      <c r="B149" s="47" t="s">
        <v>3576</v>
      </c>
      <c r="C149" s="47" t="s">
        <v>3763</v>
      </c>
    </row>
    <row r="150" spans="1:3" ht="306" x14ac:dyDescent="0.4">
      <c r="A150" s="47" t="s">
        <v>119</v>
      </c>
      <c r="B150" s="47" t="s">
        <v>3536</v>
      </c>
      <c r="C150" s="47" t="s">
        <v>3764</v>
      </c>
    </row>
    <row r="151" spans="1:3" ht="29.15" x14ac:dyDescent="0.4">
      <c r="A151" s="47" t="s">
        <v>119</v>
      </c>
      <c r="B151" s="47" t="s">
        <v>3579</v>
      </c>
      <c r="C151" s="47" t="s">
        <v>3765</v>
      </c>
    </row>
    <row r="152" spans="1:3" ht="409.6" x14ac:dyDescent="0.4">
      <c r="A152" s="47" t="s">
        <v>119</v>
      </c>
      <c r="B152" s="47" t="s">
        <v>3538</v>
      </c>
      <c r="C152" s="47" t="s">
        <v>3766</v>
      </c>
    </row>
    <row r="153" spans="1:3" ht="29.15" x14ac:dyDescent="0.4">
      <c r="A153" s="47" t="s">
        <v>119</v>
      </c>
      <c r="B153" s="47" t="s">
        <v>3615</v>
      </c>
      <c r="C153" s="47" t="s">
        <v>3767</v>
      </c>
    </row>
    <row r="154" spans="1:3" ht="29.15" x14ac:dyDescent="0.4">
      <c r="A154" s="47" t="s">
        <v>119</v>
      </c>
      <c r="B154" s="47" t="s">
        <v>3648</v>
      </c>
      <c r="C154" s="47" t="s">
        <v>3768</v>
      </c>
    </row>
    <row r="155" spans="1:3" ht="233.15" x14ac:dyDescent="0.4">
      <c r="A155" s="47" t="s">
        <v>119</v>
      </c>
      <c r="B155" s="47" t="s">
        <v>3672</v>
      </c>
      <c r="C155" s="47" t="s">
        <v>3769</v>
      </c>
    </row>
    <row r="156" spans="1:3" ht="29.15" x14ac:dyDescent="0.4">
      <c r="A156" s="47" t="s">
        <v>119</v>
      </c>
      <c r="B156" s="47" t="s">
        <v>3542</v>
      </c>
      <c r="C156" s="47" t="s">
        <v>3770</v>
      </c>
    </row>
    <row r="157" spans="1:3" ht="291.45" x14ac:dyDescent="0.4">
      <c r="A157" s="47" t="s">
        <v>119</v>
      </c>
      <c r="B157" s="47" t="s">
        <v>3733</v>
      </c>
      <c r="C157" s="47" t="s">
        <v>3771</v>
      </c>
    </row>
    <row r="158" spans="1:3" ht="291.45" x14ac:dyDescent="0.4">
      <c r="A158" s="47" t="s">
        <v>119</v>
      </c>
      <c r="B158" s="47" t="s">
        <v>3735</v>
      </c>
      <c r="C158" s="47" t="s">
        <v>3772</v>
      </c>
    </row>
    <row r="159" spans="1:3" ht="72.900000000000006" x14ac:dyDescent="0.4">
      <c r="A159" s="47" t="s">
        <v>123</v>
      </c>
      <c r="B159" s="47" t="s">
        <v>653</v>
      </c>
      <c r="C159" s="47" t="s">
        <v>3773</v>
      </c>
    </row>
    <row r="160" spans="1:3" ht="87.45" x14ac:dyDescent="0.4">
      <c r="A160" s="47" t="s">
        <v>123</v>
      </c>
      <c r="B160" s="47" t="s">
        <v>3549</v>
      </c>
      <c r="C160" s="47" t="s">
        <v>3774</v>
      </c>
    </row>
    <row r="161" spans="1:3" ht="131.15" x14ac:dyDescent="0.4">
      <c r="A161" s="47" t="s">
        <v>123</v>
      </c>
      <c r="B161" s="47" t="s">
        <v>3528</v>
      </c>
      <c r="C161" s="47" t="s">
        <v>3775</v>
      </c>
    </row>
    <row r="162" spans="1:3" ht="102" x14ac:dyDescent="0.4">
      <c r="A162" s="47" t="s">
        <v>123</v>
      </c>
      <c r="B162" s="47" t="s">
        <v>3530</v>
      </c>
      <c r="C162" s="47" t="s">
        <v>3776</v>
      </c>
    </row>
    <row r="163" spans="1:3" ht="43.75" x14ac:dyDescent="0.4">
      <c r="A163" s="47" t="s">
        <v>123</v>
      </c>
      <c r="B163" s="47" t="s">
        <v>3532</v>
      </c>
      <c r="C163" s="47" t="s">
        <v>3777</v>
      </c>
    </row>
    <row r="164" spans="1:3" ht="87.45" x14ac:dyDescent="0.4">
      <c r="A164" s="47" t="s">
        <v>123</v>
      </c>
      <c r="B164" s="47" t="s">
        <v>3566</v>
      </c>
      <c r="C164" s="47" t="s">
        <v>3778</v>
      </c>
    </row>
    <row r="165" spans="1:3" ht="160.30000000000001" x14ac:dyDescent="0.4">
      <c r="A165" s="47" t="s">
        <v>123</v>
      </c>
      <c r="B165" s="47" t="s">
        <v>3568</v>
      </c>
      <c r="C165" s="47" t="s">
        <v>3779</v>
      </c>
    </row>
    <row r="166" spans="1:3" ht="58.3" x14ac:dyDescent="0.4">
      <c r="A166" s="47" t="s">
        <v>123</v>
      </c>
      <c r="B166" s="47" t="s">
        <v>3572</v>
      </c>
      <c r="C166" s="47" t="s">
        <v>3780</v>
      </c>
    </row>
    <row r="167" spans="1:3" ht="58.3" x14ac:dyDescent="0.4">
      <c r="A167" s="47" t="s">
        <v>123</v>
      </c>
      <c r="B167" s="47" t="s">
        <v>3574</v>
      </c>
      <c r="C167" s="47" t="s">
        <v>3781</v>
      </c>
    </row>
    <row r="168" spans="1:3" ht="58.3" x14ac:dyDescent="0.4">
      <c r="A168" s="47" t="s">
        <v>123</v>
      </c>
      <c r="B168" s="47" t="s">
        <v>3576</v>
      </c>
      <c r="C168" s="47" t="s">
        <v>3782</v>
      </c>
    </row>
    <row r="169" spans="1:3" ht="87.45" x14ac:dyDescent="0.4">
      <c r="A169" s="47" t="s">
        <v>123</v>
      </c>
      <c r="B169" s="47" t="s">
        <v>3536</v>
      </c>
      <c r="C169" s="47" t="s">
        <v>3783</v>
      </c>
    </row>
    <row r="170" spans="1:3" ht="102" x14ac:dyDescent="0.4">
      <c r="A170" s="47" t="s">
        <v>123</v>
      </c>
      <c r="B170" s="47" t="s">
        <v>3579</v>
      </c>
      <c r="C170" s="47" t="s">
        <v>3784</v>
      </c>
    </row>
    <row r="171" spans="1:3" ht="58.3" x14ac:dyDescent="0.4">
      <c r="A171" s="47" t="s">
        <v>123</v>
      </c>
      <c r="B171" s="47" t="s">
        <v>3538</v>
      </c>
      <c r="C171" s="47" t="s">
        <v>3785</v>
      </c>
    </row>
    <row r="172" spans="1:3" ht="72.900000000000006" x14ac:dyDescent="0.4">
      <c r="A172" s="47" t="s">
        <v>123</v>
      </c>
      <c r="B172" s="47" t="s">
        <v>3582</v>
      </c>
      <c r="C172" s="47" t="s">
        <v>3786</v>
      </c>
    </row>
    <row r="173" spans="1:3" ht="43.75" x14ac:dyDescent="0.4">
      <c r="A173" s="47" t="s">
        <v>123</v>
      </c>
      <c r="B173" s="47" t="s">
        <v>3584</v>
      </c>
      <c r="C173" s="47" t="s">
        <v>3787</v>
      </c>
    </row>
    <row r="174" spans="1:3" ht="29.15" x14ac:dyDescent="0.4">
      <c r="A174" s="47" t="s">
        <v>123</v>
      </c>
      <c r="B174" s="47" t="s">
        <v>3595</v>
      </c>
      <c r="C174" s="47" t="s">
        <v>3788</v>
      </c>
    </row>
    <row r="175" spans="1:3" ht="102" x14ac:dyDescent="0.4">
      <c r="A175" s="47" t="s">
        <v>123</v>
      </c>
      <c r="B175" s="47" t="s">
        <v>3517</v>
      </c>
      <c r="C175" s="47" t="s">
        <v>3789</v>
      </c>
    </row>
    <row r="176" spans="1:3" ht="116.6" x14ac:dyDescent="0.4">
      <c r="A176" s="47" t="s">
        <v>123</v>
      </c>
      <c r="B176" s="47" t="s">
        <v>3601</v>
      </c>
      <c r="C176" s="47" t="s">
        <v>3790</v>
      </c>
    </row>
    <row r="177" spans="1:3" ht="43.75" x14ac:dyDescent="0.4">
      <c r="A177" s="47" t="s">
        <v>123</v>
      </c>
      <c r="B177" s="47" t="s">
        <v>3607</v>
      </c>
      <c r="C177" s="47" t="s">
        <v>3791</v>
      </c>
    </row>
    <row r="178" spans="1:3" ht="43.75" x14ac:dyDescent="0.4">
      <c r="A178" s="47" t="s">
        <v>123</v>
      </c>
      <c r="B178" s="47" t="s">
        <v>3611</v>
      </c>
      <c r="C178" s="47" t="s">
        <v>3792</v>
      </c>
    </row>
    <row r="179" spans="1:3" ht="58.3" x14ac:dyDescent="0.4">
      <c r="A179" s="47" t="s">
        <v>123</v>
      </c>
      <c r="B179" s="47" t="s">
        <v>3613</v>
      </c>
      <c r="C179" s="47" t="s">
        <v>3793</v>
      </c>
    </row>
    <row r="180" spans="1:3" ht="72.900000000000006" x14ac:dyDescent="0.4">
      <c r="A180" s="47" t="s">
        <v>123</v>
      </c>
      <c r="B180" s="47" t="s">
        <v>3623</v>
      </c>
      <c r="C180" s="47" t="s">
        <v>3794</v>
      </c>
    </row>
    <row r="181" spans="1:3" ht="29.15" x14ac:dyDescent="0.4">
      <c r="A181" s="47" t="s">
        <v>123</v>
      </c>
      <c r="B181" s="47" t="s">
        <v>3625</v>
      </c>
      <c r="C181" s="47" t="s">
        <v>3795</v>
      </c>
    </row>
    <row r="182" spans="1:3" ht="72.900000000000006" x14ac:dyDescent="0.4">
      <c r="A182" s="47" t="s">
        <v>123</v>
      </c>
      <c r="B182" s="47" t="s">
        <v>3627</v>
      </c>
      <c r="C182" s="47" t="s">
        <v>3796</v>
      </c>
    </row>
    <row r="183" spans="1:3" ht="43.75" x14ac:dyDescent="0.4">
      <c r="A183" s="47" t="s">
        <v>123</v>
      </c>
      <c r="B183" s="47" t="s">
        <v>3631</v>
      </c>
      <c r="C183" s="47" t="s">
        <v>3797</v>
      </c>
    </row>
    <row r="184" spans="1:3" ht="87.45" x14ac:dyDescent="0.4">
      <c r="A184" s="47" t="s">
        <v>123</v>
      </c>
      <c r="B184" s="47" t="s">
        <v>3633</v>
      </c>
      <c r="C184" s="47" t="s">
        <v>3798</v>
      </c>
    </row>
    <row r="185" spans="1:3" ht="43.75" x14ac:dyDescent="0.4">
      <c r="A185" s="47" t="s">
        <v>123</v>
      </c>
      <c r="B185" s="47" t="s">
        <v>3637</v>
      </c>
      <c r="C185" s="47" t="s">
        <v>3799</v>
      </c>
    </row>
    <row r="186" spans="1:3" ht="102" x14ac:dyDescent="0.4">
      <c r="A186" s="47" t="s">
        <v>123</v>
      </c>
      <c r="B186" s="47" t="s">
        <v>3672</v>
      </c>
      <c r="C186" s="47" t="s">
        <v>3800</v>
      </c>
    </row>
    <row r="187" spans="1:3" ht="72.900000000000006" x14ac:dyDescent="0.4">
      <c r="A187" s="47" t="s">
        <v>123</v>
      </c>
      <c r="B187" s="47" t="s">
        <v>3674</v>
      </c>
      <c r="C187" s="47" t="s">
        <v>3801</v>
      </c>
    </row>
    <row r="188" spans="1:3" ht="43.75" x14ac:dyDescent="0.4">
      <c r="A188" s="47" t="s">
        <v>123</v>
      </c>
      <c r="B188" s="47" t="s">
        <v>3676</v>
      </c>
      <c r="C188" s="47" t="s">
        <v>3802</v>
      </c>
    </row>
    <row r="189" spans="1:3" ht="43.75" x14ac:dyDescent="0.4">
      <c r="A189" s="47" t="s">
        <v>123</v>
      </c>
      <c r="B189" s="47" t="s">
        <v>3678</v>
      </c>
      <c r="C189" s="47" t="s">
        <v>3803</v>
      </c>
    </row>
    <row r="190" spans="1:3" ht="72.900000000000006" x14ac:dyDescent="0.4">
      <c r="A190" s="47" t="s">
        <v>123</v>
      </c>
      <c r="B190" s="47" t="s">
        <v>3680</v>
      </c>
      <c r="C190" s="47" t="s">
        <v>3804</v>
      </c>
    </row>
    <row r="191" spans="1:3" ht="116.6" x14ac:dyDescent="0.4">
      <c r="A191" s="47" t="s">
        <v>123</v>
      </c>
      <c r="B191" s="47" t="s">
        <v>3682</v>
      </c>
      <c r="C191" s="47" t="s">
        <v>3805</v>
      </c>
    </row>
    <row r="192" spans="1:3" ht="58.3" x14ac:dyDescent="0.4">
      <c r="A192" s="47" t="s">
        <v>123</v>
      </c>
      <c r="B192" s="47" t="s">
        <v>3698</v>
      </c>
      <c r="C192" s="47" t="s">
        <v>3806</v>
      </c>
    </row>
    <row r="193" spans="1:3" ht="43.75" x14ac:dyDescent="0.4">
      <c r="A193" s="47" t="s">
        <v>123</v>
      </c>
      <c r="B193" s="47" t="s">
        <v>3700</v>
      </c>
      <c r="C193" s="47" t="s">
        <v>3807</v>
      </c>
    </row>
    <row r="194" spans="1:3" ht="102" x14ac:dyDescent="0.4">
      <c r="A194" s="47" t="s">
        <v>123</v>
      </c>
      <c r="B194" s="47" t="s">
        <v>3521</v>
      </c>
      <c r="C194" s="47" t="s">
        <v>3808</v>
      </c>
    </row>
    <row r="195" spans="1:3" ht="43.75" x14ac:dyDescent="0.4">
      <c r="A195" s="47" t="s">
        <v>123</v>
      </c>
      <c r="B195" s="47" t="s">
        <v>3523</v>
      </c>
      <c r="C195" s="47" t="s">
        <v>3809</v>
      </c>
    </row>
    <row r="196" spans="1:3" ht="58.3" x14ac:dyDescent="0.4">
      <c r="A196" s="47" t="s">
        <v>123</v>
      </c>
      <c r="B196" s="47" t="s">
        <v>3704</v>
      </c>
      <c r="C196" s="47" t="s">
        <v>3810</v>
      </c>
    </row>
    <row r="197" spans="1:3" ht="72.900000000000006" x14ac:dyDescent="0.4">
      <c r="A197" s="47" t="s">
        <v>123</v>
      </c>
      <c r="B197" s="47" t="s">
        <v>3706</v>
      </c>
      <c r="C197" s="47" t="s">
        <v>3811</v>
      </c>
    </row>
    <row r="198" spans="1:3" ht="87.45" x14ac:dyDescent="0.4">
      <c r="A198" s="47" t="s">
        <v>123</v>
      </c>
      <c r="B198" s="47" t="s">
        <v>3710</v>
      </c>
      <c r="C198" s="47" t="s">
        <v>3812</v>
      </c>
    </row>
    <row r="199" spans="1:3" ht="58.3" x14ac:dyDescent="0.4">
      <c r="A199" s="47" t="s">
        <v>123</v>
      </c>
      <c r="B199" s="47" t="s">
        <v>3712</v>
      </c>
      <c r="C199" s="47" t="s">
        <v>3813</v>
      </c>
    </row>
    <row r="200" spans="1:3" ht="43.75" x14ac:dyDescent="0.4">
      <c r="A200" s="47" t="s">
        <v>123</v>
      </c>
      <c r="B200" s="47" t="s">
        <v>3714</v>
      </c>
      <c r="C200" s="47" t="s">
        <v>3814</v>
      </c>
    </row>
    <row r="201" spans="1:3" ht="58.3" x14ac:dyDescent="0.4">
      <c r="A201" s="47" t="s">
        <v>123</v>
      </c>
      <c r="B201" s="47" t="s">
        <v>3716</v>
      </c>
      <c r="C201" s="47" t="s">
        <v>3815</v>
      </c>
    </row>
    <row r="202" spans="1:3" ht="58.3" x14ac:dyDescent="0.4">
      <c r="A202" s="47" t="s">
        <v>123</v>
      </c>
      <c r="B202" s="47" t="s">
        <v>3720</v>
      </c>
      <c r="C202" s="47" t="s">
        <v>3816</v>
      </c>
    </row>
    <row r="203" spans="1:3" ht="58.3" x14ac:dyDescent="0.4">
      <c r="A203" s="47" t="s">
        <v>123</v>
      </c>
      <c r="B203" s="47" t="s">
        <v>3726</v>
      </c>
      <c r="C203" s="47" t="s">
        <v>3817</v>
      </c>
    </row>
    <row r="204" spans="1:3" ht="72.900000000000006" x14ac:dyDescent="0.4">
      <c r="A204" s="47" t="s">
        <v>123</v>
      </c>
      <c r="B204" s="47" t="s">
        <v>3728</v>
      </c>
      <c r="C204" s="47" t="s">
        <v>3818</v>
      </c>
    </row>
    <row r="205" spans="1:3" ht="43.75" x14ac:dyDescent="0.4">
      <c r="A205" s="47" t="s">
        <v>123</v>
      </c>
      <c r="B205" s="47" t="s">
        <v>3730</v>
      </c>
      <c r="C205" s="47" t="s">
        <v>3819</v>
      </c>
    </row>
    <row r="206" spans="1:3" ht="87.45" x14ac:dyDescent="0.4">
      <c r="A206" s="47" t="s">
        <v>123</v>
      </c>
      <c r="B206" s="47" t="s">
        <v>3542</v>
      </c>
      <c r="C206" s="47" t="s">
        <v>3820</v>
      </c>
    </row>
    <row r="207" spans="1:3" ht="116.6" x14ac:dyDescent="0.4">
      <c r="A207" s="47" t="s">
        <v>123</v>
      </c>
      <c r="B207" s="47" t="s">
        <v>3733</v>
      </c>
      <c r="C207" s="47" t="s">
        <v>3821</v>
      </c>
    </row>
    <row r="208" spans="1:3" ht="189.45" x14ac:dyDescent="0.4">
      <c r="A208" s="47" t="s">
        <v>123</v>
      </c>
      <c r="B208" s="47" t="s">
        <v>3735</v>
      </c>
      <c r="C208" s="47" t="s">
        <v>3822</v>
      </c>
    </row>
    <row r="209" spans="1:3" ht="409.6" x14ac:dyDescent="0.4">
      <c r="A209" s="47" t="s">
        <v>125</v>
      </c>
      <c r="B209" s="47" t="s">
        <v>653</v>
      </c>
      <c r="C209" s="47" t="s">
        <v>3823</v>
      </c>
    </row>
    <row r="210" spans="1:3" ht="409.6" x14ac:dyDescent="0.4">
      <c r="A210" s="47" t="s">
        <v>125</v>
      </c>
      <c r="B210" s="47" t="s">
        <v>3549</v>
      </c>
      <c r="C210" s="47" t="s">
        <v>3824</v>
      </c>
    </row>
    <row r="211" spans="1:3" ht="409.6" x14ac:dyDescent="0.4">
      <c r="A211" s="47" t="s">
        <v>125</v>
      </c>
      <c r="B211" s="47" t="s">
        <v>3528</v>
      </c>
      <c r="C211" s="47" t="s">
        <v>3825</v>
      </c>
    </row>
    <row r="212" spans="1:3" ht="409.6" x14ac:dyDescent="0.4">
      <c r="A212" s="47" t="s">
        <v>125</v>
      </c>
      <c r="B212" s="47" t="s">
        <v>3530</v>
      </c>
      <c r="C212" s="47" t="s">
        <v>3826</v>
      </c>
    </row>
    <row r="213" spans="1:3" ht="409.6" x14ac:dyDescent="0.4">
      <c r="A213" s="47" t="s">
        <v>125</v>
      </c>
      <c r="B213" s="47" t="s">
        <v>3534</v>
      </c>
      <c r="C213" s="47" t="s">
        <v>3827</v>
      </c>
    </row>
    <row r="214" spans="1:3" ht="87.45" x14ac:dyDescent="0.4">
      <c r="A214" s="47" t="s">
        <v>125</v>
      </c>
      <c r="B214" s="47" t="s">
        <v>3572</v>
      </c>
      <c r="C214" s="47" t="s">
        <v>3828</v>
      </c>
    </row>
    <row r="215" spans="1:3" ht="72.900000000000006" x14ac:dyDescent="0.4">
      <c r="A215" s="47" t="s">
        <v>125</v>
      </c>
      <c r="B215" s="47" t="s">
        <v>3574</v>
      </c>
      <c r="C215" s="47" t="s">
        <v>3829</v>
      </c>
    </row>
    <row r="216" spans="1:3" ht="43.75" x14ac:dyDescent="0.4">
      <c r="A216" s="47" t="s">
        <v>125</v>
      </c>
      <c r="B216" s="47" t="s">
        <v>3576</v>
      </c>
      <c r="C216" s="47" t="s">
        <v>3830</v>
      </c>
    </row>
    <row r="217" spans="1:3" ht="189.45" x14ac:dyDescent="0.4">
      <c r="A217" s="47" t="s">
        <v>125</v>
      </c>
      <c r="B217" s="47" t="s">
        <v>3536</v>
      </c>
      <c r="C217" s="47" t="s">
        <v>3831</v>
      </c>
    </row>
    <row r="218" spans="1:3" ht="174.9" x14ac:dyDescent="0.4">
      <c r="A218" s="47" t="s">
        <v>125</v>
      </c>
      <c r="B218" s="47" t="s">
        <v>3582</v>
      </c>
      <c r="C218" s="47" t="s">
        <v>3832</v>
      </c>
    </row>
    <row r="219" spans="1:3" ht="174.9" x14ac:dyDescent="0.4">
      <c r="A219" s="47" t="s">
        <v>125</v>
      </c>
      <c r="B219" s="47" t="s">
        <v>3517</v>
      </c>
      <c r="C219" s="47" t="s">
        <v>3833</v>
      </c>
    </row>
    <row r="220" spans="1:3" ht="247.75" x14ac:dyDescent="0.4">
      <c r="A220" s="47" t="s">
        <v>125</v>
      </c>
      <c r="B220" s="47" t="s">
        <v>3540</v>
      </c>
      <c r="C220" s="47" t="s">
        <v>3834</v>
      </c>
    </row>
    <row r="221" spans="1:3" ht="116.6" x14ac:dyDescent="0.4">
      <c r="A221" s="47" t="s">
        <v>125</v>
      </c>
      <c r="B221" s="47" t="s">
        <v>3607</v>
      </c>
      <c r="C221" s="47" t="s">
        <v>3835</v>
      </c>
    </row>
    <row r="222" spans="1:3" ht="29.15" x14ac:dyDescent="0.4">
      <c r="A222" s="47" t="s">
        <v>125</v>
      </c>
      <c r="B222" s="47" t="s">
        <v>3658</v>
      </c>
      <c r="C222" s="47" t="s">
        <v>3836</v>
      </c>
    </row>
    <row r="223" spans="1:3" ht="29.15" x14ac:dyDescent="0.4">
      <c r="A223" s="47" t="s">
        <v>125</v>
      </c>
      <c r="B223" s="47" t="s">
        <v>3662</v>
      </c>
      <c r="C223" s="47" t="s">
        <v>3837</v>
      </c>
    </row>
    <row r="224" spans="1:3" ht="43.75" x14ac:dyDescent="0.4">
      <c r="A224" s="47" t="s">
        <v>125</v>
      </c>
      <c r="B224" s="47" t="s">
        <v>3668</v>
      </c>
      <c r="C224" s="47" t="s">
        <v>3838</v>
      </c>
    </row>
    <row r="225" spans="1:3" ht="409.6" x14ac:dyDescent="0.4">
      <c r="A225" s="47" t="s">
        <v>125</v>
      </c>
      <c r="B225" s="47" t="s">
        <v>3542</v>
      </c>
      <c r="C225" s="47" t="s">
        <v>3839</v>
      </c>
    </row>
    <row r="226" spans="1:3" ht="409.6" x14ac:dyDescent="0.4">
      <c r="A226" s="47" t="s">
        <v>125</v>
      </c>
      <c r="B226" s="47" t="s">
        <v>3544</v>
      </c>
      <c r="C226" s="47" t="s">
        <v>3839</v>
      </c>
    </row>
    <row r="227" spans="1:3" ht="409.6" x14ac:dyDescent="0.4">
      <c r="A227" s="47" t="s">
        <v>144</v>
      </c>
      <c r="B227" s="47" t="s">
        <v>653</v>
      </c>
      <c r="C227" s="47" t="s">
        <v>3840</v>
      </c>
    </row>
    <row r="228" spans="1:3" ht="409.6" x14ac:dyDescent="0.4">
      <c r="A228" s="47" t="s">
        <v>144</v>
      </c>
      <c r="B228" s="47" t="s">
        <v>3549</v>
      </c>
      <c r="C228" s="47" t="s">
        <v>3841</v>
      </c>
    </row>
    <row r="229" spans="1:3" ht="409.6" x14ac:dyDescent="0.4">
      <c r="A229" s="47" t="s">
        <v>144</v>
      </c>
      <c r="B229" s="47" t="s">
        <v>3528</v>
      </c>
      <c r="C229" s="47" t="s">
        <v>3842</v>
      </c>
    </row>
    <row r="230" spans="1:3" ht="409.6" x14ac:dyDescent="0.4">
      <c r="A230" s="47" t="s">
        <v>144</v>
      </c>
      <c r="B230" s="47" t="s">
        <v>3530</v>
      </c>
      <c r="C230" s="47" t="s">
        <v>3843</v>
      </c>
    </row>
    <row r="231" spans="1:3" ht="409.6" x14ac:dyDescent="0.4">
      <c r="A231" s="47" t="s">
        <v>144</v>
      </c>
      <c r="B231" s="47" t="s">
        <v>3532</v>
      </c>
      <c r="C231" s="47" t="s">
        <v>3844</v>
      </c>
    </row>
    <row r="232" spans="1:3" ht="409.6" x14ac:dyDescent="0.4">
      <c r="A232" s="47" t="s">
        <v>144</v>
      </c>
      <c r="B232" s="47" t="s">
        <v>3534</v>
      </c>
      <c r="C232" s="47" t="s">
        <v>3845</v>
      </c>
    </row>
    <row r="233" spans="1:3" ht="87.45" x14ac:dyDescent="0.4">
      <c r="A233" s="47" t="s">
        <v>144</v>
      </c>
      <c r="B233" s="47" t="s">
        <v>3564</v>
      </c>
      <c r="C233" s="47" t="s">
        <v>3846</v>
      </c>
    </row>
    <row r="234" spans="1:3" ht="409.6" x14ac:dyDescent="0.4">
      <c r="A234" s="47" t="s">
        <v>144</v>
      </c>
      <c r="B234" s="47" t="s">
        <v>3566</v>
      </c>
      <c r="C234" s="47" t="s">
        <v>3847</v>
      </c>
    </row>
    <row r="235" spans="1:3" ht="276.89999999999998" x14ac:dyDescent="0.4">
      <c r="A235" s="47" t="s">
        <v>144</v>
      </c>
      <c r="B235" s="47" t="s">
        <v>3568</v>
      </c>
      <c r="C235" s="47" t="s">
        <v>3848</v>
      </c>
    </row>
    <row r="236" spans="1:3" ht="116.6" x14ac:dyDescent="0.4">
      <c r="A236" s="47" t="s">
        <v>144</v>
      </c>
      <c r="B236" s="47" t="s">
        <v>3570</v>
      </c>
      <c r="C236" s="47" t="s">
        <v>3849</v>
      </c>
    </row>
    <row r="237" spans="1:3" ht="58.3" x14ac:dyDescent="0.4">
      <c r="A237" s="47" t="s">
        <v>144</v>
      </c>
      <c r="B237" s="47" t="s">
        <v>3572</v>
      </c>
      <c r="C237" s="47" t="s">
        <v>3850</v>
      </c>
    </row>
    <row r="238" spans="1:3" ht="87.45" x14ac:dyDescent="0.4">
      <c r="A238" s="47" t="s">
        <v>144</v>
      </c>
      <c r="B238" s="47" t="s">
        <v>3574</v>
      </c>
      <c r="C238" s="47" t="s">
        <v>3851</v>
      </c>
    </row>
    <row r="239" spans="1:3" ht="102" x14ac:dyDescent="0.4">
      <c r="A239" s="47" t="s">
        <v>144</v>
      </c>
      <c r="B239" s="47" t="s">
        <v>3576</v>
      </c>
      <c r="C239" s="47" t="s">
        <v>3852</v>
      </c>
    </row>
    <row r="240" spans="1:3" ht="409.6" x14ac:dyDescent="0.4">
      <c r="A240" s="47" t="s">
        <v>144</v>
      </c>
      <c r="B240" s="47" t="s">
        <v>3536</v>
      </c>
      <c r="C240" s="47" t="s">
        <v>3853</v>
      </c>
    </row>
    <row r="241" spans="1:3" ht="306" x14ac:dyDescent="0.4">
      <c r="A241" s="47" t="s">
        <v>144</v>
      </c>
      <c r="B241" s="47" t="s">
        <v>3579</v>
      </c>
      <c r="C241" s="47" t="s">
        <v>3854</v>
      </c>
    </row>
    <row r="242" spans="1:3" ht="409.6" x14ac:dyDescent="0.4">
      <c r="A242" s="47" t="s">
        <v>144</v>
      </c>
      <c r="B242" s="47" t="s">
        <v>3538</v>
      </c>
      <c r="C242" s="47" t="s">
        <v>3855</v>
      </c>
    </row>
    <row r="243" spans="1:3" ht="306" x14ac:dyDescent="0.4">
      <c r="A243" s="47" t="s">
        <v>144</v>
      </c>
      <c r="B243" s="47" t="s">
        <v>3582</v>
      </c>
      <c r="C243" s="47" t="s">
        <v>3856</v>
      </c>
    </row>
    <row r="244" spans="1:3" ht="145.75" x14ac:dyDescent="0.4">
      <c r="A244" s="47" t="s">
        <v>144</v>
      </c>
      <c r="B244" s="47" t="s">
        <v>3584</v>
      </c>
      <c r="C244" s="47" t="s">
        <v>3857</v>
      </c>
    </row>
    <row r="245" spans="1:3" ht="233.15" x14ac:dyDescent="0.4">
      <c r="A245" s="47" t="s">
        <v>144</v>
      </c>
      <c r="B245" s="47" t="s">
        <v>3586</v>
      </c>
      <c r="C245" s="47" t="s">
        <v>3858</v>
      </c>
    </row>
    <row r="246" spans="1:3" ht="102" x14ac:dyDescent="0.4">
      <c r="A246" s="47" t="s">
        <v>144</v>
      </c>
      <c r="B246" s="47" t="s">
        <v>3588</v>
      </c>
      <c r="C246" s="47" t="s">
        <v>3859</v>
      </c>
    </row>
    <row r="247" spans="1:3" ht="87.45" x14ac:dyDescent="0.4">
      <c r="A247" s="47" t="s">
        <v>144</v>
      </c>
      <c r="B247" s="47" t="s">
        <v>3590</v>
      </c>
      <c r="C247" s="47" t="s">
        <v>3860</v>
      </c>
    </row>
    <row r="248" spans="1:3" ht="43.75" x14ac:dyDescent="0.4">
      <c r="A248" s="47" t="s">
        <v>144</v>
      </c>
      <c r="B248" s="47" t="s">
        <v>3592</v>
      </c>
      <c r="C248" s="47" t="s">
        <v>3861</v>
      </c>
    </row>
    <row r="249" spans="1:3" ht="87.45" x14ac:dyDescent="0.4">
      <c r="A249" s="47" t="s">
        <v>144</v>
      </c>
      <c r="B249" s="47" t="s">
        <v>3593</v>
      </c>
      <c r="C249" s="47" t="s">
        <v>3862</v>
      </c>
    </row>
    <row r="250" spans="1:3" ht="262.3" x14ac:dyDescent="0.4">
      <c r="A250" s="47" t="s">
        <v>144</v>
      </c>
      <c r="B250" s="47" t="s">
        <v>3595</v>
      </c>
      <c r="C250" s="47" t="s">
        <v>3863</v>
      </c>
    </row>
    <row r="251" spans="1:3" ht="409.6" x14ac:dyDescent="0.4">
      <c r="A251" s="47" t="s">
        <v>144</v>
      </c>
      <c r="B251" s="47" t="s">
        <v>3517</v>
      </c>
      <c r="C251" s="47" t="s">
        <v>3864</v>
      </c>
    </row>
    <row r="252" spans="1:3" ht="409.6" x14ac:dyDescent="0.4">
      <c r="A252" s="47" t="s">
        <v>144</v>
      </c>
      <c r="B252" s="47" t="s">
        <v>3540</v>
      </c>
      <c r="C252" s="47" t="s">
        <v>3865</v>
      </c>
    </row>
    <row r="253" spans="1:3" ht="58.3" x14ac:dyDescent="0.4">
      <c r="A253" s="47" t="s">
        <v>144</v>
      </c>
      <c r="B253" s="47" t="s">
        <v>3599</v>
      </c>
      <c r="C253" s="47" t="s">
        <v>3866</v>
      </c>
    </row>
    <row r="254" spans="1:3" ht="116.6" x14ac:dyDescent="0.4">
      <c r="A254" s="47" t="s">
        <v>144</v>
      </c>
      <c r="B254" s="47" t="s">
        <v>3601</v>
      </c>
      <c r="C254" s="47" t="s">
        <v>3867</v>
      </c>
    </row>
    <row r="255" spans="1:3" ht="87.45" x14ac:dyDescent="0.4">
      <c r="A255" s="47" t="s">
        <v>144</v>
      </c>
      <c r="B255" s="47" t="s">
        <v>3603</v>
      </c>
      <c r="C255" s="47" t="s">
        <v>3868</v>
      </c>
    </row>
    <row r="256" spans="1:3" ht="58.3" x14ac:dyDescent="0.4">
      <c r="A256" s="47" t="s">
        <v>144</v>
      </c>
      <c r="B256" s="47" t="s">
        <v>3605</v>
      </c>
      <c r="C256" s="47" t="s">
        <v>3869</v>
      </c>
    </row>
    <row r="257" spans="1:3" ht="145.75" x14ac:dyDescent="0.4">
      <c r="A257" s="47" t="s">
        <v>144</v>
      </c>
      <c r="B257" s="47" t="s">
        <v>3607</v>
      </c>
      <c r="C257" s="47" t="s">
        <v>3870</v>
      </c>
    </row>
    <row r="258" spans="1:3" ht="131.15" x14ac:dyDescent="0.4">
      <c r="A258" s="47" t="s">
        <v>144</v>
      </c>
      <c r="B258" s="47" t="s">
        <v>3609</v>
      </c>
      <c r="C258" s="47" t="s">
        <v>3871</v>
      </c>
    </row>
    <row r="259" spans="1:3" ht="87.45" x14ac:dyDescent="0.4">
      <c r="A259" s="47" t="s">
        <v>144</v>
      </c>
      <c r="B259" s="47" t="s">
        <v>3611</v>
      </c>
      <c r="C259" s="47" t="s">
        <v>3872</v>
      </c>
    </row>
    <row r="260" spans="1:3" ht="72.900000000000006" x14ac:dyDescent="0.4">
      <c r="A260" s="47" t="s">
        <v>144</v>
      </c>
      <c r="B260" s="47" t="s">
        <v>3613</v>
      </c>
      <c r="C260" s="47" t="s">
        <v>3873</v>
      </c>
    </row>
    <row r="261" spans="1:3" ht="58.3" x14ac:dyDescent="0.4">
      <c r="A261" s="47" t="s">
        <v>144</v>
      </c>
      <c r="B261" s="47" t="s">
        <v>3615</v>
      </c>
      <c r="C261" s="47" t="s">
        <v>3874</v>
      </c>
    </row>
    <row r="262" spans="1:3" ht="72.900000000000006" x14ac:dyDescent="0.4">
      <c r="A262" s="47" t="s">
        <v>144</v>
      </c>
      <c r="B262" s="47" t="s">
        <v>3617</v>
      </c>
      <c r="C262" s="47" t="s">
        <v>3618</v>
      </c>
    </row>
    <row r="263" spans="1:3" ht="72.900000000000006" x14ac:dyDescent="0.4">
      <c r="A263" s="47" t="s">
        <v>144</v>
      </c>
      <c r="B263" s="47" t="s">
        <v>3619</v>
      </c>
      <c r="C263" s="47" t="s">
        <v>3875</v>
      </c>
    </row>
    <row r="264" spans="1:3" ht="72.900000000000006" x14ac:dyDescent="0.4">
      <c r="A264" s="47" t="s">
        <v>144</v>
      </c>
      <c r="B264" s="47" t="s">
        <v>3621</v>
      </c>
      <c r="C264" s="47" t="s">
        <v>3622</v>
      </c>
    </row>
    <row r="265" spans="1:3" ht="72.900000000000006" x14ac:dyDescent="0.4">
      <c r="A265" s="47" t="s">
        <v>144</v>
      </c>
      <c r="B265" s="47" t="s">
        <v>3623</v>
      </c>
      <c r="C265" s="47" t="s">
        <v>3876</v>
      </c>
    </row>
    <row r="266" spans="1:3" ht="72.900000000000006" x14ac:dyDescent="0.4">
      <c r="A266" s="47" t="s">
        <v>144</v>
      </c>
      <c r="B266" s="47" t="s">
        <v>3625</v>
      </c>
      <c r="C266" s="47" t="s">
        <v>3877</v>
      </c>
    </row>
    <row r="267" spans="1:3" ht="409.6" x14ac:dyDescent="0.4">
      <c r="A267" s="47" t="s">
        <v>144</v>
      </c>
      <c r="B267" s="47" t="s">
        <v>3627</v>
      </c>
      <c r="C267" s="47" t="s">
        <v>3878</v>
      </c>
    </row>
    <row r="268" spans="1:3" ht="43.75" x14ac:dyDescent="0.4">
      <c r="A268" s="47" t="s">
        <v>144</v>
      </c>
      <c r="B268" s="47" t="s">
        <v>3629</v>
      </c>
      <c r="C268" s="47" t="s">
        <v>3879</v>
      </c>
    </row>
    <row r="269" spans="1:3" ht="72.900000000000006" x14ac:dyDescent="0.4">
      <c r="A269" s="47" t="s">
        <v>144</v>
      </c>
      <c r="B269" s="47" t="s">
        <v>3631</v>
      </c>
      <c r="C269" s="47" t="s">
        <v>3880</v>
      </c>
    </row>
    <row r="270" spans="1:3" ht="145.75" x14ac:dyDescent="0.4">
      <c r="A270" s="47" t="s">
        <v>144</v>
      </c>
      <c r="B270" s="47" t="s">
        <v>3633</v>
      </c>
      <c r="C270" s="47" t="s">
        <v>3881</v>
      </c>
    </row>
    <row r="271" spans="1:3" ht="72.900000000000006" x14ac:dyDescent="0.4">
      <c r="A271" s="47" t="s">
        <v>144</v>
      </c>
      <c r="B271" s="47" t="s">
        <v>3635</v>
      </c>
      <c r="C271" s="47" t="s">
        <v>3882</v>
      </c>
    </row>
    <row r="272" spans="1:3" ht="87.45" x14ac:dyDescent="0.4">
      <c r="A272" s="47" t="s">
        <v>144</v>
      </c>
      <c r="B272" s="47" t="s">
        <v>3637</v>
      </c>
      <c r="C272" s="47" t="s">
        <v>3883</v>
      </c>
    </row>
    <row r="273" spans="1:3" ht="58.3" x14ac:dyDescent="0.4">
      <c r="A273" s="47" t="s">
        <v>144</v>
      </c>
      <c r="B273" s="47" t="s">
        <v>3519</v>
      </c>
      <c r="C273" s="47" t="s">
        <v>3884</v>
      </c>
    </row>
    <row r="274" spans="1:3" ht="29.15" x14ac:dyDescent="0.4">
      <c r="A274" s="47" t="s">
        <v>144</v>
      </c>
      <c r="B274" s="47" t="s">
        <v>3640</v>
      </c>
      <c r="C274" s="47" t="s">
        <v>3885</v>
      </c>
    </row>
    <row r="275" spans="1:3" ht="29.15" x14ac:dyDescent="0.4">
      <c r="A275" s="47" t="s">
        <v>144</v>
      </c>
      <c r="B275" s="47" t="s">
        <v>3642</v>
      </c>
      <c r="C275" s="47" t="s">
        <v>3886</v>
      </c>
    </row>
    <row r="276" spans="1:3" ht="72.900000000000006" x14ac:dyDescent="0.4">
      <c r="A276" s="47" t="s">
        <v>144</v>
      </c>
      <c r="B276" s="47" t="s">
        <v>3644</v>
      </c>
      <c r="C276" s="47" t="s">
        <v>3887</v>
      </c>
    </row>
    <row r="277" spans="1:3" ht="58.3" x14ac:dyDescent="0.4">
      <c r="A277" s="47" t="s">
        <v>144</v>
      </c>
      <c r="B277" s="47" t="s">
        <v>3646</v>
      </c>
      <c r="C277" s="47" t="s">
        <v>3888</v>
      </c>
    </row>
    <row r="278" spans="1:3" ht="72.900000000000006" x14ac:dyDescent="0.4">
      <c r="A278" s="47" t="s">
        <v>144</v>
      </c>
      <c r="B278" s="47" t="s">
        <v>3648</v>
      </c>
      <c r="C278" s="47" t="s">
        <v>3889</v>
      </c>
    </row>
    <row r="279" spans="1:3" ht="72.900000000000006" x14ac:dyDescent="0.4">
      <c r="A279" s="47" t="s">
        <v>144</v>
      </c>
      <c r="B279" s="47" t="s">
        <v>3650</v>
      </c>
      <c r="C279" s="47" t="s">
        <v>3890</v>
      </c>
    </row>
    <row r="280" spans="1:3" ht="72.900000000000006" x14ac:dyDescent="0.4">
      <c r="A280" s="47" t="s">
        <v>144</v>
      </c>
      <c r="B280" s="47" t="s">
        <v>3652</v>
      </c>
      <c r="C280" s="47" t="s">
        <v>3891</v>
      </c>
    </row>
    <row r="281" spans="1:3" ht="102" x14ac:dyDescent="0.4">
      <c r="A281" s="47" t="s">
        <v>144</v>
      </c>
      <c r="B281" s="47" t="s">
        <v>3654</v>
      </c>
      <c r="C281" s="47" t="s">
        <v>3892</v>
      </c>
    </row>
    <row r="282" spans="1:3" ht="87.45" x14ac:dyDescent="0.4">
      <c r="A282" s="47" t="s">
        <v>144</v>
      </c>
      <c r="B282" s="47" t="s">
        <v>3656</v>
      </c>
      <c r="C282" s="47" t="s">
        <v>3893</v>
      </c>
    </row>
    <row r="283" spans="1:3" ht="87.45" x14ac:dyDescent="0.4">
      <c r="A283" s="47" t="s">
        <v>144</v>
      </c>
      <c r="B283" s="47" t="s">
        <v>3658</v>
      </c>
      <c r="C283" s="47" t="s">
        <v>3894</v>
      </c>
    </row>
    <row r="284" spans="1:3" ht="72.900000000000006" x14ac:dyDescent="0.4">
      <c r="A284" s="47" t="s">
        <v>144</v>
      </c>
      <c r="B284" s="47" t="s">
        <v>3660</v>
      </c>
      <c r="C284" s="47" t="s">
        <v>3895</v>
      </c>
    </row>
    <row r="285" spans="1:3" ht="102" x14ac:dyDescent="0.4">
      <c r="A285" s="47" t="s">
        <v>144</v>
      </c>
      <c r="B285" s="47" t="s">
        <v>3662</v>
      </c>
      <c r="C285" s="47" t="s">
        <v>3896</v>
      </c>
    </row>
    <row r="286" spans="1:3" ht="72.900000000000006" x14ac:dyDescent="0.4">
      <c r="A286" s="47" t="s">
        <v>144</v>
      </c>
      <c r="B286" s="47" t="s">
        <v>3664</v>
      </c>
      <c r="C286" s="47" t="s">
        <v>3897</v>
      </c>
    </row>
    <row r="287" spans="1:3" ht="409.6" x14ac:dyDescent="0.4">
      <c r="A287" s="47" t="s">
        <v>144</v>
      </c>
      <c r="B287" s="47" t="s">
        <v>3666</v>
      </c>
      <c r="C287" s="47" t="s">
        <v>3667</v>
      </c>
    </row>
    <row r="288" spans="1:3" ht="58.3" x14ac:dyDescent="0.4">
      <c r="A288" s="47" t="s">
        <v>144</v>
      </c>
      <c r="B288" s="47" t="s">
        <v>3668</v>
      </c>
      <c r="C288" s="47" t="s">
        <v>3898</v>
      </c>
    </row>
    <row r="289" spans="1:3" ht="72.900000000000006" x14ac:dyDescent="0.4">
      <c r="A289" s="47" t="s">
        <v>144</v>
      </c>
      <c r="B289" s="47" t="s">
        <v>3670</v>
      </c>
      <c r="C289" s="47" t="s">
        <v>3899</v>
      </c>
    </row>
    <row r="290" spans="1:3" ht="72.900000000000006" x14ac:dyDescent="0.4">
      <c r="A290" s="47" t="s">
        <v>144</v>
      </c>
      <c r="B290" s="47" t="s">
        <v>3672</v>
      </c>
      <c r="C290" s="47" t="s">
        <v>3900</v>
      </c>
    </row>
    <row r="291" spans="1:3" ht="102" x14ac:dyDescent="0.4">
      <c r="A291" s="47" t="s">
        <v>144</v>
      </c>
      <c r="B291" s="47" t="s">
        <v>3674</v>
      </c>
      <c r="C291" s="47" t="s">
        <v>3901</v>
      </c>
    </row>
    <row r="292" spans="1:3" ht="102" x14ac:dyDescent="0.4">
      <c r="A292" s="47" t="s">
        <v>144</v>
      </c>
      <c r="B292" s="47" t="s">
        <v>3676</v>
      </c>
      <c r="C292" s="47" t="s">
        <v>3902</v>
      </c>
    </row>
    <row r="293" spans="1:3" ht="87.45" x14ac:dyDescent="0.4">
      <c r="A293" s="47" t="s">
        <v>144</v>
      </c>
      <c r="B293" s="47" t="s">
        <v>3678</v>
      </c>
      <c r="C293" s="47" t="s">
        <v>3903</v>
      </c>
    </row>
    <row r="294" spans="1:3" ht="87.45" x14ac:dyDescent="0.4">
      <c r="A294" s="47" t="s">
        <v>144</v>
      </c>
      <c r="B294" s="47" t="s">
        <v>3680</v>
      </c>
      <c r="C294" s="47" t="s">
        <v>3904</v>
      </c>
    </row>
    <row r="295" spans="1:3" ht="102" x14ac:dyDescent="0.4">
      <c r="A295" s="47" t="s">
        <v>144</v>
      </c>
      <c r="B295" s="47" t="s">
        <v>3682</v>
      </c>
      <c r="C295" s="47" t="s">
        <v>3905</v>
      </c>
    </row>
    <row r="296" spans="1:3" ht="306" x14ac:dyDescent="0.4">
      <c r="A296" s="47" t="s">
        <v>144</v>
      </c>
      <c r="B296" s="47" t="s">
        <v>3684</v>
      </c>
      <c r="C296" s="47" t="s">
        <v>3906</v>
      </c>
    </row>
    <row r="297" spans="1:3" ht="102" x14ac:dyDescent="0.4">
      <c r="A297" s="47" t="s">
        <v>144</v>
      </c>
      <c r="B297" s="47" t="s">
        <v>3686</v>
      </c>
      <c r="C297" s="47" t="s">
        <v>3907</v>
      </c>
    </row>
    <row r="298" spans="1:3" ht="72.900000000000006" x14ac:dyDescent="0.4">
      <c r="A298" s="47" t="s">
        <v>144</v>
      </c>
      <c r="B298" s="47" t="s">
        <v>3688</v>
      </c>
      <c r="C298" s="47" t="s">
        <v>3908</v>
      </c>
    </row>
    <row r="299" spans="1:3" ht="102" x14ac:dyDescent="0.4">
      <c r="A299" s="47" t="s">
        <v>144</v>
      </c>
      <c r="B299" s="47" t="s">
        <v>3690</v>
      </c>
      <c r="C299" s="47" t="s">
        <v>3909</v>
      </c>
    </row>
    <row r="300" spans="1:3" ht="43.75" x14ac:dyDescent="0.4">
      <c r="A300" s="47" t="s">
        <v>144</v>
      </c>
      <c r="B300" s="47" t="s">
        <v>3692</v>
      </c>
      <c r="C300" s="47" t="s">
        <v>3910</v>
      </c>
    </row>
    <row r="301" spans="1:3" ht="87.45" x14ac:dyDescent="0.4">
      <c r="A301" s="47" t="s">
        <v>144</v>
      </c>
      <c r="B301" s="47" t="s">
        <v>3694</v>
      </c>
      <c r="C301" s="47" t="s">
        <v>3911</v>
      </c>
    </row>
    <row r="302" spans="1:3" ht="102" x14ac:dyDescent="0.4">
      <c r="A302" s="47" t="s">
        <v>144</v>
      </c>
      <c r="B302" s="47" t="s">
        <v>3696</v>
      </c>
      <c r="C302" s="47" t="s">
        <v>3912</v>
      </c>
    </row>
    <row r="303" spans="1:3" ht="87.45" x14ac:dyDescent="0.4">
      <c r="A303" s="47" t="s">
        <v>144</v>
      </c>
      <c r="B303" s="47" t="s">
        <v>3698</v>
      </c>
      <c r="C303" s="47" t="s">
        <v>3913</v>
      </c>
    </row>
    <row r="304" spans="1:3" ht="87.45" x14ac:dyDescent="0.4">
      <c r="A304" s="47" t="s">
        <v>144</v>
      </c>
      <c r="B304" s="47" t="s">
        <v>3700</v>
      </c>
      <c r="C304" s="47" t="s">
        <v>3914</v>
      </c>
    </row>
    <row r="305" spans="1:3" ht="102" x14ac:dyDescent="0.4">
      <c r="A305" s="47" t="s">
        <v>144</v>
      </c>
      <c r="B305" s="47" t="s">
        <v>3521</v>
      </c>
      <c r="C305" s="47" t="s">
        <v>3915</v>
      </c>
    </row>
    <row r="306" spans="1:3" ht="72.900000000000006" x14ac:dyDescent="0.4">
      <c r="A306" s="47" t="s">
        <v>144</v>
      </c>
      <c r="B306" s="47" t="s">
        <v>3523</v>
      </c>
      <c r="C306" s="47" t="s">
        <v>3916</v>
      </c>
    </row>
    <row r="307" spans="1:3" ht="58.3" x14ac:dyDescent="0.4">
      <c r="A307" s="47" t="s">
        <v>144</v>
      </c>
      <c r="B307" s="47" t="s">
        <v>3704</v>
      </c>
      <c r="C307" s="47" t="s">
        <v>3917</v>
      </c>
    </row>
    <row r="308" spans="1:3" ht="87.45" x14ac:dyDescent="0.4">
      <c r="A308" s="47" t="s">
        <v>144</v>
      </c>
      <c r="B308" s="47" t="s">
        <v>3706</v>
      </c>
      <c r="C308" s="47" t="s">
        <v>3918</v>
      </c>
    </row>
    <row r="309" spans="1:3" ht="58.3" x14ac:dyDescent="0.4">
      <c r="A309" s="47" t="s">
        <v>144</v>
      </c>
      <c r="B309" s="47" t="s">
        <v>3708</v>
      </c>
      <c r="C309" s="47" t="s">
        <v>3919</v>
      </c>
    </row>
    <row r="310" spans="1:3" ht="72.900000000000006" x14ac:dyDescent="0.4">
      <c r="A310" s="47" t="s">
        <v>144</v>
      </c>
      <c r="B310" s="47" t="s">
        <v>3710</v>
      </c>
      <c r="C310" s="47" t="s">
        <v>3920</v>
      </c>
    </row>
    <row r="311" spans="1:3" ht="43.75" x14ac:dyDescent="0.4">
      <c r="A311" s="47" t="s">
        <v>144</v>
      </c>
      <c r="B311" s="47" t="s">
        <v>3712</v>
      </c>
      <c r="C311" s="47" t="s">
        <v>3921</v>
      </c>
    </row>
    <row r="312" spans="1:3" ht="43.75" x14ac:dyDescent="0.4">
      <c r="A312" s="47" t="s">
        <v>144</v>
      </c>
      <c r="B312" s="47" t="s">
        <v>3714</v>
      </c>
      <c r="C312" s="47" t="s">
        <v>3922</v>
      </c>
    </row>
    <row r="313" spans="1:3" ht="116.6" x14ac:dyDescent="0.4">
      <c r="A313" s="47" t="s">
        <v>144</v>
      </c>
      <c r="B313" s="47" t="s">
        <v>3716</v>
      </c>
      <c r="C313" s="47" t="s">
        <v>3923</v>
      </c>
    </row>
    <row r="314" spans="1:3" ht="58.3" x14ac:dyDescent="0.4">
      <c r="A314" s="47" t="s">
        <v>144</v>
      </c>
      <c r="B314" s="47" t="s">
        <v>3718</v>
      </c>
      <c r="C314" s="47" t="s">
        <v>3924</v>
      </c>
    </row>
    <row r="315" spans="1:3" ht="58.3" x14ac:dyDescent="0.4">
      <c r="A315" s="47" t="s">
        <v>144</v>
      </c>
      <c r="B315" s="47" t="s">
        <v>3720</v>
      </c>
      <c r="C315" s="47" t="s">
        <v>3925</v>
      </c>
    </row>
    <row r="316" spans="1:3" ht="43.75" x14ac:dyDescent="0.4">
      <c r="A316" s="47" t="s">
        <v>144</v>
      </c>
      <c r="B316" s="47" t="s">
        <v>3722</v>
      </c>
      <c r="C316" s="47" t="s">
        <v>3926</v>
      </c>
    </row>
    <row r="317" spans="1:3" ht="43.75" x14ac:dyDescent="0.4">
      <c r="A317" s="47" t="s">
        <v>144</v>
      </c>
      <c r="B317" s="47" t="s">
        <v>3724</v>
      </c>
      <c r="C317" s="47" t="s">
        <v>3927</v>
      </c>
    </row>
    <row r="318" spans="1:3" ht="43.75" x14ac:dyDescent="0.4">
      <c r="A318" s="47" t="s">
        <v>144</v>
      </c>
      <c r="B318" s="47" t="s">
        <v>3726</v>
      </c>
      <c r="C318" s="47" t="s">
        <v>3928</v>
      </c>
    </row>
    <row r="319" spans="1:3" ht="58.3" x14ac:dyDescent="0.4">
      <c r="A319" s="47" t="s">
        <v>144</v>
      </c>
      <c r="B319" s="47" t="s">
        <v>3728</v>
      </c>
      <c r="C319" s="47" t="s">
        <v>3929</v>
      </c>
    </row>
    <row r="320" spans="1:3" ht="72.900000000000006" x14ac:dyDescent="0.4">
      <c r="A320" s="47" t="s">
        <v>144</v>
      </c>
      <c r="B320" s="47" t="s">
        <v>3730</v>
      </c>
      <c r="C320" s="47" t="s">
        <v>3930</v>
      </c>
    </row>
    <row r="321" spans="1:3" ht="409.6" x14ac:dyDescent="0.4">
      <c r="A321" s="47" t="s">
        <v>144</v>
      </c>
      <c r="B321" s="47" t="s">
        <v>3542</v>
      </c>
      <c r="C321" s="47" t="s">
        <v>3931</v>
      </c>
    </row>
    <row r="322" spans="1:3" ht="87.45" x14ac:dyDescent="0.4">
      <c r="A322" s="47" t="s">
        <v>144</v>
      </c>
      <c r="B322" s="47" t="s">
        <v>3733</v>
      </c>
      <c r="C322" s="47" t="s">
        <v>3932</v>
      </c>
    </row>
    <row r="323" spans="1:3" ht="409.6" x14ac:dyDescent="0.4">
      <c r="A323" s="47" t="s">
        <v>144</v>
      </c>
      <c r="B323" s="47" t="s">
        <v>3735</v>
      </c>
      <c r="C323" s="47" t="s">
        <v>3933</v>
      </c>
    </row>
    <row r="324" spans="1:3" ht="72.900000000000006" x14ac:dyDescent="0.4">
      <c r="A324" s="47" t="s">
        <v>144</v>
      </c>
      <c r="B324" s="47" t="s">
        <v>3737</v>
      </c>
      <c r="C324" s="47" t="s">
        <v>3934</v>
      </c>
    </row>
    <row r="325" spans="1:3" ht="29.15" x14ac:dyDescent="0.4">
      <c r="A325" s="47" t="s">
        <v>144</v>
      </c>
      <c r="B325" s="47" t="s">
        <v>3739</v>
      </c>
      <c r="C325" s="47" t="s">
        <v>3935</v>
      </c>
    </row>
    <row r="326" spans="1:3" ht="58.3" x14ac:dyDescent="0.4">
      <c r="A326" s="47" t="s">
        <v>144</v>
      </c>
      <c r="B326" s="47" t="s">
        <v>3741</v>
      </c>
      <c r="C326" s="47" t="s">
        <v>3936</v>
      </c>
    </row>
    <row r="327" spans="1:3" ht="72.900000000000006" x14ac:dyDescent="0.4">
      <c r="A327" s="47" t="s">
        <v>144</v>
      </c>
      <c r="B327" s="47" t="s">
        <v>3743</v>
      </c>
      <c r="C327" s="47" t="s">
        <v>3937</v>
      </c>
    </row>
    <row r="328" spans="1:3" ht="87.45" x14ac:dyDescent="0.4">
      <c r="A328" s="47" t="s">
        <v>144</v>
      </c>
      <c r="B328" s="47" t="s">
        <v>3525</v>
      </c>
      <c r="C328" s="47" t="s">
        <v>3938</v>
      </c>
    </row>
    <row r="329" spans="1:3" ht="72.900000000000006" x14ac:dyDescent="0.4">
      <c r="A329" s="47" t="s">
        <v>144</v>
      </c>
      <c r="B329" s="47" t="s">
        <v>3746</v>
      </c>
      <c r="C329" s="47" t="s">
        <v>3939</v>
      </c>
    </row>
    <row r="330" spans="1:3" ht="87.45" x14ac:dyDescent="0.4">
      <c r="A330" s="47" t="s">
        <v>144</v>
      </c>
      <c r="B330" s="47" t="s">
        <v>3748</v>
      </c>
      <c r="C330" s="47" t="s">
        <v>3940</v>
      </c>
    </row>
    <row r="331" spans="1:3" ht="393.45" x14ac:dyDescent="0.4">
      <c r="A331" s="47" t="s">
        <v>144</v>
      </c>
      <c r="B331" s="47" t="s">
        <v>3750</v>
      </c>
      <c r="C331" s="47" t="s">
        <v>3941</v>
      </c>
    </row>
    <row r="332" spans="1:3" ht="409.6" x14ac:dyDescent="0.4">
      <c r="A332" s="47" t="s">
        <v>144</v>
      </c>
      <c r="B332" s="47" t="s">
        <v>3544</v>
      </c>
      <c r="C332" s="47" t="s">
        <v>3942</v>
      </c>
    </row>
    <row r="333" spans="1:3" ht="409.6" x14ac:dyDescent="0.4">
      <c r="A333" s="47" t="s">
        <v>121</v>
      </c>
      <c r="B333" s="47" t="s">
        <v>653</v>
      </c>
      <c r="C333" s="47" t="s">
        <v>3943</v>
      </c>
    </row>
    <row r="334" spans="1:3" ht="409.6" x14ac:dyDescent="0.4">
      <c r="A334" s="47" t="s">
        <v>121</v>
      </c>
      <c r="B334" s="47" t="s">
        <v>3549</v>
      </c>
      <c r="C334" s="47" t="s">
        <v>3944</v>
      </c>
    </row>
    <row r="335" spans="1:3" ht="409.6" x14ac:dyDescent="0.4">
      <c r="A335" s="47" t="s">
        <v>121</v>
      </c>
      <c r="B335" s="47" t="s">
        <v>3528</v>
      </c>
      <c r="C335" s="47" t="s">
        <v>3945</v>
      </c>
    </row>
    <row r="336" spans="1:3" ht="409.6" x14ac:dyDescent="0.4">
      <c r="A336" s="47" t="s">
        <v>121</v>
      </c>
      <c r="B336" s="47" t="s">
        <v>3530</v>
      </c>
      <c r="C336" s="47" t="s">
        <v>3946</v>
      </c>
    </row>
    <row r="337" spans="1:3" ht="320.60000000000002" x14ac:dyDescent="0.4">
      <c r="A337" s="47" t="s">
        <v>121</v>
      </c>
      <c r="B337" s="47" t="s">
        <v>3532</v>
      </c>
      <c r="C337" s="47" t="s">
        <v>3947</v>
      </c>
    </row>
    <row r="338" spans="1:3" ht="409.6" x14ac:dyDescent="0.4">
      <c r="A338" s="47" t="s">
        <v>121</v>
      </c>
      <c r="B338" s="47" t="s">
        <v>3534</v>
      </c>
      <c r="C338" s="47" t="s">
        <v>3948</v>
      </c>
    </row>
    <row r="339" spans="1:3" ht="131.15" x14ac:dyDescent="0.4">
      <c r="A339" s="47" t="s">
        <v>121</v>
      </c>
      <c r="B339" s="47" t="s">
        <v>3564</v>
      </c>
      <c r="C339" s="47" t="s">
        <v>3949</v>
      </c>
    </row>
    <row r="340" spans="1:3" ht="306" x14ac:dyDescent="0.4">
      <c r="A340" s="47" t="s">
        <v>121</v>
      </c>
      <c r="B340" s="47" t="s">
        <v>3566</v>
      </c>
      <c r="C340" s="47" t="s">
        <v>3950</v>
      </c>
    </row>
    <row r="341" spans="1:3" ht="58.3" x14ac:dyDescent="0.4">
      <c r="A341" s="47" t="s">
        <v>121</v>
      </c>
      <c r="B341" s="47" t="s">
        <v>3568</v>
      </c>
      <c r="C341" s="47" t="s">
        <v>3951</v>
      </c>
    </row>
    <row r="342" spans="1:3" ht="160.30000000000001" x14ac:dyDescent="0.4">
      <c r="A342" s="47" t="s">
        <v>121</v>
      </c>
      <c r="B342" s="47" t="s">
        <v>3570</v>
      </c>
      <c r="C342" s="47" t="s">
        <v>3952</v>
      </c>
    </row>
    <row r="343" spans="1:3" ht="291.45" x14ac:dyDescent="0.4">
      <c r="A343" s="47" t="s">
        <v>121</v>
      </c>
      <c r="B343" s="47" t="s">
        <v>3572</v>
      </c>
      <c r="C343" s="47" t="s">
        <v>3953</v>
      </c>
    </row>
    <row r="344" spans="1:3" ht="204" x14ac:dyDescent="0.4">
      <c r="A344" s="47" t="s">
        <v>121</v>
      </c>
      <c r="B344" s="47" t="s">
        <v>3574</v>
      </c>
      <c r="C344" s="47" t="s">
        <v>3954</v>
      </c>
    </row>
    <row r="345" spans="1:3" ht="189.45" x14ac:dyDescent="0.4">
      <c r="A345" s="47" t="s">
        <v>121</v>
      </c>
      <c r="B345" s="47" t="s">
        <v>3576</v>
      </c>
      <c r="C345" s="47" t="s">
        <v>3955</v>
      </c>
    </row>
    <row r="346" spans="1:3" ht="409.6" x14ac:dyDescent="0.4">
      <c r="A346" s="47" t="s">
        <v>121</v>
      </c>
      <c r="B346" s="47" t="s">
        <v>3536</v>
      </c>
      <c r="C346" s="47" t="s">
        <v>3956</v>
      </c>
    </row>
    <row r="347" spans="1:3" ht="262.3" x14ac:dyDescent="0.4">
      <c r="A347" s="47" t="s">
        <v>121</v>
      </c>
      <c r="B347" s="47" t="s">
        <v>3579</v>
      </c>
      <c r="C347" s="47" t="s">
        <v>3957</v>
      </c>
    </row>
    <row r="348" spans="1:3" ht="247.75" x14ac:dyDescent="0.4">
      <c r="A348" s="47" t="s">
        <v>121</v>
      </c>
      <c r="B348" s="47" t="s">
        <v>3538</v>
      </c>
      <c r="C348" s="47" t="s">
        <v>3958</v>
      </c>
    </row>
    <row r="349" spans="1:3" ht="335.15" x14ac:dyDescent="0.4">
      <c r="A349" s="47" t="s">
        <v>121</v>
      </c>
      <c r="B349" s="47" t="s">
        <v>3582</v>
      </c>
      <c r="C349" s="47" t="s">
        <v>3959</v>
      </c>
    </row>
    <row r="350" spans="1:3" ht="160.30000000000001" x14ac:dyDescent="0.4">
      <c r="A350" s="47" t="s">
        <v>121</v>
      </c>
      <c r="B350" s="47" t="s">
        <v>3584</v>
      </c>
      <c r="C350" s="47" t="s">
        <v>3960</v>
      </c>
    </row>
    <row r="351" spans="1:3" ht="145.75" x14ac:dyDescent="0.4">
      <c r="A351" s="47" t="s">
        <v>121</v>
      </c>
      <c r="B351" s="47" t="s">
        <v>3586</v>
      </c>
      <c r="C351" s="47" t="s">
        <v>3961</v>
      </c>
    </row>
    <row r="352" spans="1:3" ht="87.45" x14ac:dyDescent="0.4">
      <c r="A352" s="47" t="s">
        <v>121</v>
      </c>
      <c r="B352" s="47" t="s">
        <v>3588</v>
      </c>
      <c r="C352" s="47" t="s">
        <v>3962</v>
      </c>
    </row>
    <row r="353" spans="1:3" ht="102" x14ac:dyDescent="0.4">
      <c r="A353" s="47" t="s">
        <v>121</v>
      </c>
      <c r="B353" s="47" t="s">
        <v>3590</v>
      </c>
      <c r="C353" s="47" t="s">
        <v>3963</v>
      </c>
    </row>
    <row r="354" spans="1:3" ht="116.6" x14ac:dyDescent="0.4">
      <c r="A354" s="47" t="s">
        <v>121</v>
      </c>
      <c r="B354" s="47" t="s">
        <v>3592</v>
      </c>
      <c r="C354" s="47" t="s">
        <v>3964</v>
      </c>
    </row>
    <row r="355" spans="1:3" ht="116.6" x14ac:dyDescent="0.4">
      <c r="A355" s="47" t="s">
        <v>121</v>
      </c>
      <c r="B355" s="47" t="s">
        <v>3593</v>
      </c>
      <c r="C355" s="47" t="s">
        <v>3965</v>
      </c>
    </row>
    <row r="356" spans="1:3" ht="29.15" x14ac:dyDescent="0.4">
      <c r="A356" s="47" t="s">
        <v>121</v>
      </c>
      <c r="B356" s="47" t="s">
        <v>3595</v>
      </c>
      <c r="C356" s="47" t="s">
        <v>3966</v>
      </c>
    </row>
    <row r="357" spans="1:3" ht="72.900000000000006" x14ac:dyDescent="0.4">
      <c r="A357" s="47" t="s">
        <v>121</v>
      </c>
      <c r="B357" s="47" t="s">
        <v>3517</v>
      </c>
      <c r="C357" s="47" t="s">
        <v>3967</v>
      </c>
    </row>
    <row r="358" spans="1:3" ht="116.6" x14ac:dyDescent="0.4">
      <c r="A358" s="47" t="s">
        <v>121</v>
      </c>
      <c r="B358" s="47" t="s">
        <v>3540</v>
      </c>
      <c r="C358" s="47" t="s">
        <v>3968</v>
      </c>
    </row>
    <row r="359" spans="1:3" ht="29.15" x14ac:dyDescent="0.4">
      <c r="A359" s="47" t="s">
        <v>121</v>
      </c>
      <c r="B359" s="47" t="s">
        <v>3599</v>
      </c>
      <c r="C359" s="47" t="s">
        <v>3969</v>
      </c>
    </row>
    <row r="360" spans="1:3" ht="58.3" x14ac:dyDescent="0.4">
      <c r="A360" s="47" t="s">
        <v>121</v>
      </c>
      <c r="B360" s="47" t="s">
        <v>3601</v>
      </c>
      <c r="C360" s="47" t="s">
        <v>3970</v>
      </c>
    </row>
    <row r="361" spans="1:3" ht="87.45" x14ac:dyDescent="0.4">
      <c r="A361" s="47" t="s">
        <v>121</v>
      </c>
      <c r="B361" s="47" t="s">
        <v>3603</v>
      </c>
      <c r="C361" s="47" t="s">
        <v>3971</v>
      </c>
    </row>
    <row r="362" spans="1:3" ht="29.15" x14ac:dyDescent="0.4">
      <c r="A362" s="47" t="s">
        <v>121</v>
      </c>
      <c r="B362" s="47" t="s">
        <v>3605</v>
      </c>
      <c r="C362" s="47" t="s">
        <v>3972</v>
      </c>
    </row>
    <row r="363" spans="1:3" ht="29.15" x14ac:dyDescent="0.4">
      <c r="A363" s="47" t="s">
        <v>121</v>
      </c>
      <c r="B363" s="47" t="s">
        <v>3607</v>
      </c>
      <c r="C363" s="47" t="s">
        <v>3973</v>
      </c>
    </row>
    <row r="364" spans="1:3" ht="72.900000000000006" x14ac:dyDescent="0.4">
      <c r="A364" s="47" t="s">
        <v>121</v>
      </c>
      <c r="B364" s="47" t="s">
        <v>3609</v>
      </c>
      <c r="C364" s="47" t="s">
        <v>3974</v>
      </c>
    </row>
    <row r="365" spans="1:3" ht="43.75" x14ac:dyDescent="0.4">
      <c r="A365" s="47" t="s">
        <v>121</v>
      </c>
      <c r="B365" s="47" t="s">
        <v>3611</v>
      </c>
      <c r="C365" s="47" t="s">
        <v>3975</v>
      </c>
    </row>
    <row r="366" spans="1:3" ht="58.3" x14ac:dyDescent="0.4">
      <c r="A366" s="47" t="s">
        <v>121</v>
      </c>
      <c r="B366" s="47" t="s">
        <v>3613</v>
      </c>
      <c r="C366" s="47" t="s">
        <v>3976</v>
      </c>
    </row>
    <row r="367" spans="1:3" ht="58.3" x14ac:dyDescent="0.4">
      <c r="A367" s="47" t="s">
        <v>121</v>
      </c>
      <c r="B367" s="47" t="s">
        <v>3615</v>
      </c>
      <c r="C367" s="47" t="s">
        <v>3976</v>
      </c>
    </row>
    <row r="368" spans="1:3" ht="58.3" x14ac:dyDescent="0.4">
      <c r="A368" s="47" t="s">
        <v>121</v>
      </c>
      <c r="B368" s="47" t="s">
        <v>3617</v>
      </c>
      <c r="C368" s="47" t="s">
        <v>3976</v>
      </c>
    </row>
    <row r="369" spans="1:3" ht="72.900000000000006" x14ac:dyDescent="0.4">
      <c r="A369" s="47" t="s">
        <v>121</v>
      </c>
      <c r="B369" s="47" t="s">
        <v>3619</v>
      </c>
      <c r="C369" s="47" t="s">
        <v>3977</v>
      </c>
    </row>
    <row r="370" spans="1:3" ht="58.3" x14ac:dyDescent="0.4">
      <c r="A370" s="47" t="s">
        <v>121</v>
      </c>
      <c r="B370" s="47" t="s">
        <v>3621</v>
      </c>
      <c r="C370" s="47" t="s">
        <v>3978</v>
      </c>
    </row>
    <row r="371" spans="1:3" ht="87.45" x14ac:dyDescent="0.4">
      <c r="A371" s="47" t="s">
        <v>121</v>
      </c>
      <c r="B371" s="47" t="s">
        <v>3623</v>
      </c>
      <c r="C371" s="47" t="s">
        <v>3979</v>
      </c>
    </row>
    <row r="372" spans="1:3" ht="72.900000000000006" x14ac:dyDescent="0.4">
      <c r="A372" s="47" t="s">
        <v>121</v>
      </c>
      <c r="B372" s="47" t="s">
        <v>3625</v>
      </c>
      <c r="C372" s="47" t="s">
        <v>3980</v>
      </c>
    </row>
    <row r="373" spans="1:3" ht="102" x14ac:dyDescent="0.4">
      <c r="A373" s="47" t="s">
        <v>121</v>
      </c>
      <c r="B373" s="47" t="s">
        <v>3627</v>
      </c>
      <c r="C373" s="47" t="s">
        <v>3981</v>
      </c>
    </row>
    <row r="374" spans="1:3" ht="58.3" x14ac:dyDescent="0.4">
      <c r="A374" s="47" t="s">
        <v>121</v>
      </c>
      <c r="B374" s="47" t="s">
        <v>3629</v>
      </c>
      <c r="C374" s="47" t="s">
        <v>3982</v>
      </c>
    </row>
    <row r="375" spans="1:3" ht="58.3" x14ac:dyDescent="0.4">
      <c r="A375" s="47" t="s">
        <v>121</v>
      </c>
      <c r="B375" s="47" t="s">
        <v>3631</v>
      </c>
      <c r="C375" s="47" t="s">
        <v>3983</v>
      </c>
    </row>
    <row r="376" spans="1:3" ht="43.75" x14ac:dyDescent="0.4">
      <c r="A376" s="47" t="s">
        <v>121</v>
      </c>
      <c r="B376" s="47" t="s">
        <v>3633</v>
      </c>
      <c r="C376" s="47" t="s">
        <v>3984</v>
      </c>
    </row>
    <row r="377" spans="1:3" ht="58.3" x14ac:dyDescent="0.4">
      <c r="A377" s="47" t="s">
        <v>121</v>
      </c>
      <c r="B377" s="47" t="s">
        <v>3635</v>
      </c>
      <c r="C377" s="47" t="s">
        <v>3985</v>
      </c>
    </row>
    <row r="378" spans="1:3" ht="58.3" x14ac:dyDescent="0.4">
      <c r="A378" s="47" t="s">
        <v>121</v>
      </c>
      <c r="B378" s="47" t="s">
        <v>3637</v>
      </c>
      <c r="C378" s="47" t="s">
        <v>3986</v>
      </c>
    </row>
    <row r="379" spans="1:3" ht="58.3" x14ac:dyDescent="0.4">
      <c r="A379" s="47" t="s">
        <v>121</v>
      </c>
      <c r="B379" s="47" t="s">
        <v>3519</v>
      </c>
      <c r="C379" s="47" t="s">
        <v>3987</v>
      </c>
    </row>
    <row r="380" spans="1:3" ht="58.3" x14ac:dyDescent="0.4">
      <c r="A380" s="47" t="s">
        <v>121</v>
      </c>
      <c r="B380" s="47" t="s">
        <v>3640</v>
      </c>
      <c r="C380" s="47" t="s">
        <v>3988</v>
      </c>
    </row>
    <row r="381" spans="1:3" ht="87.45" x14ac:dyDescent="0.4">
      <c r="A381" s="47" t="s">
        <v>121</v>
      </c>
      <c r="B381" s="47" t="s">
        <v>3642</v>
      </c>
      <c r="C381" s="47" t="s">
        <v>3989</v>
      </c>
    </row>
    <row r="382" spans="1:3" ht="87.45" x14ac:dyDescent="0.4">
      <c r="A382" s="47" t="s">
        <v>121</v>
      </c>
      <c r="B382" s="47" t="s">
        <v>3644</v>
      </c>
      <c r="C382" s="47" t="s">
        <v>3990</v>
      </c>
    </row>
    <row r="383" spans="1:3" ht="58.3" x14ac:dyDescent="0.4">
      <c r="A383" s="47" t="s">
        <v>121</v>
      </c>
      <c r="B383" s="47" t="s">
        <v>3646</v>
      </c>
      <c r="C383" s="47" t="s">
        <v>3991</v>
      </c>
    </row>
    <row r="384" spans="1:3" ht="43.75" x14ac:dyDescent="0.4">
      <c r="A384" s="47" t="s">
        <v>121</v>
      </c>
      <c r="B384" s="47" t="s">
        <v>3648</v>
      </c>
      <c r="C384" s="47" t="s">
        <v>3992</v>
      </c>
    </row>
    <row r="385" spans="1:3" ht="58.3" x14ac:dyDescent="0.4">
      <c r="A385" s="47" t="s">
        <v>121</v>
      </c>
      <c r="B385" s="47" t="s">
        <v>3650</v>
      </c>
      <c r="C385" s="47" t="s">
        <v>3993</v>
      </c>
    </row>
    <row r="386" spans="1:3" ht="43.75" x14ac:dyDescent="0.4">
      <c r="A386" s="47" t="s">
        <v>121</v>
      </c>
      <c r="B386" s="47" t="s">
        <v>3652</v>
      </c>
      <c r="C386" s="47" t="s">
        <v>3994</v>
      </c>
    </row>
    <row r="387" spans="1:3" ht="43.75" x14ac:dyDescent="0.4">
      <c r="A387" s="47" t="s">
        <v>121</v>
      </c>
      <c r="B387" s="47" t="s">
        <v>3654</v>
      </c>
      <c r="C387" s="47" t="s">
        <v>3995</v>
      </c>
    </row>
    <row r="388" spans="1:3" ht="58.3" x14ac:dyDescent="0.4">
      <c r="A388" s="47" t="s">
        <v>121</v>
      </c>
      <c r="B388" s="47" t="s">
        <v>3656</v>
      </c>
      <c r="C388" s="47" t="s">
        <v>3996</v>
      </c>
    </row>
    <row r="389" spans="1:3" ht="58.3" x14ac:dyDescent="0.4">
      <c r="A389" s="47" t="s">
        <v>121</v>
      </c>
      <c r="B389" s="47" t="s">
        <v>3658</v>
      </c>
      <c r="C389" s="47" t="s">
        <v>3997</v>
      </c>
    </row>
    <row r="390" spans="1:3" ht="58.3" x14ac:dyDescent="0.4">
      <c r="A390" s="47" t="s">
        <v>121</v>
      </c>
      <c r="B390" s="47" t="s">
        <v>3660</v>
      </c>
      <c r="C390" s="47" t="s">
        <v>3998</v>
      </c>
    </row>
    <row r="391" spans="1:3" ht="29.15" x14ac:dyDescent="0.4">
      <c r="A391" s="47" t="s">
        <v>121</v>
      </c>
      <c r="B391" s="47" t="s">
        <v>3662</v>
      </c>
      <c r="C391" s="47" t="s">
        <v>3999</v>
      </c>
    </row>
    <row r="392" spans="1:3" ht="29.15" x14ac:dyDescent="0.4">
      <c r="A392" s="47" t="s">
        <v>121</v>
      </c>
      <c r="B392" s="47" t="s">
        <v>3664</v>
      </c>
      <c r="C392" s="47" t="s">
        <v>4000</v>
      </c>
    </row>
    <row r="393" spans="1:3" ht="29.15" x14ac:dyDescent="0.4">
      <c r="A393" s="47" t="s">
        <v>121</v>
      </c>
      <c r="B393" s="47" t="s">
        <v>3666</v>
      </c>
      <c r="C393" s="47" t="s">
        <v>4000</v>
      </c>
    </row>
    <row r="394" spans="1:3" ht="87.45" x14ac:dyDescent="0.4">
      <c r="A394" s="47" t="s">
        <v>121</v>
      </c>
      <c r="B394" s="47" t="s">
        <v>3668</v>
      </c>
      <c r="C394" s="47" t="s">
        <v>4001</v>
      </c>
    </row>
    <row r="395" spans="1:3" ht="58.3" x14ac:dyDescent="0.4">
      <c r="A395" s="47" t="s">
        <v>121</v>
      </c>
      <c r="B395" s="47" t="s">
        <v>3670</v>
      </c>
      <c r="C395" s="47" t="s">
        <v>4002</v>
      </c>
    </row>
    <row r="396" spans="1:3" ht="102" x14ac:dyDescent="0.4">
      <c r="A396" s="47" t="s">
        <v>121</v>
      </c>
      <c r="B396" s="47" t="s">
        <v>3672</v>
      </c>
      <c r="C396" s="47" t="s">
        <v>4003</v>
      </c>
    </row>
    <row r="397" spans="1:3" ht="58.3" x14ac:dyDescent="0.4">
      <c r="A397" s="47" t="s">
        <v>121</v>
      </c>
      <c r="B397" s="47" t="s">
        <v>3674</v>
      </c>
      <c r="C397" s="47" t="s">
        <v>4004</v>
      </c>
    </row>
    <row r="398" spans="1:3" ht="72.900000000000006" x14ac:dyDescent="0.4">
      <c r="A398" s="47" t="s">
        <v>121</v>
      </c>
      <c r="B398" s="47" t="s">
        <v>3676</v>
      </c>
      <c r="C398" s="47" t="s">
        <v>4005</v>
      </c>
    </row>
    <row r="399" spans="1:3" ht="72.900000000000006" x14ac:dyDescent="0.4">
      <c r="A399" s="47" t="s">
        <v>121</v>
      </c>
      <c r="B399" s="47" t="s">
        <v>3678</v>
      </c>
      <c r="C399" s="47" t="s">
        <v>4006</v>
      </c>
    </row>
    <row r="400" spans="1:3" ht="72.900000000000006" x14ac:dyDescent="0.4">
      <c r="A400" s="47" t="s">
        <v>121</v>
      </c>
      <c r="B400" s="47" t="s">
        <v>3680</v>
      </c>
      <c r="C400" s="47" t="s">
        <v>4007</v>
      </c>
    </row>
    <row r="401" spans="1:3" ht="87.45" x14ac:dyDescent="0.4">
      <c r="A401" s="47" t="s">
        <v>121</v>
      </c>
      <c r="B401" s="47" t="s">
        <v>3682</v>
      </c>
      <c r="C401" s="47" t="s">
        <v>4008</v>
      </c>
    </row>
    <row r="402" spans="1:3" ht="102" x14ac:dyDescent="0.4">
      <c r="A402" s="47" t="s">
        <v>121</v>
      </c>
      <c r="B402" s="47" t="s">
        <v>3684</v>
      </c>
      <c r="C402" s="47" t="s">
        <v>4009</v>
      </c>
    </row>
    <row r="403" spans="1:3" ht="72.900000000000006" x14ac:dyDescent="0.4">
      <c r="A403" s="47" t="s">
        <v>121</v>
      </c>
      <c r="B403" s="47" t="s">
        <v>3686</v>
      </c>
      <c r="C403" s="47" t="s">
        <v>4010</v>
      </c>
    </row>
    <row r="404" spans="1:3" ht="72.900000000000006" x14ac:dyDescent="0.4">
      <c r="A404" s="47" t="s">
        <v>121</v>
      </c>
      <c r="B404" s="47" t="s">
        <v>3688</v>
      </c>
      <c r="C404" s="47" t="s">
        <v>4011</v>
      </c>
    </row>
    <row r="405" spans="1:3" ht="87.45" x14ac:dyDescent="0.4">
      <c r="A405" s="47" t="s">
        <v>121</v>
      </c>
      <c r="B405" s="47" t="s">
        <v>3690</v>
      </c>
      <c r="C405" s="47" t="s">
        <v>4012</v>
      </c>
    </row>
    <row r="406" spans="1:3" ht="72.900000000000006" x14ac:dyDescent="0.4">
      <c r="A406" s="47" t="s">
        <v>121</v>
      </c>
      <c r="B406" s="47" t="s">
        <v>3692</v>
      </c>
      <c r="C406" s="47" t="s">
        <v>4013</v>
      </c>
    </row>
    <row r="407" spans="1:3" ht="58.3" x14ac:dyDescent="0.4">
      <c r="A407" s="47" t="s">
        <v>121</v>
      </c>
      <c r="B407" s="47" t="s">
        <v>3694</v>
      </c>
      <c r="C407" s="47" t="s">
        <v>4014</v>
      </c>
    </row>
    <row r="408" spans="1:3" ht="72.900000000000006" x14ac:dyDescent="0.4">
      <c r="A408" s="47" t="s">
        <v>121</v>
      </c>
      <c r="B408" s="47" t="s">
        <v>3696</v>
      </c>
      <c r="C408" s="47" t="s">
        <v>4015</v>
      </c>
    </row>
    <row r="409" spans="1:3" ht="72.900000000000006" x14ac:dyDescent="0.4">
      <c r="A409" s="47" t="s">
        <v>121</v>
      </c>
      <c r="B409" s="47" t="s">
        <v>3698</v>
      </c>
      <c r="C409" s="47" t="s">
        <v>4016</v>
      </c>
    </row>
    <row r="410" spans="1:3" ht="58.3" x14ac:dyDescent="0.4">
      <c r="A410" s="47" t="s">
        <v>121</v>
      </c>
      <c r="B410" s="47" t="s">
        <v>3700</v>
      </c>
      <c r="C410" s="47" t="s">
        <v>4017</v>
      </c>
    </row>
    <row r="411" spans="1:3" ht="72.900000000000006" x14ac:dyDescent="0.4">
      <c r="A411" s="47" t="s">
        <v>121</v>
      </c>
      <c r="B411" s="47" t="s">
        <v>3521</v>
      </c>
      <c r="C411" s="47" t="s">
        <v>4018</v>
      </c>
    </row>
    <row r="412" spans="1:3" ht="72.900000000000006" x14ac:dyDescent="0.4">
      <c r="A412" s="47" t="s">
        <v>121</v>
      </c>
      <c r="B412" s="47" t="s">
        <v>3523</v>
      </c>
      <c r="C412" s="47" t="s">
        <v>4019</v>
      </c>
    </row>
    <row r="413" spans="1:3" ht="72.900000000000006" x14ac:dyDescent="0.4">
      <c r="A413" s="47" t="s">
        <v>121</v>
      </c>
      <c r="B413" s="47" t="s">
        <v>3704</v>
      </c>
      <c r="C413" s="47" t="s">
        <v>4020</v>
      </c>
    </row>
    <row r="414" spans="1:3" ht="87.45" x14ac:dyDescent="0.4">
      <c r="A414" s="47" t="s">
        <v>121</v>
      </c>
      <c r="B414" s="47" t="s">
        <v>3706</v>
      </c>
      <c r="C414" s="47" t="s">
        <v>4021</v>
      </c>
    </row>
    <row r="415" spans="1:3" ht="43.75" x14ac:dyDescent="0.4">
      <c r="A415" s="47" t="s">
        <v>121</v>
      </c>
      <c r="B415" s="47" t="s">
        <v>3708</v>
      </c>
      <c r="C415" s="47" t="s">
        <v>4022</v>
      </c>
    </row>
    <row r="416" spans="1:3" ht="58.3" x14ac:dyDescent="0.4">
      <c r="A416" s="47" t="s">
        <v>121</v>
      </c>
      <c r="B416" s="47" t="s">
        <v>3710</v>
      </c>
      <c r="C416" s="47" t="s">
        <v>4023</v>
      </c>
    </row>
    <row r="417" spans="1:3" ht="58.3" x14ac:dyDescent="0.4">
      <c r="A417" s="47" t="s">
        <v>121</v>
      </c>
      <c r="B417" s="47" t="s">
        <v>3712</v>
      </c>
      <c r="C417" s="47" t="s">
        <v>4024</v>
      </c>
    </row>
    <row r="418" spans="1:3" ht="58.3" x14ac:dyDescent="0.4">
      <c r="A418" s="47" t="s">
        <v>121</v>
      </c>
      <c r="B418" s="47" t="s">
        <v>3714</v>
      </c>
      <c r="C418" s="47" t="s">
        <v>4025</v>
      </c>
    </row>
    <row r="419" spans="1:3" ht="102" x14ac:dyDescent="0.4">
      <c r="A419" s="47" t="s">
        <v>121</v>
      </c>
      <c r="B419" s="47" t="s">
        <v>3716</v>
      </c>
      <c r="C419" s="47" t="s">
        <v>4026</v>
      </c>
    </row>
    <row r="420" spans="1:3" ht="58.3" x14ac:dyDescent="0.4">
      <c r="A420" s="47" t="s">
        <v>121</v>
      </c>
      <c r="B420" s="47" t="s">
        <v>3718</v>
      </c>
      <c r="C420" s="47" t="s">
        <v>4027</v>
      </c>
    </row>
    <row r="421" spans="1:3" ht="58.3" x14ac:dyDescent="0.4">
      <c r="A421" s="47" t="s">
        <v>121</v>
      </c>
      <c r="B421" s="47" t="s">
        <v>3720</v>
      </c>
      <c r="C421" s="47" t="s">
        <v>4028</v>
      </c>
    </row>
    <row r="422" spans="1:3" ht="29.15" x14ac:dyDescent="0.4">
      <c r="A422" s="47" t="s">
        <v>121</v>
      </c>
      <c r="B422" s="47" t="s">
        <v>3722</v>
      </c>
      <c r="C422" s="47" t="s">
        <v>4029</v>
      </c>
    </row>
    <row r="423" spans="1:3" ht="29.15" x14ac:dyDescent="0.4">
      <c r="A423" s="47" t="s">
        <v>121</v>
      </c>
      <c r="B423" s="47" t="s">
        <v>3724</v>
      </c>
      <c r="C423" s="47" t="s">
        <v>4030</v>
      </c>
    </row>
    <row r="424" spans="1:3" ht="29.15" x14ac:dyDescent="0.4">
      <c r="A424" s="47" t="s">
        <v>121</v>
      </c>
      <c r="B424" s="47" t="s">
        <v>3726</v>
      </c>
      <c r="C424" s="47" t="s">
        <v>4031</v>
      </c>
    </row>
    <row r="425" spans="1:3" ht="58.3" x14ac:dyDescent="0.4">
      <c r="A425" s="47" t="s">
        <v>121</v>
      </c>
      <c r="B425" s="47" t="s">
        <v>3728</v>
      </c>
      <c r="C425" s="47" t="s">
        <v>4032</v>
      </c>
    </row>
    <row r="426" spans="1:3" ht="43.75" x14ac:dyDescent="0.4">
      <c r="A426" s="47" t="s">
        <v>121</v>
      </c>
      <c r="B426" s="47" t="s">
        <v>3730</v>
      </c>
      <c r="C426" s="47" t="s">
        <v>4033</v>
      </c>
    </row>
    <row r="427" spans="1:3" ht="409.6" x14ac:dyDescent="0.4">
      <c r="A427" s="47" t="s">
        <v>121</v>
      </c>
      <c r="B427" s="47" t="s">
        <v>3542</v>
      </c>
      <c r="C427" s="47" t="s">
        <v>4034</v>
      </c>
    </row>
    <row r="428" spans="1:3" ht="72.900000000000006" x14ac:dyDescent="0.4">
      <c r="A428" s="47" t="s">
        <v>121</v>
      </c>
      <c r="B428" s="47" t="s">
        <v>3733</v>
      </c>
      <c r="C428" s="47" t="s">
        <v>4035</v>
      </c>
    </row>
    <row r="429" spans="1:3" ht="87.45" x14ac:dyDescent="0.4">
      <c r="A429" s="47" t="s">
        <v>121</v>
      </c>
      <c r="B429" s="47" t="s">
        <v>3735</v>
      </c>
      <c r="C429" s="47" t="s">
        <v>4036</v>
      </c>
    </row>
    <row r="430" spans="1:3" ht="72.900000000000006" x14ac:dyDescent="0.4">
      <c r="A430" s="47" t="s">
        <v>121</v>
      </c>
      <c r="B430" s="47" t="s">
        <v>3737</v>
      </c>
      <c r="C430" s="47" t="s">
        <v>4037</v>
      </c>
    </row>
    <row r="431" spans="1:3" ht="43.75" x14ac:dyDescent="0.4">
      <c r="A431" s="47" t="s">
        <v>121</v>
      </c>
      <c r="B431" s="47" t="s">
        <v>3739</v>
      </c>
      <c r="C431" s="47" t="s">
        <v>4038</v>
      </c>
    </row>
    <row r="432" spans="1:3" ht="58.3" x14ac:dyDescent="0.4">
      <c r="A432" s="47" t="s">
        <v>121</v>
      </c>
      <c r="B432" s="47" t="s">
        <v>3741</v>
      </c>
      <c r="C432" s="47" t="s">
        <v>4039</v>
      </c>
    </row>
    <row r="433" spans="1:3" ht="58.3" x14ac:dyDescent="0.4">
      <c r="A433" s="47" t="s">
        <v>121</v>
      </c>
      <c r="B433" s="47" t="s">
        <v>3743</v>
      </c>
      <c r="C433" s="47" t="s">
        <v>4040</v>
      </c>
    </row>
    <row r="434" spans="1:3" ht="72.900000000000006" x14ac:dyDescent="0.4">
      <c r="A434" s="47" t="s">
        <v>121</v>
      </c>
      <c r="B434" s="47" t="s">
        <v>3525</v>
      </c>
      <c r="C434" s="47" t="s">
        <v>4041</v>
      </c>
    </row>
    <row r="435" spans="1:3" ht="43.75" x14ac:dyDescent="0.4">
      <c r="A435" s="47" t="s">
        <v>121</v>
      </c>
      <c r="B435" s="47" t="s">
        <v>3746</v>
      </c>
      <c r="C435" s="47" t="s">
        <v>4042</v>
      </c>
    </row>
    <row r="436" spans="1:3" ht="58.3" x14ac:dyDescent="0.4">
      <c r="A436" s="47" t="s">
        <v>121</v>
      </c>
      <c r="B436" s="47" t="s">
        <v>3748</v>
      </c>
      <c r="C436" s="47" t="s">
        <v>4043</v>
      </c>
    </row>
    <row r="437" spans="1:3" ht="145.75" x14ac:dyDescent="0.4">
      <c r="A437" s="47" t="s">
        <v>121</v>
      </c>
      <c r="B437" s="47" t="s">
        <v>3750</v>
      </c>
      <c r="C437" s="47" t="s">
        <v>4044</v>
      </c>
    </row>
    <row r="438" spans="1:3" ht="349.75" x14ac:dyDescent="0.4">
      <c r="A438" s="47" t="s">
        <v>121</v>
      </c>
      <c r="B438" s="47" t="s">
        <v>3544</v>
      </c>
      <c r="C438" s="47" t="s">
        <v>4045</v>
      </c>
    </row>
    <row r="439" spans="1:3" ht="320.60000000000002" x14ac:dyDescent="0.4">
      <c r="A439" s="47" t="s">
        <v>132</v>
      </c>
      <c r="B439" s="47" t="s">
        <v>653</v>
      </c>
      <c r="C439" s="47" t="s">
        <v>4046</v>
      </c>
    </row>
    <row r="440" spans="1:3" ht="409.6" x14ac:dyDescent="0.4">
      <c r="A440" s="47" t="s">
        <v>132</v>
      </c>
      <c r="B440" s="47" t="s">
        <v>3549</v>
      </c>
      <c r="C440" s="47" t="s">
        <v>4047</v>
      </c>
    </row>
    <row r="441" spans="1:3" ht="409.6" x14ac:dyDescent="0.4">
      <c r="A441" s="47" t="s">
        <v>132</v>
      </c>
      <c r="B441" s="47" t="s">
        <v>3528</v>
      </c>
      <c r="C441" s="47" t="s">
        <v>4048</v>
      </c>
    </row>
    <row r="442" spans="1:3" ht="409.6" x14ac:dyDescent="0.4">
      <c r="A442" s="47" t="s">
        <v>132</v>
      </c>
      <c r="B442" s="47" t="s">
        <v>3530</v>
      </c>
      <c r="C442" s="47" t="s">
        <v>4049</v>
      </c>
    </row>
    <row r="443" spans="1:3" ht="409.6" x14ac:dyDescent="0.4">
      <c r="A443" s="47" t="s">
        <v>132</v>
      </c>
      <c r="B443" s="47" t="s">
        <v>3532</v>
      </c>
      <c r="C443" s="47" t="s">
        <v>4050</v>
      </c>
    </row>
    <row r="444" spans="1:3" ht="409.6" x14ac:dyDescent="0.4">
      <c r="A444" s="47" t="s">
        <v>132</v>
      </c>
      <c r="B444" s="47" t="s">
        <v>3534</v>
      </c>
      <c r="C444" s="47" t="s">
        <v>4051</v>
      </c>
    </row>
    <row r="445" spans="1:3" ht="174.9" x14ac:dyDescent="0.4">
      <c r="A445" s="47" t="s">
        <v>132</v>
      </c>
      <c r="B445" s="47" t="s">
        <v>3564</v>
      </c>
      <c r="C445" s="47" t="s">
        <v>4052</v>
      </c>
    </row>
    <row r="446" spans="1:3" ht="408" x14ac:dyDescent="0.4">
      <c r="A446" s="47" t="s">
        <v>132</v>
      </c>
      <c r="B446" s="47" t="s">
        <v>3566</v>
      </c>
      <c r="C446" s="47" t="s">
        <v>4053</v>
      </c>
    </row>
    <row r="447" spans="1:3" ht="72.900000000000006" x14ac:dyDescent="0.4">
      <c r="A447" s="47" t="s">
        <v>132</v>
      </c>
      <c r="B447" s="47" t="s">
        <v>3568</v>
      </c>
      <c r="C447" s="47" t="s">
        <v>4054</v>
      </c>
    </row>
    <row r="448" spans="1:3" ht="160.30000000000001" x14ac:dyDescent="0.4">
      <c r="A448" s="47" t="s">
        <v>132</v>
      </c>
      <c r="B448" s="47" t="s">
        <v>3570</v>
      </c>
      <c r="C448" s="47" t="s">
        <v>4055</v>
      </c>
    </row>
    <row r="449" spans="1:3" ht="116.6" x14ac:dyDescent="0.4">
      <c r="A449" s="47" t="s">
        <v>132</v>
      </c>
      <c r="B449" s="47" t="s">
        <v>3572</v>
      </c>
      <c r="C449" s="47" t="s">
        <v>4056</v>
      </c>
    </row>
    <row r="450" spans="1:3" ht="204" x14ac:dyDescent="0.4">
      <c r="A450" s="47" t="s">
        <v>132</v>
      </c>
      <c r="B450" s="47" t="s">
        <v>3574</v>
      </c>
      <c r="C450" s="47" t="s">
        <v>4057</v>
      </c>
    </row>
    <row r="451" spans="1:3" ht="145.75" x14ac:dyDescent="0.4">
      <c r="A451" s="47" t="s">
        <v>132</v>
      </c>
      <c r="B451" s="47" t="s">
        <v>3576</v>
      </c>
      <c r="C451" s="47" t="s">
        <v>4058</v>
      </c>
    </row>
    <row r="452" spans="1:3" ht="409.6" x14ac:dyDescent="0.4">
      <c r="A452" s="47" t="s">
        <v>132</v>
      </c>
      <c r="B452" s="47" t="s">
        <v>3536</v>
      </c>
      <c r="C452" s="47" t="s">
        <v>4059</v>
      </c>
    </row>
    <row r="453" spans="1:3" ht="378.9" x14ac:dyDescent="0.4">
      <c r="A453" s="47" t="s">
        <v>132</v>
      </c>
      <c r="B453" s="47" t="s">
        <v>3579</v>
      </c>
      <c r="C453" s="47" t="s">
        <v>4060</v>
      </c>
    </row>
    <row r="454" spans="1:3" ht="409.6" x14ac:dyDescent="0.4">
      <c r="A454" s="47" t="s">
        <v>132</v>
      </c>
      <c r="B454" s="47" t="s">
        <v>3538</v>
      </c>
      <c r="C454" s="47" t="s">
        <v>4061</v>
      </c>
    </row>
    <row r="455" spans="1:3" ht="335.15" x14ac:dyDescent="0.4">
      <c r="A455" s="47" t="s">
        <v>132</v>
      </c>
      <c r="B455" s="47" t="s">
        <v>3582</v>
      </c>
      <c r="C455" s="47" t="s">
        <v>4062</v>
      </c>
    </row>
    <row r="456" spans="1:3" ht="160.30000000000001" x14ac:dyDescent="0.4">
      <c r="A456" s="47" t="s">
        <v>132</v>
      </c>
      <c r="B456" s="47" t="s">
        <v>3584</v>
      </c>
      <c r="C456" s="47" t="s">
        <v>4063</v>
      </c>
    </row>
    <row r="457" spans="1:3" ht="233.15" x14ac:dyDescent="0.4">
      <c r="A457" s="47" t="s">
        <v>132</v>
      </c>
      <c r="B457" s="47" t="s">
        <v>3586</v>
      </c>
      <c r="C457" s="47" t="s">
        <v>4064</v>
      </c>
    </row>
    <row r="458" spans="1:3" ht="131.15" x14ac:dyDescent="0.4">
      <c r="A458" s="47" t="s">
        <v>132</v>
      </c>
      <c r="B458" s="47" t="s">
        <v>3588</v>
      </c>
      <c r="C458" s="47" t="s">
        <v>4065</v>
      </c>
    </row>
    <row r="459" spans="1:3" ht="131.15" x14ac:dyDescent="0.4">
      <c r="A459" s="47" t="s">
        <v>132</v>
      </c>
      <c r="B459" s="47" t="s">
        <v>3590</v>
      </c>
      <c r="C459" s="47" t="s">
        <v>4066</v>
      </c>
    </row>
    <row r="460" spans="1:3" ht="145.75" x14ac:dyDescent="0.4">
      <c r="A460" s="47" t="s">
        <v>132</v>
      </c>
      <c r="B460" s="47" t="s">
        <v>3592</v>
      </c>
      <c r="C460" s="47" t="s">
        <v>4067</v>
      </c>
    </row>
    <row r="461" spans="1:3" ht="116.6" x14ac:dyDescent="0.4">
      <c r="A461" s="47" t="s">
        <v>132</v>
      </c>
      <c r="B461" s="47" t="s">
        <v>3593</v>
      </c>
      <c r="C461" s="47" t="s">
        <v>4068</v>
      </c>
    </row>
    <row r="462" spans="1:3" ht="160.30000000000001" x14ac:dyDescent="0.4">
      <c r="A462" s="47" t="s">
        <v>132</v>
      </c>
      <c r="B462" s="47" t="s">
        <v>3595</v>
      </c>
      <c r="C462" s="47" t="s">
        <v>4069</v>
      </c>
    </row>
    <row r="463" spans="1:3" ht="320.60000000000002" x14ac:dyDescent="0.4">
      <c r="A463" s="47" t="s">
        <v>132</v>
      </c>
      <c r="B463" s="47" t="s">
        <v>3517</v>
      </c>
      <c r="C463" s="47" t="s">
        <v>4070</v>
      </c>
    </row>
    <row r="464" spans="1:3" ht="233.15" x14ac:dyDescent="0.4">
      <c r="A464" s="47" t="s">
        <v>132</v>
      </c>
      <c r="B464" s="47" t="s">
        <v>3540</v>
      </c>
      <c r="C464" s="47" t="s">
        <v>4071</v>
      </c>
    </row>
    <row r="465" spans="1:3" ht="131.15" x14ac:dyDescent="0.4">
      <c r="A465" s="47" t="s">
        <v>132</v>
      </c>
      <c r="B465" s="47" t="s">
        <v>3599</v>
      </c>
      <c r="C465" s="47" t="s">
        <v>4072</v>
      </c>
    </row>
    <row r="466" spans="1:3" ht="72.900000000000006" x14ac:dyDescent="0.4">
      <c r="A466" s="47" t="s">
        <v>132</v>
      </c>
      <c r="B466" s="47" t="s">
        <v>3601</v>
      </c>
      <c r="C466" s="47" t="s">
        <v>4073</v>
      </c>
    </row>
    <row r="467" spans="1:3" ht="102" x14ac:dyDescent="0.4">
      <c r="A467" s="47" t="s">
        <v>132</v>
      </c>
      <c r="B467" s="47" t="s">
        <v>3603</v>
      </c>
      <c r="C467" s="47" t="s">
        <v>4074</v>
      </c>
    </row>
    <row r="468" spans="1:3" ht="72.900000000000006" x14ac:dyDescent="0.4">
      <c r="A468" s="47" t="s">
        <v>132</v>
      </c>
      <c r="B468" s="47" t="s">
        <v>3605</v>
      </c>
      <c r="C468" s="47" t="s">
        <v>4075</v>
      </c>
    </row>
    <row r="469" spans="1:3" ht="87.45" x14ac:dyDescent="0.4">
      <c r="A469" s="47" t="s">
        <v>132</v>
      </c>
      <c r="B469" s="47" t="s">
        <v>3607</v>
      </c>
      <c r="C469" s="47" t="s">
        <v>4076</v>
      </c>
    </row>
    <row r="470" spans="1:3" ht="87.45" x14ac:dyDescent="0.4">
      <c r="A470" s="47" t="s">
        <v>132</v>
      </c>
      <c r="B470" s="47" t="s">
        <v>3609</v>
      </c>
      <c r="C470" s="47" t="s">
        <v>4077</v>
      </c>
    </row>
    <row r="471" spans="1:3" ht="87.45" x14ac:dyDescent="0.4">
      <c r="A471" s="47" t="s">
        <v>132</v>
      </c>
      <c r="B471" s="47" t="s">
        <v>3611</v>
      </c>
      <c r="C471" s="47" t="s">
        <v>4078</v>
      </c>
    </row>
    <row r="472" spans="1:3" ht="87.45" x14ac:dyDescent="0.4">
      <c r="A472" s="47" t="s">
        <v>132</v>
      </c>
      <c r="B472" s="47" t="s">
        <v>3613</v>
      </c>
      <c r="C472" s="47" t="s">
        <v>4079</v>
      </c>
    </row>
    <row r="473" spans="1:3" ht="58.3" x14ac:dyDescent="0.4">
      <c r="A473" s="47" t="s">
        <v>132</v>
      </c>
      <c r="B473" s="47" t="s">
        <v>3615</v>
      </c>
      <c r="C473" s="47" t="s">
        <v>4080</v>
      </c>
    </row>
    <row r="474" spans="1:3" ht="72.900000000000006" x14ac:dyDescent="0.4">
      <c r="A474" s="47" t="s">
        <v>132</v>
      </c>
      <c r="B474" s="47" t="s">
        <v>3617</v>
      </c>
      <c r="C474" s="47" t="s">
        <v>4081</v>
      </c>
    </row>
    <row r="475" spans="1:3" ht="87.45" x14ac:dyDescent="0.4">
      <c r="A475" s="47" t="s">
        <v>132</v>
      </c>
      <c r="B475" s="47" t="s">
        <v>3619</v>
      </c>
      <c r="C475" s="47" t="s">
        <v>4082</v>
      </c>
    </row>
    <row r="476" spans="1:3" ht="87.45" x14ac:dyDescent="0.4">
      <c r="A476" s="47" t="s">
        <v>132</v>
      </c>
      <c r="B476" s="47" t="s">
        <v>3621</v>
      </c>
      <c r="C476" s="47" t="s">
        <v>4083</v>
      </c>
    </row>
    <row r="477" spans="1:3" ht="102" x14ac:dyDescent="0.4">
      <c r="A477" s="47" t="s">
        <v>132</v>
      </c>
      <c r="B477" s="47" t="s">
        <v>3623</v>
      </c>
      <c r="C477" s="47" t="s">
        <v>4084</v>
      </c>
    </row>
    <row r="478" spans="1:3" ht="87.45" x14ac:dyDescent="0.4">
      <c r="A478" s="47" t="s">
        <v>132</v>
      </c>
      <c r="B478" s="47" t="s">
        <v>3625</v>
      </c>
      <c r="C478" s="47" t="s">
        <v>4085</v>
      </c>
    </row>
    <row r="479" spans="1:3" ht="247.75" x14ac:dyDescent="0.4">
      <c r="A479" s="47" t="s">
        <v>132</v>
      </c>
      <c r="B479" s="47" t="s">
        <v>3627</v>
      </c>
      <c r="C479" s="47" t="s">
        <v>4086</v>
      </c>
    </row>
    <row r="480" spans="1:3" ht="87.45" x14ac:dyDescent="0.4">
      <c r="A480" s="47" t="s">
        <v>132</v>
      </c>
      <c r="B480" s="47" t="s">
        <v>3629</v>
      </c>
      <c r="C480" s="47" t="s">
        <v>4087</v>
      </c>
    </row>
    <row r="481" spans="1:3" ht="87.45" x14ac:dyDescent="0.4">
      <c r="A481" s="47" t="s">
        <v>132</v>
      </c>
      <c r="B481" s="47" t="s">
        <v>3631</v>
      </c>
      <c r="C481" s="47" t="s">
        <v>4088</v>
      </c>
    </row>
    <row r="482" spans="1:3" ht="145.75" x14ac:dyDescent="0.4">
      <c r="A482" s="47" t="s">
        <v>132</v>
      </c>
      <c r="B482" s="47" t="s">
        <v>3633</v>
      </c>
      <c r="C482" s="47" t="s">
        <v>4089</v>
      </c>
    </row>
    <row r="483" spans="1:3" ht="87.45" x14ac:dyDescent="0.4">
      <c r="A483" s="47" t="s">
        <v>132</v>
      </c>
      <c r="B483" s="47" t="s">
        <v>3635</v>
      </c>
      <c r="C483" s="47" t="s">
        <v>4090</v>
      </c>
    </row>
    <row r="484" spans="1:3" ht="102" x14ac:dyDescent="0.4">
      <c r="A484" s="47" t="s">
        <v>132</v>
      </c>
      <c r="B484" s="47" t="s">
        <v>3637</v>
      </c>
      <c r="C484" s="47" t="s">
        <v>4091</v>
      </c>
    </row>
    <row r="485" spans="1:3" ht="72.900000000000006" x14ac:dyDescent="0.4">
      <c r="A485" s="47" t="s">
        <v>132</v>
      </c>
      <c r="B485" s="47" t="s">
        <v>3519</v>
      </c>
      <c r="C485" s="47" t="s">
        <v>4092</v>
      </c>
    </row>
    <row r="486" spans="1:3" ht="87.45" x14ac:dyDescent="0.4">
      <c r="A486" s="47" t="s">
        <v>132</v>
      </c>
      <c r="B486" s="47" t="s">
        <v>3640</v>
      </c>
      <c r="C486" s="47" t="s">
        <v>4093</v>
      </c>
    </row>
    <row r="487" spans="1:3" ht="102" x14ac:dyDescent="0.4">
      <c r="A487" s="47" t="s">
        <v>132</v>
      </c>
      <c r="B487" s="47" t="s">
        <v>3642</v>
      </c>
      <c r="C487" s="47" t="s">
        <v>4094</v>
      </c>
    </row>
    <row r="488" spans="1:3" ht="102" x14ac:dyDescent="0.4">
      <c r="A488" s="47" t="s">
        <v>132</v>
      </c>
      <c r="B488" s="47" t="s">
        <v>3644</v>
      </c>
      <c r="C488" s="47" t="s">
        <v>4095</v>
      </c>
    </row>
    <row r="489" spans="1:3" ht="72.900000000000006" x14ac:dyDescent="0.4">
      <c r="A489" s="47" t="s">
        <v>132</v>
      </c>
      <c r="B489" s="47" t="s">
        <v>3646</v>
      </c>
      <c r="C489" s="47" t="s">
        <v>4096</v>
      </c>
    </row>
    <row r="490" spans="1:3" ht="87.45" x14ac:dyDescent="0.4">
      <c r="A490" s="47" t="s">
        <v>132</v>
      </c>
      <c r="B490" s="47" t="s">
        <v>3648</v>
      </c>
      <c r="C490" s="47" t="s">
        <v>4097</v>
      </c>
    </row>
    <row r="491" spans="1:3" ht="87.45" x14ac:dyDescent="0.4">
      <c r="A491" s="47" t="s">
        <v>132</v>
      </c>
      <c r="B491" s="47" t="s">
        <v>3650</v>
      </c>
      <c r="C491" s="47" t="s">
        <v>4098</v>
      </c>
    </row>
    <row r="492" spans="1:3" ht="87.45" x14ac:dyDescent="0.4">
      <c r="A492" s="47" t="s">
        <v>132</v>
      </c>
      <c r="B492" s="47" t="s">
        <v>3652</v>
      </c>
      <c r="C492" s="47" t="s">
        <v>4099</v>
      </c>
    </row>
    <row r="493" spans="1:3" ht="102" x14ac:dyDescent="0.4">
      <c r="A493" s="47" t="s">
        <v>132</v>
      </c>
      <c r="B493" s="47" t="s">
        <v>3654</v>
      </c>
      <c r="C493" s="47" t="s">
        <v>4100</v>
      </c>
    </row>
    <row r="494" spans="1:3" ht="102" x14ac:dyDescent="0.4">
      <c r="A494" s="47" t="s">
        <v>132</v>
      </c>
      <c r="B494" s="47" t="s">
        <v>3656</v>
      </c>
      <c r="C494" s="47" t="s">
        <v>4101</v>
      </c>
    </row>
    <row r="495" spans="1:3" ht="87.45" x14ac:dyDescent="0.4">
      <c r="A495" s="47" t="s">
        <v>132</v>
      </c>
      <c r="B495" s="47" t="s">
        <v>3658</v>
      </c>
      <c r="C495" s="47" t="s">
        <v>4102</v>
      </c>
    </row>
    <row r="496" spans="1:3" ht="102" x14ac:dyDescent="0.4">
      <c r="A496" s="47" t="s">
        <v>132</v>
      </c>
      <c r="B496" s="47" t="s">
        <v>3660</v>
      </c>
      <c r="C496" s="47" t="s">
        <v>4103</v>
      </c>
    </row>
    <row r="497" spans="1:3" ht="116.6" x14ac:dyDescent="0.4">
      <c r="A497" s="47" t="s">
        <v>132</v>
      </c>
      <c r="B497" s="47" t="s">
        <v>3662</v>
      </c>
      <c r="C497" s="47" t="s">
        <v>4104</v>
      </c>
    </row>
    <row r="498" spans="1:3" ht="72.900000000000006" x14ac:dyDescent="0.4">
      <c r="A498" s="47" t="s">
        <v>132</v>
      </c>
      <c r="B498" s="47" t="s">
        <v>3664</v>
      </c>
      <c r="C498" s="47" t="s">
        <v>4105</v>
      </c>
    </row>
    <row r="499" spans="1:3" ht="409.6" x14ac:dyDescent="0.4">
      <c r="A499" s="47" t="s">
        <v>132</v>
      </c>
      <c r="B499" s="47" t="s">
        <v>3666</v>
      </c>
      <c r="C499" s="47" t="s">
        <v>4106</v>
      </c>
    </row>
    <row r="500" spans="1:3" ht="102" x14ac:dyDescent="0.4">
      <c r="A500" s="47" t="s">
        <v>132</v>
      </c>
      <c r="B500" s="47" t="s">
        <v>3668</v>
      </c>
      <c r="C500" s="47" t="s">
        <v>4107</v>
      </c>
    </row>
    <row r="501" spans="1:3" ht="131.15" x14ac:dyDescent="0.4">
      <c r="A501" s="47" t="s">
        <v>132</v>
      </c>
      <c r="B501" s="47" t="s">
        <v>3670</v>
      </c>
      <c r="C501" s="47" t="s">
        <v>4108</v>
      </c>
    </row>
    <row r="502" spans="1:3" ht="116.6" x14ac:dyDescent="0.4">
      <c r="A502" s="47" t="s">
        <v>132</v>
      </c>
      <c r="B502" s="47" t="s">
        <v>3672</v>
      </c>
      <c r="C502" s="47" t="s">
        <v>4109</v>
      </c>
    </row>
    <row r="503" spans="1:3" ht="102" x14ac:dyDescent="0.4">
      <c r="A503" s="47" t="s">
        <v>132</v>
      </c>
      <c r="B503" s="47" t="s">
        <v>3674</v>
      </c>
      <c r="C503" s="47" t="s">
        <v>4110</v>
      </c>
    </row>
    <row r="504" spans="1:3" ht="87.45" x14ac:dyDescent="0.4">
      <c r="A504" s="47" t="s">
        <v>132</v>
      </c>
      <c r="B504" s="47" t="s">
        <v>3676</v>
      </c>
      <c r="C504" s="47" t="s">
        <v>4111</v>
      </c>
    </row>
    <row r="505" spans="1:3" ht="87.45" x14ac:dyDescent="0.4">
      <c r="A505" s="47" t="s">
        <v>132</v>
      </c>
      <c r="B505" s="47" t="s">
        <v>3678</v>
      </c>
      <c r="C505" s="47" t="s">
        <v>4112</v>
      </c>
    </row>
    <row r="506" spans="1:3" ht="116.6" x14ac:dyDescent="0.4">
      <c r="A506" s="47" t="s">
        <v>132</v>
      </c>
      <c r="B506" s="47" t="s">
        <v>3680</v>
      </c>
      <c r="C506" s="47" t="s">
        <v>4113</v>
      </c>
    </row>
    <row r="507" spans="1:3" ht="116.6" x14ac:dyDescent="0.4">
      <c r="A507" s="47" t="s">
        <v>132</v>
      </c>
      <c r="B507" s="47" t="s">
        <v>3682</v>
      </c>
      <c r="C507" s="47" t="s">
        <v>4114</v>
      </c>
    </row>
    <row r="508" spans="1:3" ht="189.45" x14ac:dyDescent="0.4">
      <c r="A508" s="47" t="s">
        <v>132</v>
      </c>
      <c r="B508" s="47" t="s">
        <v>3684</v>
      </c>
      <c r="C508" s="47" t="s">
        <v>4115</v>
      </c>
    </row>
    <row r="509" spans="1:3" ht="102" x14ac:dyDescent="0.4">
      <c r="A509" s="47" t="s">
        <v>132</v>
      </c>
      <c r="B509" s="47" t="s">
        <v>3686</v>
      </c>
      <c r="C509" s="47" t="s">
        <v>4116</v>
      </c>
    </row>
    <row r="510" spans="1:3" ht="87.45" x14ac:dyDescent="0.4">
      <c r="A510" s="47" t="s">
        <v>132</v>
      </c>
      <c r="B510" s="47" t="s">
        <v>3688</v>
      </c>
      <c r="C510" s="47" t="s">
        <v>4117</v>
      </c>
    </row>
    <row r="511" spans="1:3" ht="102" x14ac:dyDescent="0.4">
      <c r="A511" s="47" t="s">
        <v>132</v>
      </c>
      <c r="B511" s="47" t="s">
        <v>3690</v>
      </c>
      <c r="C511" s="47" t="s">
        <v>4118</v>
      </c>
    </row>
    <row r="512" spans="1:3" ht="72.900000000000006" x14ac:dyDescent="0.4">
      <c r="A512" s="47" t="s">
        <v>132</v>
      </c>
      <c r="B512" s="47" t="s">
        <v>3692</v>
      </c>
      <c r="C512" s="47" t="s">
        <v>4119</v>
      </c>
    </row>
    <row r="513" spans="1:3" ht="102" x14ac:dyDescent="0.4">
      <c r="A513" s="47" t="s">
        <v>132</v>
      </c>
      <c r="B513" s="47" t="s">
        <v>3694</v>
      </c>
      <c r="C513" s="47" t="s">
        <v>4120</v>
      </c>
    </row>
    <row r="514" spans="1:3" ht="87.45" x14ac:dyDescent="0.4">
      <c r="A514" s="47" t="s">
        <v>132</v>
      </c>
      <c r="B514" s="47" t="s">
        <v>3696</v>
      </c>
      <c r="C514" s="47" t="s">
        <v>4121</v>
      </c>
    </row>
    <row r="515" spans="1:3" ht="102" x14ac:dyDescent="0.4">
      <c r="A515" s="47" t="s">
        <v>132</v>
      </c>
      <c r="B515" s="47" t="s">
        <v>3698</v>
      </c>
      <c r="C515" s="47" t="s">
        <v>4122</v>
      </c>
    </row>
    <row r="516" spans="1:3" ht="87.45" x14ac:dyDescent="0.4">
      <c r="A516" s="47" t="s">
        <v>132</v>
      </c>
      <c r="B516" s="47" t="s">
        <v>3700</v>
      </c>
      <c r="C516" s="47" t="s">
        <v>4123</v>
      </c>
    </row>
    <row r="517" spans="1:3" ht="102" x14ac:dyDescent="0.4">
      <c r="A517" s="47" t="s">
        <v>132</v>
      </c>
      <c r="B517" s="47" t="s">
        <v>3521</v>
      </c>
      <c r="C517" s="47" t="s">
        <v>4124</v>
      </c>
    </row>
    <row r="518" spans="1:3" ht="87.45" x14ac:dyDescent="0.4">
      <c r="A518" s="47" t="s">
        <v>132</v>
      </c>
      <c r="B518" s="47" t="s">
        <v>3523</v>
      </c>
      <c r="C518" s="47" t="s">
        <v>4125</v>
      </c>
    </row>
    <row r="519" spans="1:3" ht="102" x14ac:dyDescent="0.4">
      <c r="A519" s="47" t="s">
        <v>132</v>
      </c>
      <c r="B519" s="47" t="s">
        <v>3704</v>
      </c>
      <c r="C519" s="47" t="s">
        <v>4126</v>
      </c>
    </row>
    <row r="520" spans="1:3" ht="102" x14ac:dyDescent="0.4">
      <c r="A520" s="47" t="s">
        <v>132</v>
      </c>
      <c r="B520" s="47" t="s">
        <v>3706</v>
      </c>
      <c r="C520" s="47" t="s">
        <v>4127</v>
      </c>
    </row>
    <row r="521" spans="1:3" ht="87.45" x14ac:dyDescent="0.4">
      <c r="A521" s="47" t="s">
        <v>132</v>
      </c>
      <c r="B521" s="47" t="s">
        <v>3708</v>
      </c>
      <c r="C521" s="47" t="s">
        <v>4128</v>
      </c>
    </row>
    <row r="522" spans="1:3" ht="116.6" x14ac:dyDescent="0.4">
      <c r="A522" s="47" t="s">
        <v>132</v>
      </c>
      <c r="B522" s="47" t="s">
        <v>3710</v>
      </c>
      <c r="C522" s="47" t="s">
        <v>4129</v>
      </c>
    </row>
    <row r="523" spans="1:3" ht="58.3" x14ac:dyDescent="0.4">
      <c r="A523" s="47" t="s">
        <v>132</v>
      </c>
      <c r="B523" s="47" t="s">
        <v>3712</v>
      </c>
      <c r="C523" s="47" t="s">
        <v>4130</v>
      </c>
    </row>
    <row r="524" spans="1:3" ht="72.900000000000006" x14ac:dyDescent="0.4">
      <c r="A524" s="47" t="s">
        <v>132</v>
      </c>
      <c r="B524" s="47" t="s">
        <v>3714</v>
      </c>
      <c r="C524" s="47" t="s">
        <v>4131</v>
      </c>
    </row>
    <row r="525" spans="1:3" ht="131.15" x14ac:dyDescent="0.4">
      <c r="A525" s="47" t="s">
        <v>132</v>
      </c>
      <c r="B525" s="47" t="s">
        <v>3716</v>
      </c>
      <c r="C525" s="47" t="s">
        <v>4132</v>
      </c>
    </row>
    <row r="526" spans="1:3" ht="102" x14ac:dyDescent="0.4">
      <c r="A526" s="47" t="s">
        <v>132</v>
      </c>
      <c r="B526" s="47" t="s">
        <v>3718</v>
      </c>
      <c r="C526" s="47" t="s">
        <v>4133</v>
      </c>
    </row>
    <row r="527" spans="1:3" ht="87.45" x14ac:dyDescent="0.4">
      <c r="A527" s="47" t="s">
        <v>132</v>
      </c>
      <c r="B527" s="47" t="s">
        <v>3720</v>
      </c>
      <c r="C527" s="47" t="s">
        <v>4134</v>
      </c>
    </row>
    <row r="528" spans="1:3" ht="72.900000000000006" x14ac:dyDescent="0.4">
      <c r="A528" s="47" t="s">
        <v>132</v>
      </c>
      <c r="B528" s="47" t="s">
        <v>3722</v>
      </c>
      <c r="C528" s="47" t="s">
        <v>4135</v>
      </c>
    </row>
    <row r="529" spans="1:3" ht="72.900000000000006" x14ac:dyDescent="0.4">
      <c r="A529" s="47" t="s">
        <v>132</v>
      </c>
      <c r="B529" s="47" t="s">
        <v>3724</v>
      </c>
      <c r="C529" s="47" t="s">
        <v>4136</v>
      </c>
    </row>
    <row r="530" spans="1:3" ht="87.45" x14ac:dyDescent="0.4">
      <c r="A530" s="47" t="s">
        <v>132</v>
      </c>
      <c r="B530" s="47" t="s">
        <v>3726</v>
      </c>
      <c r="C530" s="47" t="s">
        <v>4137</v>
      </c>
    </row>
    <row r="531" spans="1:3" ht="87.45" x14ac:dyDescent="0.4">
      <c r="A531" s="47" t="s">
        <v>132</v>
      </c>
      <c r="B531" s="47" t="s">
        <v>3728</v>
      </c>
      <c r="C531" s="47" t="s">
        <v>4138</v>
      </c>
    </row>
    <row r="532" spans="1:3" ht="131.15" x14ac:dyDescent="0.4">
      <c r="A532" s="47" t="s">
        <v>132</v>
      </c>
      <c r="B532" s="47" t="s">
        <v>3730</v>
      </c>
      <c r="C532" s="47" t="s">
        <v>4139</v>
      </c>
    </row>
    <row r="533" spans="1:3" ht="409.6" x14ac:dyDescent="0.4">
      <c r="A533" s="47" t="s">
        <v>132</v>
      </c>
      <c r="B533" s="47" t="s">
        <v>3542</v>
      </c>
      <c r="C533" s="47" t="s">
        <v>4140</v>
      </c>
    </row>
    <row r="534" spans="1:3" ht="116.6" x14ac:dyDescent="0.4">
      <c r="A534" s="47" t="s">
        <v>132</v>
      </c>
      <c r="B534" s="47" t="s">
        <v>3733</v>
      </c>
      <c r="C534" s="47" t="s">
        <v>4141</v>
      </c>
    </row>
    <row r="535" spans="1:3" ht="393.45" x14ac:dyDescent="0.4">
      <c r="A535" s="47" t="s">
        <v>132</v>
      </c>
      <c r="B535" s="47" t="s">
        <v>3735</v>
      </c>
      <c r="C535" s="47" t="s">
        <v>4142</v>
      </c>
    </row>
    <row r="536" spans="1:3" ht="102" x14ac:dyDescent="0.4">
      <c r="A536" s="47" t="s">
        <v>132</v>
      </c>
      <c r="B536" s="47" t="s">
        <v>3737</v>
      </c>
      <c r="C536" s="47" t="s">
        <v>4143</v>
      </c>
    </row>
    <row r="537" spans="1:3" ht="72.900000000000006" x14ac:dyDescent="0.4">
      <c r="A537" s="47" t="s">
        <v>132</v>
      </c>
      <c r="B537" s="47" t="s">
        <v>3739</v>
      </c>
      <c r="C537" s="47" t="s">
        <v>4144</v>
      </c>
    </row>
    <row r="538" spans="1:3" ht="58.3" x14ac:dyDescent="0.4">
      <c r="A538" s="47" t="s">
        <v>132</v>
      </c>
      <c r="B538" s="47" t="s">
        <v>3741</v>
      </c>
      <c r="C538" s="47" t="s">
        <v>4145</v>
      </c>
    </row>
    <row r="539" spans="1:3" ht="102" x14ac:dyDescent="0.4">
      <c r="A539" s="47" t="s">
        <v>132</v>
      </c>
      <c r="B539" s="47" t="s">
        <v>3743</v>
      </c>
      <c r="C539" s="47" t="s">
        <v>4146</v>
      </c>
    </row>
    <row r="540" spans="1:3" ht="102" x14ac:dyDescent="0.4">
      <c r="A540" s="47" t="s">
        <v>132</v>
      </c>
      <c r="B540" s="47" t="s">
        <v>3525</v>
      </c>
      <c r="C540" s="47" t="s">
        <v>4147</v>
      </c>
    </row>
    <row r="541" spans="1:3" ht="87.45" x14ac:dyDescent="0.4">
      <c r="A541" s="47" t="s">
        <v>132</v>
      </c>
      <c r="B541" s="47" t="s">
        <v>3746</v>
      </c>
      <c r="C541" s="47" t="s">
        <v>4148</v>
      </c>
    </row>
    <row r="542" spans="1:3" ht="116.6" x14ac:dyDescent="0.4">
      <c r="A542" s="47" t="s">
        <v>132</v>
      </c>
      <c r="B542" s="47" t="s">
        <v>3748</v>
      </c>
      <c r="C542" s="47" t="s">
        <v>4149</v>
      </c>
    </row>
    <row r="543" spans="1:3" ht="409.6" x14ac:dyDescent="0.4">
      <c r="A543" s="47" t="s">
        <v>132</v>
      </c>
      <c r="B543" s="47" t="s">
        <v>3750</v>
      </c>
      <c r="C543" s="47" t="s">
        <v>4150</v>
      </c>
    </row>
    <row r="544" spans="1:3" ht="409.6" x14ac:dyDescent="0.4">
      <c r="A544" s="47" t="s">
        <v>132</v>
      </c>
      <c r="B544" s="47" t="s">
        <v>3544</v>
      </c>
      <c r="C544" s="47" t="s">
        <v>4151</v>
      </c>
    </row>
    <row r="545" spans="1:3" ht="189.45" x14ac:dyDescent="0.4">
      <c r="A545" s="47" t="s">
        <v>136</v>
      </c>
      <c r="B545" s="47" t="s">
        <v>653</v>
      </c>
      <c r="C545" s="47" t="s">
        <v>4152</v>
      </c>
    </row>
    <row r="546" spans="1:3" ht="102" x14ac:dyDescent="0.4">
      <c r="A546" s="47" t="s">
        <v>136</v>
      </c>
      <c r="B546" s="47" t="s">
        <v>3549</v>
      </c>
      <c r="C546" s="47" t="s">
        <v>4153</v>
      </c>
    </row>
    <row r="547" spans="1:3" ht="116.6" x14ac:dyDescent="0.4">
      <c r="A547" s="47" t="s">
        <v>136</v>
      </c>
      <c r="B547" s="47" t="s">
        <v>3528</v>
      </c>
      <c r="C547" s="47" t="s">
        <v>4154</v>
      </c>
    </row>
    <row r="548" spans="1:3" ht="87.45" x14ac:dyDescent="0.4">
      <c r="A548" s="47" t="s">
        <v>136</v>
      </c>
      <c r="B548" s="47" t="s">
        <v>3530</v>
      </c>
      <c r="C548" s="47" t="s">
        <v>4155</v>
      </c>
    </row>
    <row r="549" spans="1:3" ht="102" x14ac:dyDescent="0.4">
      <c r="A549" s="47" t="s">
        <v>136</v>
      </c>
      <c r="B549" s="47" t="s">
        <v>3532</v>
      </c>
      <c r="C549" s="47" t="s">
        <v>4156</v>
      </c>
    </row>
    <row r="550" spans="1:3" ht="87.45" x14ac:dyDescent="0.4">
      <c r="A550" s="47" t="s">
        <v>136</v>
      </c>
      <c r="B550" s="47" t="s">
        <v>3534</v>
      </c>
      <c r="C550" s="47" t="s">
        <v>4157</v>
      </c>
    </row>
    <row r="551" spans="1:3" ht="102" x14ac:dyDescent="0.4">
      <c r="A551" s="47" t="s">
        <v>136</v>
      </c>
      <c r="B551" s="47" t="s">
        <v>3564</v>
      </c>
      <c r="C551" s="47" t="s">
        <v>4158</v>
      </c>
    </row>
    <row r="552" spans="1:3" ht="87.45" x14ac:dyDescent="0.4">
      <c r="A552" s="47" t="s">
        <v>136</v>
      </c>
      <c r="B552" s="47" t="s">
        <v>3566</v>
      </c>
      <c r="C552" s="47" t="s">
        <v>4159</v>
      </c>
    </row>
    <row r="553" spans="1:3" ht="102" x14ac:dyDescent="0.4">
      <c r="A553" s="47" t="s">
        <v>136</v>
      </c>
      <c r="B553" s="47" t="s">
        <v>3568</v>
      </c>
      <c r="C553" s="47" t="s">
        <v>4160</v>
      </c>
    </row>
    <row r="554" spans="1:3" ht="87.45" x14ac:dyDescent="0.4">
      <c r="A554" s="47" t="s">
        <v>136</v>
      </c>
      <c r="B554" s="47" t="s">
        <v>3570</v>
      </c>
      <c r="C554" s="47" t="s">
        <v>4161</v>
      </c>
    </row>
    <row r="555" spans="1:3" ht="87.45" x14ac:dyDescent="0.4">
      <c r="A555" s="47" t="s">
        <v>136</v>
      </c>
      <c r="B555" s="47" t="s">
        <v>3572</v>
      </c>
      <c r="C555" s="47" t="s">
        <v>4162</v>
      </c>
    </row>
    <row r="556" spans="1:3" ht="87.45" x14ac:dyDescent="0.4">
      <c r="A556" s="47" t="s">
        <v>136</v>
      </c>
      <c r="B556" s="47" t="s">
        <v>3574</v>
      </c>
      <c r="C556" s="47" t="s">
        <v>4163</v>
      </c>
    </row>
    <row r="557" spans="1:3" ht="87.45" x14ac:dyDescent="0.4">
      <c r="A557" s="47" t="s">
        <v>136</v>
      </c>
      <c r="B557" s="47" t="s">
        <v>3576</v>
      </c>
      <c r="C557" s="47" t="s">
        <v>4164</v>
      </c>
    </row>
    <row r="558" spans="1:3" ht="160.30000000000001" x14ac:dyDescent="0.4">
      <c r="A558" s="47" t="s">
        <v>136</v>
      </c>
      <c r="B558" s="47" t="s">
        <v>3536</v>
      </c>
      <c r="C558" s="47" t="s">
        <v>4165</v>
      </c>
    </row>
    <row r="559" spans="1:3" ht="131.15" x14ac:dyDescent="0.4">
      <c r="A559" s="47" t="s">
        <v>136</v>
      </c>
      <c r="B559" s="47" t="s">
        <v>3579</v>
      </c>
      <c r="C559" s="47" t="s">
        <v>4166</v>
      </c>
    </row>
    <row r="560" spans="1:3" ht="72.900000000000006" x14ac:dyDescent="0.4">
      <c r="A560" s="47" t="s">
        <v>136</v>
      </c>
      <c r="B560" s="47" t="s">
        <v>3538</v>
      </c>
      <c r="C560" s="47" t="s">
        <v>4167</v>
      </c>
    </row>
    <row r="561" spans="1:3" ht="131.15" x14ac:dyDescent="0.4">
      <c r="A561" s="47" t="s">
        <v>136</v>
      </c>
      <c r="B561" s="47" t="s">
        <v>3582</v>
      </c>
      <c r="C561" s="47" t="s">
        <v>4168</v>
      </c>
    </row>
    <row r="562" spans="1:3" ht="102" x14ac:dyDescent="0.4">
      <c r="A562" s="47" t="s">
        <v>136</v>
      </c>
      <c r="B562" s="47" t="s">
        <v>3584</v>
      </c>
      <c r="C562" s="47" t="s">
        <v>4169</v>
      </c>
    </row>
    <row r="563" spans="1:3" ht="72.900000000000006" x14ac:dyDescent="0.4">
      <c r="A563" s="47" t="s">
        <v>136</v>
      </c>
      <c r="B563" s="47" t="s">
        <v>3586</v>
      </c>
      <c r="C563" s="47" t="s">
        <v>4170</v>
      </c>
    </row>
    <row r="564" spans="1:3" ht="72.900000000000006" x14ac:dyDescent="0.4">
      <c r="A564" s="47" t="s">
        <v>136</v>
      </c>
      <c r="B564" s="47" t="s">
        <v>3588</v>
      </c>
      <c r="C564" s="47" t="s">
        <v>4171</v>
      </c>
    </row>
    <row r="565" spans="1:3" ht="72.900000000000006" x14ac:dyDescent="0.4">
      <c r="A565" s="47" t="s">
        <v>136</v>
      </c>
      <c r="B565" s="47" t="s">
        <v>3590</v>
      </c>
      <c r="C565" s="47" t="s">
        <v>4172</v>
      </c>
    </row>
    <row r="566" spans="1:3" ht="102" x14ac:dyDescent="0.4">
      <c r="A566" s="47" t="s">
        <v>136</v>
      </c>
      <c r="B566" s="47" t="s">
        <v>3592</v>
      </c>
      <c r="C566" s="47" t="s">
        <v>4173</v>
      </c>
    </row>
    <row r="567" spans="1:3" ht="87.45" x14ac:dyDescent="0.4">
      <c r="A567" s="47" t="s">
        <v>136</v>
      </c>
      <c r="B567" s="47" t="s">
        <v>3593</v>
      </c>
      <c r="C567" s="47" t="s">
        <v>4174</v>
      </c>
    </row>
    <row r="568" spans="1:3" ht="87.45" x14ac:dyDescent="0.4">
      <c r="A568" s="47" t="s">
        <v>136</v>
      </c>
      <c r="B568" s="47" t="s">
        <v>3595</v>
      </c>
      <c r="C568" s="47" t="s">
        <v>4175</v>
      </c>
    </row>
    <row r="569" spans="1:3" ht="72.900000000000006" x14ac:dyDescent="0.4">
      <c r="A569" s="47" t="s">
        <v>136</v>
      </c>
      <c r="B569" s="47" t="s">
        <v>3517</v>
      </c>
      <c r="C569" s="47" t="s">
        <v>4176</v>
      </c>
    </row>
    <row r="570" spans="1:3" ht="72.900000000000006" x14ac:dyDescent="0.4">
      <c r="A570" s="47" t="s">
        <v>136</v>
      </c>
      <c r="B570" s="47" t="s">
        <v>3540</v>
      </c>
      <c r="C570" s="47" t="s">
        <v>4177</v>
      </c>
    </row>
    <row r="571" spans="1:3" ht="72.900000000000006" x14ac:dyDescent="0.4">
      <c r="A571" s="47" t="s">
        <v>136</v>
      </c>
      <c r="B571" s="47" t="s">
        <v>3599</v>
      </c>
      <c r="C571" s="47" t="s">
        <v>4178</v>
      </c>
    </row>
    <row r="572" spans="1:3" ht="58.3" x14ac:dyDescent="0.4">
      <c r="A572" s="47" t="s">
        <v>136</v>
      </c>
      <c r="B572" s="47" t="s">
        <v>3601</v>
      </c>
      <c r="C572" s="47" t="s">
        <v>4179</v>
      </c>
    </row>
    <row r="573" spans="1:3" ht="72.900000000000006" x14ac:dyDescent="0.4">
      <c r="A573" s="47" t="s">
        <v>136</v>
      </c>
      <c r="B573" s="47" t="s">
        <v>3603</v>
      </c>
      <c r="C573" s="47" t="s">
        <v>4180</v>
      </c>
    </row>
    <row r="574" spans="1:3" ht="58.3" x14ac:dyDescent="0.4">
      <c r="A574" s="47" t="s">
        <v>136</v>
      </c>
      <c r="B574" s="47" t="s">
        <v>3605</v>
      </c>
      <c r="C574" s="47" t="s">
        <v>4181</v>
      </c>
    </row>
    <row r="575" spans="1:3" ht="58.3" x14ac:dyDescent="0.4">
      <c r="A575" s="47" t="s">
        <v>136</v>
      </c>
      <c r="B575" s="47" t="s">
        <v>3607</v>
      </c>
      <c r="C575" s="47" t="s">
        <v>4182</v>
      </c>
    </row>
    <row r="576" spans="1:3" ht="58.3" x14ac:dyDescent="0.4">
      <c r="A576" s="47" t="s">
        <v>136</v>
      </c>
      <c r="B576" s="47" t="s">
        <v>3609</v>
      </c>
      <c r="C576" s="47" t="s">
        <v>4183</v>
      </c>
    </row>
    <row r="577" spans="1:3" ht="58.3" x14ac:dyDescent="0.4">
      <c r="A577" s="47" t="s">
        <v>136</v>
      </c>
      <c r="B577" s="47" t="s">
        <v>3611</v>
      </c>
      <c r="C577" s="47" t="s">
        <v>4184</v>
      </c>
    </row>
    <row r="578" spans="1:3" ht="58.3" x14ac:dyDescent="0.4">
      <c r="A578" s="47" t="s">
        <v>136</v>
      </c>
      <c r="B578" s="47" t="s">
        <v>3613</v>
      </c>
      <c r="C578" s="47" t="s">
        <v>4185</v>
      </c>
    </row>
    <row r="579" spans="1:3" ht="58.3" x14ac:dyDescent="0.4">
      <c r="A579" s="47" t="s">
        <v>136</v>
      </c>
      <c r="B579" s="47" t="s">
        <v>3615</v>
      </c>
      <c r="C579" s="47" t="s">
        <v>4186</v>
      </c>
    </row>
    <row r="580" spans="1:3" ht="72.900000000000006" x14ac:dyDescent="0.4">
      <c r="A580" s="47" t="s">
        <v>136</v>
      </c>
      <c r="B580" s="47" t="s">
        <v>3617</v>
      </c>
      <c r="C580" s="47" t="s">
        <v>4187</v>
      </c>
    </row>
    <row r="581" spans="1:3" ht="58.3" x14ac:dyDescent="0.4">
      <c r="A581" s="47" t="s">
        <v>136</v>
      </c>
      <c r="B581" s="47" t="s">
        <v>3619</v>
      </c>
      <c r="C581" s="47" t="s">
        <v>4188</v>
      </c>
    </row>
    <row r="582" spans="1:3" ht="58.3" x14ac:dyDescent="0.4">
      <c r="A582" s="47" t="s">
        <v>136</v>
      </c>
      <c r="B582" s="47" t="s">
        <v>3621</v>
      </c>
      <c r="C582" s="47" t="s">
        <v>4189</v>
      </c>
    </row>
    <row r="583" spans="1:3" ht="87.45" x14ac:dyDescent="0.4">
      <c r="A583" s="47" t="s">
        <v>136</v>
      </c>
      <c r="B583" s="47" t="s">
        <v>3623</v>
      </c>
      <c r="C583" s="47" t="s">
        <v>4190</v>
      </c>
    </row>
    <row r="584" spans="1:3" ht="72.900000000000006" x14ac:dyDescent="0.4">
      <c r="A584" s="47" t="s">
        <v>136</v>
      </c>
      <c r="B584" s="47" t="s">
        <v>3625</v>
      </c>
      <c r="C584" s="47" t="s">
        <v>4191</v>
      </c>
    </row>
    <row r="585" spans="1:3" ht="116.6" x14ac:dyDescent="0.4">
      <c r="A585" s="47" t="s">
        <v>136</v>
      </c>
      <c r="B585" s="47" t="s">
        <v>3627</v>
      </c>
      <c r="C585" s="47" t="s">
        <v>4192</v>
      </c>
    </row>
    <row r="586" spans="1:3" ht="58.3" x14ac:dyDescent="0.4">
      <c r="A586" s="47" t="s">
        <v>136</v>
      </c>
      <c r="B586" s="47" t="s">
        <v>3629</v>
      </c>
      <c r="C586" s="47" t="s">
        <v>4193</v>
      </c>
    </row>
    <row r="587" spans="1:3" ht="58.3" x14ac:dyDescent="0.4">
      <c r="A587" s="47" t="s">
        <v>136</v>
      </c>
      <c r="B587" s="47" t="s">
        <v>3631</v>
      </c>
      <c r="C587" s="47" t="s">
        <v>4194</v>
      </c>
    </row>
    <row r="588" spans="1:3" ht="58.3" x14ac:dyDescent="0.4">
      <c r="A588" s="47" t="s">
        <v>136</v>
      </c>
      <c r="B588" s="47" t="s">
        <v>3633</v>
      </c>
      <c r="C588" s="47" t="s">
        <v>4195</v>
      </c>
    </row>
    <row r="589" spans="1:3" ht="58.3" x14ac:dyDescent="0.4">
      <c r="A589" s="47" t="s">
        <v>136</v>
      </c>
      <c r="B589" s="47" t="s">
        <v>3635</v>
      </c>
      <c r="C589" s="47" t="s">
        <v>4196</v>
      </c>
    </row>
    <row r="590" spans="1:3" ht="58.3" x14ac:dyDescent="0.4">
      <c r="A590" s="47" t="s">
        <v>136</v>
      </c>
      <c r="B590" s="47" t="s">
        <v>3637</v>
      </c>
      <c r="C590" s="47" t="s">
        <v>4197</v>
      </c>
    </row>
    <row r="591" spans="1:3" ht="43.75" x14ac:dyDescent="0.4">
      <c r="A591" s="47" t="s">
        <v>136</v>
      </c>
      <c r="B591" s="47" t="s">
        <v>3519</v>
      </c>
      <c r="C591" s="47" t="s">
        <v>4198</v>
      </c>
    </row>
    <row r="592" spans="1:3" ht="58.3" x14ac:dyDescent="0.4">
      <c r="A592" s="47" t="s">
        <v>136</v>
      </c>
      <c r="B592" s="47" t="s">
        <v>3640</v>
      </c>
      <c r="C592" s="47" t="s">
        <v>4199</v>
      </c>
    </row>
    <row r="593" spans="1:3" ht="58.3" x14ac:dyDescent="0.4">
      <c r="A593" s="47" t="s">
        <v>136</v>
      </c>
      <c r="B593" s="47" t="s">
        <v>3642</v>
      </c>
      <c r="C593" s="47" t="s">
        <v>4200</v>
      </c>
    </row>
    <row r="594" spans="1:3" ht="58.3" x14ac:dyDescent="0.4">
      <c r="A594" s="47" t="s">
        <v>136</v>
      </c>
      <c r="B594" s="47" t="s">
        <v>3644</v>
      </c>
      <c r="C594" s="47" t="s">
        <v>4201</v>
      </c>
    </row>
    <row r="595" spans="1:3" ht="58.3" x14ac:dyDescent="0.4">
      <c r="A595" s="47" t="s">
        <v>136</v>
      </c>
      <c r="B595" s="47" t="s">
        <v>3646</v>
      </c>
      <c r="C595" s="47" t="s">
        <v>4202</v>
      </c>
    </row>
    <row r="596" spans="1:3" ht="43.75" x14ac:dyDescent="0.4">
      <c r="A596" s="47" t="s">
        <v>136</v>
      </c>
      <c r="B596" s="47" t="s">
        <v>3648</v>
      </c>
      <c r="C596" s="47" t="s">
        <v>4203</v>
      </c>
    </row>
    <row r="597" spans="1:3" ht="72.900000000000006" x14ac:dyDescent="0.4">
      <c r="A597" s="47" t="s">
        <v>136</v>
      </c>
      <c r="B597" s="47" t="s">
        <v>3650</v>
      </c>
      <c r="C597" s="47" t="s">
        <v>4204</v>
      </c>
    </row>
    <row r="598" spans="1:3" ht="58.3" x14ac:dyDescent="0.4">
      <c r="A598" s="47" t="s">
        <v>136</v>
      </c>
      <c r="B598" s="47" t="s">
        <v>3652</v>
      </c>
      <c r="C598" s="47" t="s">
        <v>4205</v>
      </c>
    </row>
    <row r="599" spans="1:3" ht="58.3" x14ac:dyDescent="0.4">
      <c r="A599" s="47" t="s">
        <v>136</v>
      </c>
      <c r="B599" s="47" t="s">
        <v>3654</v>
      </c>
      <c r="C599" s="47" t="s">
        <v>4206</v>
      </c>
    </row>
    <row r="600" spans="1:3" ht="58.3" x14ac:dyDescent="0.4">
      <c r="A600" s="47" t="s">
        <v>136</v>
      </c>
      <c r="B600" s="47" t="s">
        <v>3656</v>
      </c>
      <c r="C600" s="47" t="s">
        <v>4207</v>
      </c>
    </row>
    <row r="601" spans="1:3" ht="58.3" x14ac:dyDescent="0.4">
      <c r="A601" s="47" t="s">
        <v>136</v>
      </c>
      <c r="B601" s="47" t="s">
        <v>3658</v>
      </c>
      <c r="C601" s="47" t="s">
        <v>4208</v>
      </c>
    </row>
    <row r="602" spans="1:3" ht="72.900000000000006" x14ac:dyDescent="0.4">
      <c r="A602" s="47" t="s">
        <v>136</v>
      </c>
      <c r="B602" s="47" t="s">
        <v>3660</v>
      </c>
      <c r="C602" s="47" t="s">
        <v>4209</v>
      </c>
    </row>
    <row r="603" spans="1:3" ht="58.3" x14ac:dyDescent="0.4">
      <c r="A603" s="47" t="s">
        <v>136</v>
      </c>
      <c r="B603" s="47" t="s">
        <v>3662</v>
      </c>
      <c r="C603" s="47" t="s">
        <v>4210</v>
      </c>
    </row>
    <row r="604" spans="1:3" ht="58.3" x14ac:dyDescent="0.4">
      <c r="A604" s="47" t="s">
        <v>136</v>
      </c>
      <c r="B604" s="47" t="s">
        <v>3664</v>
      </c>
      <c r="C604" s="47" t="s">
        <v>4211</v>
      </c>
    </row>
    <row r="605" spans="1:3" ht="58.3" x14ac:dyDescent="0.4">
      <c r="A605" s="47" t="s">
        <v>136</v>
      </c>
      <c r="B605" s="47" t="s">
        <v>3666</v>
      </c>
      <c r="C605" s="47" t="s">
        <v>4212</v>
      </c>
    </row>
    <row r="606" spans="1:3" ht="43.75" x14ac:dyDescent="0.4">
      <c r="A606" s="47" t="s">
        <v>136</v>
      </c>
      <c r="B606" s="47" t="s">
        <v>3668</v>
      </c>
      <c r="C606" s="47" t="s">
        <v>4213</v>
      </c>
    </row>
    <row r="607" spans="1:3" ht="116.6" x14ac:dyDescent="0.4">
      <c r="A607" s="47" t="s">
        <v>136</v>
      </c>
      <c r="B607" s="47" t="s">
        <v>3670</v>
      </c>
      <c r="C607" s="47" t="s">
        <v>4214</v>
      </c>
    </row>
    <row r="608" spans="1:3" ht="87.45" x14ac:dyDescent="0.4">
      <c r="A608" s="47" t="s">
        <v>136</v>
      </c>
      <c r="B608" s="47" t="s">
        <v>3672</v>
      </c>
      <c r="C608" s="47" t="s">
        <v>4215</v>
      </c>
    </row>
    <row r="609" spans="1:3" ht="58.3" x14ac:dyDescent="0.4">
      <c r="A609" s="47" t="s">
        <v>136</v>
      </c>
      <c r="B609" s="47" t="s">
        <v>3674</v>
      </c>
      <c r="C609" s="47" t="s">
        <v>4216</v>
      </c>
    </row>
    <row r="610" spans="1:3" ht="72.900000000000006" x14ac:dyDescent="0.4">
      <c r="A610" s="47" t="s">
        <v>136</v>
      </c>
      <c r="B610" s="47" t="s">
        <v>3676</v>
      </c>
      <c r="C610" s="47" t="s">
        <v>4217</v>
      </c>
    </row>
    <row r="611" spans="1:3" ht="72.900000000000006" x14ac:dyDescent="0.4">
      <c r="A611" s="47" t="s">
        <v>136</v>
      </c>
      <c r="B611" s="47" t="s">
        <v>3678</v>
      </c>
      <c r="C611" s="47" t="s">
        <v>4218</v>
      </c>
    </row>
    <row r="612" spans="1:3" ht="72.900000000000006" x14ac:dyDescent="0.4">
      <c r="A612" s="47" t="s">
        <v>136</v>
      </c>
      <c r="B612" s="47" t="s">
        <v>3680</v>
      </c>
      <c r="C612" s="47" t="s">
        <v>4219</v>
      </c>
    </row>
    <row r="613" spans="1:3" ht="58.3" x14ac:dyDescent="0.4">
      <c r="A613" s="47" t="s">
        <v>136</v>
      </c>
      <c r="B613" s="47" t="s">
        <v>3682</v>
      </c>
      <c r="C613" s="47" t="s">
        <v>4220</v>
      </c>
    </row>
    <row r="614" spans="1:3" ht="58.3" x14ac:dyDescent="0.4">
      <c r="A614" s="47" t="s">
        <v>136</v>
      </c>
      <c r="B614" s="47" t="s">
        <v>3684</v>
      </c>
      <c r="C614" s="47" t="s">
        <v>4221</v>
      </c>
    </row>
    <row r="615" spans="1:3" ht="58.3" x14ac:dyDescent="0.4">
      <c r="A615" s="47" t="s">
        <v>136</v>
      </c>
      <c r="B615" s="47" t="s">
        <v>3686</v>
      </c>
      <c r="C615" s="47" t="s">
        <v>4222</v>
      </c>
    </row>
    <row r="616" spans="1:3" ht="72.900000000000006" x14ac:dyDescent="0.4">
      <c r="A616" s="47" t="s">
        <v>136</v>
      </c>
      <c r="B616" s="47" t="s">
        <v>3688</v>
      </c>
      <c r="C616" s="47" t="s">
        <v>4223</v>
      </c>
    </row>
    <row r="617" spans="1:3" ht="58.3" x14ac:dyDescent="0.4">
      <c r="A617" s="47" t="s">
        <v>136</v>
      </c>
      <c r="B617" s="47" t="s">
        <v>3690</v>
      </c>
      <c r="C617" s="47" t="s">
        <v>4224</v>
      </c>
    </row>
    <row r="618" spans="1:3" ht="58.3" x14ac:dyDescent="0.4">
      <c r="A618" s="47" t="s">
        <v>136</v>
      </c>
      <c r="B618" s="47" t="s">
        <v>3692</v>
      </c>
      <c r="C618" s="47" t="s">
        <v>4225</v>
      </c>
    </row>
    <row r="619" spans="1:3" ht="43.75" x14ac:dyDescent="0.4">
      <c r="A619" s="47" t="s">
        <v>136</v>
      </c>
      <c r="B619" s="47" t="s">
        <v>3694</v>
      </c>
      <c r="C619" s="47" t="s">
        <v>4226</v>
      </c>
    </row>
    <row r="620" spans="1:3" ht="58.3" x14ac:dyDescent="0.4">
      <c r="A620" s="47" t="s">
        <v>136</v>
      </c>
      <c r="B620" s="47" t="s">
        <v>3696</v>
      </c>
      <c r="C620" s="47" t="s">
        <v>4227</v>
      </c>
    </row>
    <row r="621" spans="1:3" ht="58.3" x14ac:dyDescent="0.4">
      <c r="A621" s="47" t="s">
        <v>136</v>
      </c>
      <c r="B621" s="47" t="s">
        <v>3698</v>
      </c>
      <c r="C621" s="47" t="s">
        <v>4228</v>
      </c>
    </row>
    <row r="622" spans="1:3" ht="58.3" x14ac:dyDescent="0.4">
      <c r="A622" s="47" t="s">
        <v>136</v>
      </c>
      <c r="B622" s="47" t="s">
        <v>3700</v>
      </c>
      <c r="C622" s="47" t="s">
        <v>4229</v>
      </c>
    </row>
    <row r="623" spans="1:3" ht="58.3" x14ac:dyDescent="0.4">
      <c r="A623" s="47" t="s">
        <v>136</v>
      </c>
      <c r="B623" s="47" t="s">
        <v>3521</v>
      </c>
      <c r="C623" s="47" t="s">
        <v>4230</v>
      </c>
    </row>
    <row r="624" spans="1:3" ht="72.900000000000006" x14ac:dyDescent="0.4">
      <c r="A624" s="47" t="s">
        <v>136</v>
      </c>
      <c r="B624" s="47" t="s">
        <v>3523</v>
      </c>
      <c r="C624" s="47" t="s">
        <v>4231</v>
      </c>
    </row>
    <row r="625" spans="1:3" ht="58.3" x14ac:dyDescent="0.4">
      <c r="A625" s="47" t="s">
        <v>136</v>
      </c>
      <c r="B625" s="47" t="s">
        <v>3704</v>
      </c>
      <c r="C625" s="47" t="s">
        <v>4232</v>
      </c>
    </row>
    <row r="626" spans="1:3" ht="87.45" x14ac:dyDescent="0.4">
      <c r="A626" s="47" t="s">
        <v>136</v>
      </c>
      <c r="B626" s="47" t="s">
        <v>3706</v>
      </c>
      <c r="C626" s="47" t="s">
        <v>4233</v>
      </c>
    </row>
    <row r="627" spans="1:3" ht="58.3" x14ac:dyDescent="0.4">
      <c r="A627" s="47" t="s">
        <v>136</v>
      </c>
      <c r="B627" s="47" t="s">
        <v>3708</v>
      </c>
      <c r="C627" s="47" t="s">
        <v>4234</v>
      </c>
    </row>
    <row r="628" spans="1:3" ht="116.6" x14ac:dyDescent="0.4">
      <c r="A628" s="47" t="s">
        <v>136</v>
      </c>
      <c r="B628" s="47" t="s">
        <v>3710</v>
      </c>
      <c r="C628" s="47" t="s">
        <v>4235</v>
      </c>
    </row>
    <row r="629" spans="1:3" ht="72.900000000000006" x14ac:dyDescent="0.4">
      <c r="A629" s="47" t="s">
        <v>136</v>
      </c>
      <c r="B629" s="47" t="s">
        <v>3712</v>
      </c>
      <c r="C629" s="47" t="s">
        <v>4236</v>
      </c>
    </row>
    <row r="630" spans="1:3" ht="58.3" x14ac:dyDescent="0.4">
      <c r="A630" s="47" t="s">
        <v>136</v>
      </c>
      <c r="B630" s="47" t="s">
        <v>3714</v>
      </c>
      <c r="C630" s="47" t="s">
        <v>4237</v>
      </c>
    </row>
    <row r="631" spans="1:3" ht="72.900000000000006" x14ac:dyDescent="0.4">
      <c r="A631" s="47" t="s">
        <v>136</v>
      </c>
      <c r="B631" s="47" t="s">
        <v>3716</v>
      </c>
      <c r="C631" s="47" t="s">
        <v>4238</v>
      </c>
    </row>
    <row r="632" spans="1:3" ht="58.3" x14ac:dyDescent="0.4">
      <c r="A632" s="47" t="s">
        <v>136</v>
      </c>
      <c r="B632" s="47" t="s">
        <v>3718</v>
      </c>
      <c r="C632" s="47" t="s">
        <v>4239</v>
      </c>
    </row>
    <row r="633" spans="1:3" ht="72.900000000000006" x14ac:dyDescent="0.4">
      <c r="A633" s="47" t="s">
        <v>136</v>
      </c>
      <c r="B633" s="47" t="s">
        <v>3720</v>
      </c>
      <c r="C633" s="47" t="s">
        <v>4240</v>
      </c>
    </row>
    <row r="634" spans="1:3" ht="58.3" x14ac:dyDescent="0.4">
      <c r="A634" s="47" t="s">
        <v>136</v>
      </c>
      <c r="B634" s="47" t="s">
        <v>3722</v>
      </c>
      <c r="C634" s="47" t="s">
        <v>4241</v>
      </c>
    </row>
    <row r="635" spans="1:3" ht="58.3" x14ac:dyDescent="0.4">
      <c r="A635" s="47" t="s">
        <v>136</v>
      </c>
      <c r="B635" s="47" t="s">
        <v>3724</v>
      </c>
      <c r="C635" s="47" t="s">
        <v>4242</v>
      </c>
    </row>
    <row r="636" spans="1:3" ht="58.3" x14ac:dyDescent="0.4">
      <c r="A636" s="47" t="s">
        <v>136</v>
      </c>
      <c r="B636" s="47" t="s">
        <v>3726</v>
      </c>
      <c r="C636" s="47" t="s">
        <v>4243</v>
      </c>
    </row>
    <row r="637" spans="1:3" ht="72.900000000000006" x14ac:dyDescent="0.4">
      <c r="A637" s="47" t="s">
        <v>136</v>
      </c>
      <c r="B637" s="47" t="s">
        <v>3728</v>
      </c>
      <c r="C637" s="47" t="s">
        <v>4244</v>
      </c>
    </row>
    <row r="638" spans="1:3" ht="87.45" x14ac:dyDescent="0.4">
      <c r="A638" s="47" t="s">
        <v>136</v>
      </c>
      <c r="B638" s="47" t="s">
        <v>3730</v>
      </c>
      <c r="C638" s="47" t="s">
        <v>4245</v>
      </c>
    </row>
    <row r="639" spans="1:3" ht="72.900000000000006" x14ac:dyDescent="0.4">
      <c r="A639" s="47" t="s">
        <v>136</v>
      </c>
      <c r="B639" s="47" t="s">
        <v>3542</v>
      </c>
      <c r="C639" s="47" t="s">
        <v>4246</v>
      </c>
    </row>
    <row r="640" spans="1:3" ht="87.45" x14ac:dyDescent="0.4">
      <c r="A640" s="47" t="s">
        <v>136</v>
      </c>
      <c r="B640" s="47" t="s">
        <v>3733</v>
      </c>
      <c r="C640" s="47" t="s">
        <v>4247</v>
      </c>
    </row>
    <row r="641" spans="1:3" ht="116.6" x14ac:dyDescent="0.4">
      <c r="A641" s="47" t="s">
        <v>136</v>
      </c>
      <c r="B641" s="47" t="s">
        <v>3735</v>
      </c>
      <c r="C641" s="47" t="s">
        <v>4248</v>
      </c>
    </row>
    <row r="642" spans="1:3" ht="72.900000000000006" x14ac:dyDescent="0.4">
      <c r="A642" s="47" t="s">
        <v>136</v>
      </c>
      <c r="B642" s="47" t="s">
        <v>3737</v>
      </c>
      <c r="C642" s="47" t="s">
        <v>4249</v>
      </c>
    </row>
    <row r="643" spans="1:3" ht="87.45" x14ac:dyDescent="0.4">
      <c r="A643" s="47" t="s">
        <v>136</v>
      </c>
      <c r="B643" s="47" t="s">
        <v>3739</v>
      </c>
      <c r="C643" s="47" t="s">
        <v>4250</v>
      </c>
    </row>
    <row r="644" spans="1:3" ht="72.900000000000006" x14ac:dyDescent="0.4">
      <c r="A644" s="47" t="s">
        <v>136</v>
      </c>
      <c r="B644" s="47" t="s">
        <v>3741</v>
      </c>
      <c r="C644" s="47" t="s">
        <v>4251</v>
      </c>
    </row>
    <row r="645" spans="1:3" ht="58.3" x14ac:dyDescent="0.4">
      <c r="A645" s="47" t="s">
        <v>136</v>
      </c>
      <c r="B645" s="47" t="s">
        <v>3743</v>
      </c>
      <c r="C645" s="47" t="s">
        <v>4252</v>
      </c>
    </row>
    <row r="646" spans="1:3" ht="87.45" x14ac:dyDescent="0.4">
      <c r="A646" s="47" t="s">
        <v>136</v>
      </c>
      <c r="B646" s="47" t="s">
        <v>3525</v>
      </c>
      <c r="C646" s="47" t="s">
        <v>4253</v>
      </c>
    </row>
    <row r="647" spans="1:3" ht="72.900000000000006" x14ac:dyDescent="0.4">
      <c r="A647" s="47" t="s">
        <v>136</v>
      </c>
      <c r="B647" s="47" t="s">
        <v>3746</v>
      </c>
      <c r="C647" s="47" t="s">
        <v>4254</v>
      </c>
    </row>
    <row r="648" spans="1:3" ht="72.900000000000006" x14ac:dyDescent="0.4">
      <c r="A648" s="47" t="s">
        <v>136</v>
      </c>
      <c r="B648" s="47" t="s">
        <v>3748</v>
      </c>
      <c r="C648" s="47" t="s">
        <v>4255</v>
      </c>
    </row>
    <row r="649" spans="1:3" ht="72.900000000000006" x14ac:dyDescent="0.4">
      <c r="A649" s="47" t="s">
        <v>136</v>
      </c>
      <c r="B649" s="47" t="s">
        <v>3750</v>
      </c>
      <c r="C649" s="47" t="s">
        <v>4256</v>
      </c>
    </row>
    <row r="650" spans="1:3" ht="145.75" x14ac:dyDescent="0.4">
      <c r="A650" s="47" t="s">
        <v>136</v>
      </c>
      <c r="B650" s="47" t="s">
        <v>3544</v>
      </c>
      <c r="C650" s="47" t="s">
        <v>4257</v>
      </c>
    </row>
    <row r="651" spans="1:3" ht="145.75" x14ac:dyDescent="0.4">
      <c r="A651" s="47" t="s">
        <v>134</v>
      </c>
      <c r="B651" s="47" t="s">
        <v>653</v>
      </c>
      <c r="C651" s="47" t="s">
        <v>4258</v>
      </c>
    </row>
    <row r="652" spans="1:3" ht="204" x14ac:dyDescent="0.4">
      <c r="A652" s="47" t="s">
        <v>134</v>
      </c>
      <c r="B652" s="47" t="s">
        <v>3528</v>
      </c>
      <c r="C652" s="47" t="s">
        <v>4259</v>
      </c>
    </row>
    <row r="653" spans="1:3" ht="204" x14ac:dyDescent="0.4">
      <c r="A653" s="47" t="s">
        <v>134</v>
      </c>
      <c r="B653" s="47" t="s">
        <v>3530</v>
      </c>
      <c r="C653" s="47" t="s">
        <v>4260</v>
      </c>
    </row>
    <row r="654" spans="1:3" ht="87.45" x14ac:dyDescent="0.4">
      <c r="A654" s="47" t="s">
        <v>134</v>
      </c>
      <c r="B654" s="47" t="s">
        <v>3534</v>
      </c>
      <c r="C654" s="47" t="s">
        <v>4261</v>
      </c>
    </row>
    <row r="655" spans="1:3" ht="393.45" x14ac:dyDescent="0.4">
      <c r="A655" s="47" t="s">
        <v>134</v>
      </c>
      <c r="B655" s="47" t="s">
        <v>3566</v>
      </c>
      <c r="C655" s="47" t="s">
        <v>4262</v>
      </c>
    </row>
    <row r="656" spans="1:3" ht="291.45" x14ac:dyDescent="0.4">
      <c r="A656" s="47" t="s">
        <v>134</v>
      </c>
      <c r="B656" s="47" t="s">
        <v>3568</v>
      </c>
      <c r="C656" s="47" t="s">
        <v>4263</v>
      </c>
    </row>
    <row r="657" spans="1:3" ht="408" x14ac:dyDescent="0.4">
      <c r="A657" s="47" t="s">
        <v>134</v>
      </c>
      <c r="B657" s="47" t="s">
        <v>3570</v>
      </c>
      <c r="C657" s="47" t="s">
        <v>4264</v>
      </c>
    </row>
    <row r="658" spans="1:3" ht="116.6" x14ac:dyDescent="0.4">
      <c r="A658" s="47" t="s">
        <v>134</v>
      </c>
      <c r="B658" s="47" t="s">
        <v>3574</v>
      </c>
      <c r="C658" s="47" t="s">
        <v>4265</v>
      </c>
    </row>
    <row r="659" spans="1:3" ht="72.900000000000006" x14ac:dyDescent="0.4">
      <c r="A659" s="47" t="s">
        <v>134</v>
      </c>
      <c r="B659" s="47" t="s">
        <v>3576</v>
      </c>
      <c r="C659" s="47" t="s">
        <v>4266</v>
      </c>
    </row>
    <row r="660" spans="1:3" ht="131.15" x14ac:dyDescent="0.4">
      <c r="A660" s="47" t="s">
        <v>134</v>
      </c>
      <c r="B660" s="47" t="s">
        <v>3536</v>
      </c>
      <c r="C660" s="47" t="s">
        <v>4267</v>
      </c>
    </row>
    <row r="661" spans="1:3" ht="364.3" x14ac:dyDescent="0.4">
      <c r="A661" s="47" t="s">
        <v>134</v>
      </c>
      <c r="B661" s="47" t="s">
        <v>3586</v>
      </c>
      <c r="C661" s="47" t="s">
        <v>4268</v>
      </c>
    </row>
    <row r="662" spans="1:3" ht="306" x14ac:dyDescent="0.4">
      <c r="A662" s="47" t="s">
        <v>134</v>
      </c>
      <c r="B662" s="47" t="s">
        <v>3595</v>
      </c>
      <c r="C662" s="47" t="s">
        <v>4269</v>
      </c>
    </row>
    <row r="663" spans="1:3" ht="116.6" x14ac:dyDescent="0.4">
      <c r="A663" s="47" t="s">
        <v>134</v>
      </c>
      <c r="B663" s="47" t="s">
        <v>3611</v>
      </c>
      <c r="C663" s="47" t="s">
        <v>4270</v>
      </c>
    </row>
    <row r="664" spans="1:3" ht="262.3" x14ac:dyDescent="0.4">
      <c r="A664" s="47" t="s">
        <v>134</v>
      </c>
      <c r="B664" s="47" t="s">
        <v>3613</v>
      </c>
      <c r="C664" s="47" t="s">
        <v>4271</v>
      </c>
    </row>
    <row r="665" spans="1:3" ht="174.9" x14ac:dyDescent="0.4">
      <c r="A665" s="47" t="s">
        <v>134</v>
      </c>
      <c r="B665" s="47" t="s">
        <v>3627</v>
      </c>
      <c r="C665" s="47" t="s">
        <v>4272</v>
      </c>
    </row>
    <row r="666" spans="1:3" ht="87.45" x14ac:dyDescent="0.4">
      <c r="A666" s="47" t="s">
        <v>134</v>
      </c>
      <c r="B666" s="47" t="s">
        <v>3629</v>
      </c>
      <c r="C666" s="47" t="s">
        <v>4273</v>
      </c>
    </row>
    <row r="667" spans="1:3" ht="87.45" x14ac:dyDescent="0.4">
      <c r="A667" s="47" t="s">
        <v>134</v>
      </c>
      <c r="B667" s="47" t="s">
        <v>3631</v>
      </c>
      <c r="C667" s="47" t="s">
        <v>4273</v>
      </c>
    </row>
    <row r="668" spans="1:3" ht="87.45" x14ac:dyDescent="0.4">
      <c r="A668" s="47" t="s">
        <v>134</v>
      </c>
      <c r="B668" s="47" t="s">
        <v>3633</v>
      </c>
      <c r="C668" s="47" t="s">
        <v>4273</v>
      </c>
    </row>
    <row r="669" spans="1:3" ht="87.45" x14ac:dyDescent="0.4">
      <c r="A669" s="47" t="s">
        <v>134</v>
      </c>
      <c r="B669" s="47" t="s">
        <v>3635</v>
      </c>
      <c r="C669" s="47" t="s">
        <v>4273</v>
      </c>
    </row>
    <row r="670" spans="1:3" ht="87.45" x14ac:dyDescent="0.4">
      <c r="A670" s="47" t="s">
        <v>134</v>
      </c>
      <c r="B670" s="47" t="s">
        <v>3637</v>
      </c>
      <c r="C670" s="47" t="s">
        <v>4273</v>
      </c>
    </row>
    <row r="671" spans="1:3" ht="87.45" x14ac:dyDescent="0.4">
      <c r="A671" s="47" t="s">
        <v>134</v>
      </c>
      <c r="B671" s="47" t="s">
        <v>3519</v>
      </c>
      <c r="C671" s="47" t="s">
        <v>4274</v>
      </c>
    </row>
    <row r="672" spans="1:3" ht="87.45" x14ac:dyDescent="0.4">
      <c r="A672" s="47" t="s">
        <v>134</v>
      </c>
      <c r="B672" s="47" t="s">
        <v>3640</v>
      </c>
      <c r="C672" s="47" t="s">
        <v>4274</v>
      </c>
    </row>
    <row r="673" spans="1:3" ht="87.45" x14ac:dyDescent="0.4">
      <c r="A673" s="47" t="s">
        <v>134</v>
      </c>
      <c r="B673" s="47" t="s">
        <v>3642</v>
      </c>
      <c r="C673" s="47" t="s">
        <v>4274</v>
      </c>
    </row>
    <row r="674" spans="1:3" ht="87.45" x14ac:dyDescent="0.4">
      <c r="A674" s="47" t="s">
        <v>134</v>
      </c>
      <c r="B674" s="47" t="s">
        <v>3644</v>
      </c>
      <c r="C674" s="47" t="s">
        <v>4274</v>
      </c>
    </row>
    <row r="675" spans="1:3" ht="87.45" x14ac:dyDescent="0.4">
      <c r="A675" s="47" t="s">
        <v>134</v>
      </c>
      <c r="B675" s="47" t="s">
        <v>3646</v>
      </c>
      <c r="C675" s="47" t="s">
        <v>4274</v>
      </c>
    </row>
    <row r="676" spans="1:3" ht="87.45" x14ac:dyDescent="0.4">
      <c r="A676" s="47" t="s">
        <v>134</v>
      </c>
      <c r="B676" s="47" t="s">
        <v>3648</v>
      </c>
      <c r="C676" s="47" t="s">
        <v>4274</v>
      </c>
    </row>
    <row r="677" spans="1:3" ht="131.15" x14ac:dyDescent="0.4">
      <c r="A677" s="47" t="s">
        <v>134</v>
      </c>
      <c r="B677" s="47" t="s">
        <v>3650</v>
      </c>
      <c r="C677" s="47" t="s">
        <v>4275</v>
      </c>
    </row>
    <row r="678" spans="1:3" ht="131.15" x14ac:dyDescent="0.4">
      <c r="A678" s="47" t="s">
        <v>134</v>
      </c>
      <c r="B678" s="47" t="s">
        <v>3652</v>
      </c>
      <c r="C678" s="47" t="s">
        <v>4275</v>
      </c>
    </row>
    <row r="679" spans="1:3" ht="131.15" x14ac:dyDescent="0.4">
      <c r="A679" s="47" t="s">
        <v>134</v>
      </c>
      <c r="B679" s="47" t="s">
        <v>3654</v>
      </c>
      <c r="C679" s="47" t="s">
        <v>4275</v>
      </c>
    </row>
    <row r="680" spans="1:3" ht="131.15" x14ac:dyDescent="0.4">
      <c r="A680" s="47" t="s">
        <v>134</v>
      </c>
      <c r="B680" s="47" t="s">
        <v>3656</v>
      </c>
      <c r="C680" s="47" t="s">
        <v>4275</v>
      </c>
    </row>
    <row r="681" spans="1:3" ht="131.15" x14ac:dyDescent="0.4">
      <c r="A681" s="47" t="s">
        <v>134</v>
      </c>
      <c r="B681" s="47" t="s">
        <v>3658</v>
      </c>
      <c r="C681" s="47" t="s">
        <v>4275</v>
      </c>
    </row>
    <row r="682" spans="1:3" ht="131.15" x14ac:dyDescent="0.4">
      <c r="A682" s="47" t="s">
        <v>134</v>
      </c>
      <c r="B682" s="47" t="s">
        <v>3660</v>
      </c>
      <c r="C682" s="47" t="s">
        <v>4275</v>
      </c>
    </row>
    <row r="683" spans="1:3" ht="131.15" x14ac:dyDescent="0.4">
      <c r="A683" s="47" t="s">
        <v>134</v>
      </c>
      <c r="B683" s="47" t="s">
        <v>3662</v>
      </c>
      <c r="C683" s="47" t="s">
        <v>4275</v>
      </c>
    </row>
    <row r="684" spans="1:3" ht="131.15" x14ac:dyDescent="0.4">
      <c r="A684" s="47" t="s">
        <v>134</v>
      </c>
      <c r="B684" s="47" t="s">
        <v>3664</v>
      </c>
      <c r="C684" s="47" t="s">
        <v>4275</v>
      </c>
    </row>
    <row r="685" spans="1:3" ht="131.15" x14ac:dyDescent="0.4">
      <c r="A685" s="47" t="s">
        <v>134</v>
      </c>
      <c r="B685" s="47" t="s">
        <v>3666</v>
      </c>
      <c r="C685" s="47" t="s">
        <v>4275</v>
      </c>
    </row>
    <row r="686" spans="1:3" ht="131.15" x14ac:dyDescent="0.4">
      <c r="A686" s="47" t="s">
        <v>134</v>
      </c>
      <c r="B686" s="47" t="s">
        <v>3668</v>
      </c>
      <c r="C686" s="47" t="s">
        <v>4275</v>
      </c>
    </row>
    <row r="687" spans="1:3" ht="131.15" x14ac:dyDescent="0.4">
      <c r="A687" s="47" t="s">
        <v>134</v>
      </c>
      <c r="B687" s="47" t="s">
        <v>3670</v>
      </c>
      <c r="C687" s="47" t="s">
        <v>4275</v>
      </c>
    </row>
    <row r="688" spans="1:3" ht="335.15" x14ac:dyDescent="0.4">
      <c r="A688" s="47" t="s">
        <v>134</v>
      </c>
      <c r="B688" s="47" t="s">
        <v>3672</v>
      </c>
      <c r="C688" s="47" t="s">
        <v>4276</v>
      </c>
    </row>
    <row r="689" spans="1:3" ht="145.75" x14ac:dyDescent="0.4">
      <c r="A689" s="47" t="s">
        <v>134</v>
      </c>
      <c r="B689" s="47" t="s">
        <v>3674</v>
      </c>
      <c r="C689" s="47" t="s">
        <v>4277</v>
      </c>
    </row>
    <row r="690" spans="1:3" ht="145.75" x14ac:dyDescent="0.4">
      <c r="A690" s="47" t="s">
        <v>134</v>
      </c>
      <c r="B690" s="47" t="s">
        <v>3676</v>
      </c>
      <c r="C690" s="47" t="s">
        <v>4277</v>
      </c>
    </row>
    <row r="691" spans="1:3" ht="145.75" x14ac:dyDescent="0.4">
      <c r="A691" s="47" t="s">
        <v>134</v>
      </c>
      <c r="B691" s="47" t="s">
        <v>3678</v>
      </c>
      <c r="C691" s="47" t="s">
        <v>4278</v>
      </c>
    </row>
    <row r="692" spans="1:3" ht="145.75" x14ac:dyDescent="0.4">
      <c r="A692" s="47" t="s">
        <v>134</v>
      </c>
      <c r="B692" s="47" t="s">
        <v>3680</v>
      </c>
      <c r="C692" s="47" t="s">
        <v>4277</v>
      </c>
    </row>
    <row r="693" spans="1:3" ht="145.75" x14ac:dyDescent="0.4">
      <c r="A693" s="47" t="s">
        <v>134</v>
      </c>
      <c r="B693" s="47" t="s">
        <v>3682</v>
      </c>
      <c r="C693" s="47" t="s">
        <v>4277</v>
      </c>
    </row>
    <row r="694" spans="1:3" ht="145.75" x14ac:dyDescent="0.4">
      <c r="A694" s="47" t="s">
        <v>134</v>
      </c>
      <c r="B694" s="47" t="s">
        <v>3684</v>
      </c>
      <c r="C694" s="47" t="s">
        <v>4277</v>
      </c>
    </row>
    <row r="695" spans="1:3" ht="145.75" x14ac:dyDescent="0.4">
      <c r="A695" s="47" t="s">
        <v>134</v>
      </c>
      <c r="B695" s="47" t="s">
        <v>3686</v>
      </c>
      <c r="C695" s="47" t="s">
        <v>4277</v>
      </c>
    </row>
    <row r="696" spans="1:3" ht="145.75" x14ac:dyDescent="0.4">
      <c r="A696" s="47" t="s">
        <v>134</v>
      </c>
      <c r="B696" s="47" t="s">
        <v>3688</v>
      </c>
      <c r="C696" s="47" t="s">
        <v>4277</v>
      </c>
    </row>
    <row r="697" spans="1:3" ht="145.75" x14ac:dyDescent="0.4">
      <c r="A697" s="47" t="s">
        <v>134</v>
      </c>
      <c r="B697" s="47" t="s">
        <v>3690</v>
      </c>
      <c r="C697" s="47" t="s">
        <v>4277</v>
      </c>
    </row>
    <row r="698" spans="1:3" ht="145.75" x14ac:dyDescent="0.4">
      <c r="A698" s="47" t="s">
        <v>134</v>
      </c>
      <c r="B698" s="47" t="s">
        <v>3692</v>
      </c>
      <c r="C698" s="47" t="s">
        <v>4277</v>
      </c>
    </row>
    <row r="699" spans="1:3" ht="145.75" x14ac:dyDescent="0.4">
      <c r="A699" s="47" t="s">
        <v>134</v>
      </c>
      <c r="B699" s="47" t="s">
        <v>3694</v>
      </c>
      <c r="C699" s="47" t="s">
        <v>4277</v>
      </c>
    </row>
    <row r="700" spans="1:3" ht="145.75" x14ac:dyDescent="0.4">
      <c r="A700" s="47" t="s">
        <v>134</v>
      </c>
      <c r="B700" s="47" t="s">
        <v>3696</v>
      </c>
      <c r="C700" s="47" t="s">
        <v>4277</v>
      </c>
    </row>
    <row r="701" spans="1:3" ht="72.900000000000006" x14ac:dyDescent="0.4">
      <c r="A701" s="47" t="s">
        <v>134</v>
      </c>
      <c r="B701" s="47" t="s">
        <v>3698</v>
      </c>
      <c r="C701" s="47" t="s">
        <v>4279</v>
      </c>
    </row>
    <row r="702" spans="1:3" ht="160.30000000000001" x14ac:dyDescent="0.4">
      <c r="A702" s="47" t="s">
        <v>134</v>
      </c>
      <c r="B702" s="47" t="s">
        <v>3700</v>
      </c>
      <c r="C702" s="47" t="s">
        <v>4280</v>
      </c>
    </row>
    <row r="703" spans="1:3" ht="160.30000000000001" x14ac:dyDescent="0.4">
      <c r="A703" s="47" t="s">
        <v>134</v>
      </c>
      <c r="B703" s="47" t="s">
        <v>3521</v>
      </c>
      <c r="C703" s="47" t="s">
        <v>4280</v>
      </c>
    </row>
    <row r="704" spans="1:3" ht="160.30000000000001" x14ac:dyDescent="0.4">
      <c r="A704" s="47" t="s">
        <v>134</v>
      </c>
      <c r="B704" s="47" t="s">
        <v>3523</v>
      </c>
      <c r="C704" s="47" t="s">
        <v>4280</v>
      </c>
    </row>
    <row r="705" spans="1:3" ht="160.30000000000001" x14ac:dyDescent="0.4">
      <c r="A705" s="47" t="s">
        <v>134</v>
      </c>
      <c r="B705" s="47" t="s">
        <v>3704</v>
      </c>
      <c r="C705" s="47" t="s">
        <v>4280</v>
      </c>
    </row>
    <row r="706" spans="1:3" ht="174.9" x14ac:dyDescent="0.4">
      <c r="A706" s="47" t="s">
        <v>134</v>
      </c>
      <c r="B706" s="47" t="s">
        <v>3706</v>
      </c>
      <c r="C706" s="47" t="s">
        <v>4281</v>
      </c>
    </row>
    <row r="707" spans="1:3" ht="174.9" x14ac:dyDescent="0.4">
      <c r="A707" s="47" t="s">
        <v>134</v>
      </c>
      <c r="B707" s="47" t="s">
        <v>3708</v>
      </c>
      <c r="C707" s="47" t="s">
        <v>4281</v>
      </c>
    </row>
    <row r="708" spans="1:3" ht="247.75" x14ac:dyDescent="0.4">
      <c r="A708" s="47" t="s">
        <v>134</v>
      </c>
      <c r="B708" s="47" t="s">
        <v>3710</v>
      </c>
      <c r="C708" s="47" t="s">
        <v>4282</v>
      </c>
    </row>
    <row r="709" spans="1:3" ht="364.3" x14ac:dyDescent="0.4">
      <c r="A709" s="47" t="s">
        <v>134</v>
      </c>
      <c r="B709" s="47" t="s">
        <v>3542</v>
      </c>
      <c r="C709" s="47" t="s">
        <v>4283</v>
      </c>
    </row>
    <row r="710" spans="1:3" ht="218.6" x14ac:dyDescent="0.4">
      <c r="A710" s="47" t="s">
        <v>202</v>
      </c>
      <c r="B710" s="47" t="s">
        <v>653</v>
      </c>
      <c r="C710" s="47" t="s">
        <v>4284</v>
      </c>
    </row>
    <row r="711" spans="1:3" ht="409.6" x14ac:dyDescent="0.4">
      <c r="A711" s="47" t="s">
        <v>202</v>
      </c>
      <c r="B711" s="47" t="s">
        <v>3549</v>
      </c>
      <c r="C711" s="47" t="s">
        <v>4285</v>
      </c>
    </row>
    <row r="712" spans="1:3" ht="247.75" x14ac:dyDescent="0.4">
      <c r="A712" s="47" t="s">
        <v>202</v>
      </c>
      <c r="B712" s="47" t="s">
        <v>3528</v>
      </c>
      <c r="C712" s="47" t="s">
        <v>4286</v>
      </c>
    </row>
    <row r="713" spans="1:3" ht="204" x14ac:dyDescent="0.4">
      <c r="A713" s="47" t="s">
        <v>202</v>
      </c>
      <c r="B713" s="47" t="s">
        <v>3530</v>
      </c>
      <c r="C713" s="47" t="s">
        <v>4287</v>
      </c>
    </row>
    <row r="714" spans="1:3" ht="87.45" x14ac:dyDescent="0.4">
      <c r="A714" s="47" t="s">
        <v>202</v>
      </c>
      <c r="B714" s="47" t="s">
        <v>3532</v>
      </c>
      <c r="C714" s="47" t="s">
        <v>4288</v>
      </c>
    </row>
    <row r="715" spans="1:3" ht="189.45" x14ac:dyDescent="0.4">
      <c r="A715" s="47" t="s">
        <v>202</v>
      </c>
      <c r="B715" s="47" t="s">
        <v>3534</v>
      </c>
      <c r="C715" s="47" t="s">
        <v>4289</v>
      </c>
    </row>
    <row r="716" spans="1:3" ht="58.3" x14ac:dyDescent="0.4">
      <c r="A716" s="47" t="s">
        <v>202</v>
      </c>
      <c r="B716" s="47" t="s">
        <v>3572</v>
      </c>
      <c r="C716" s="47" t="s">
        <v>4290</v>
      </c>
    </row>
    <row r="717" spans="1:3" ht="131.15" x14ac:dyDescent="0.4">
      <c r="A717" s="47" t="s">
        <v>202</v>
      </c>
      <c r="B717" s="47" t="s">
        <v>3576</v>
      </c>
      <c r="C717" s="47" t="s">
        <v>4291</v>
      </c>
    </row>
    <row r="718" spans="1:3" ht="116.6" x14ac:dyDescent="0.4">
      <c r="A718" s="47" t="s">
        <v>202</v>
      </c>
      <c r="B718" s="47" t="s">
        <v>3536</v>
      </c>
      <c r="C718" s="47" t="s">
        <v>4292</v>
      </c>
    </row>
    <row r="719" spans="1:3" ht="72.900000000000006" x14ac:dyDescent="0.4">
      <c r="A719" s="47" t="s">
        <v>202</v>
      </c>
      <c r="B719" s="47" t="s">
        <v>3582</v>
      </c>
      <c r="C719" s="47" t="s">
        <v>4293</v>
      </c>
    </row>
    <row r="720" spans="1:3" ht="116.6" x14ac:dyDescent="0.4">
      <c r="A720" s="47" t="s">
        <v>202</v>
      </c>
      <c r="B720" s="47" t="s">
        <v>3584</v>
      </c>
      <c r="C720" s="47" t="s">
        <v>4294</v>
      </c>
    </row>
    <row r="721" spans="1:3" ht="87.45" x14ac:dyDescent="0.4">
      <c r="A721" s="47" t="s">
        <v>202</v>
      </c>
      <c r="B721" s="47" t="s">
        <v>3588</v>
      </c>
      <c r="C721" s="47" t="s">
        <v>4295</v>
      </c>
    </row>
    <row r="722" spans="1:3" ht="291.45" x14ac:dyDescent="0.4">
      <c r="A722" s="47" t="s">
        <v>202</v>
      </c>
      <c r="B722" s="47" t="s">
        <v>3517</v>
      </c>
      <c r="C722" s="47" t="s">
        <v>4296</v>
      </c>
    </row>
    <row r="723" spans="1:3" ht="131.15" x14ac:dyDescent="0.4">
      <c r="A723" s="47" t="s">
        <v>202</v>
      </c>
      <c r="B723" s="47" t="s">
        <v>3540</v>
      </c>
      <c r="C723" s="47" t="s">
        <v>4297</v>
      </c>
    </row>
    <row r="724" spans="1:3" ht="276.89999999999998" x14ac:dyDescent="0.4">
      <c r="A724" s="47" t="s">
        <v>202</v>
      </c>
      <c r="B724" s="47" t="s">
        <v>3542</v>
      </c>
      <c r="C724" s="47" t="s">
        <v>4298</v>
      </c>
    </row>
    <row r="725" spans="1:3" ht="72.900000000000006" x14ac:dyDescent="0.4">
      <c r="A725" s="47" t="s">
        <v>202</v>
      </c>
      <c r="B725" s="47" t="s">
        <v>3733</v>
      </c>
      <c r="C725" s="47" t="s">
        <v>4299</v>
      </c>
    </row>
    <row r="726" spans="1:3" ht="409.6" x14ac:dyDescent="0.4">
      <c r="A726" s="47" t="s">
        <v>4300</v>
      </c>
      <c r="B726" s="47" t="s">
        <v>653</v>
      </c>
      <c r="C726" s="47" t="s">
        <v>4301</v>
      </c>
    </row>
    <row r="727" spans="1:3" ht="409.6" x14ac:dyDescent="0.4">
      <c r="A727" s="47" t="s">
        <v>4300</v>
      </c>
      <c r="B727" s="47" t="s">
        <v>3549</v>
      </c>
      <c r="C727" s="47" t="s">
        <v>4302</v>
      </c>
    </row>
    <row r="728" spans="1:3" ht="409.6" x14ac:dyDescent="0.4">
      <c r="A728" s="47" t="s">
        <v>4300</v>
      </c>
      <c r="B728" s="47" t="s">
        <v>3528</v>
      </c>
      <c r="C728" s="47" t="s">
        <v>4303</v>
      </c>
    </row>
    <row r="729" spans="1:3" ht="409.6" x14ac:dyDescent="0.4">
      <c r="A729" s="47" t="s">
        <v>4300</v>
      </c>
      <c r="B729" s="47" t="s">
        <v>3530</v>
      </c>
      <c r="C729" s="47" t="s">
        <v>4304</v>
      </c>
    </row>
    <row r="730" spans="1:3" ht="409.6" x14ac:dyDescent="0.4">
      <c r="A730" s="47" t="s">
        <v>4300</v>
      </c>
      <c r="B730" s="47" t="s">
        <v>3532</v>
      </c>
      <c r="C730" s="47" t="s">
        <v>4305</v>
      </c>
    </row>
    <row r="731" spans="1:3" ht="409.6" x14ac:dyDescent="0.4">
      <c r="A731" s="47" t="s">
        <v>4300</v>
      </c>
      <c r="B731" s="47" t="s">
        <v>3534</v>
      </c>
      <c r="C731" s="47" t="s">
        <v>4306</v>
      </c>
    </row>
    <row r="732" spans="1:3" ht="409.6" x14ac:dyDescent="0.4">
      <c r="A732" s="47" t="s">
        <v>4300</v>
      </c>
      <c r="B732" s="47" t="s">
        <v>3564</v>
      </c>
      <c r="C732" s="47" t="s">
        <v>4307</v>
      </c>
    </row>
    <row r="733" spans="1:3" ht="409.6" x14ac:dyDescent="0.4">
      <c r="A733" s="47" t="s">
        <v>4300</v>
      </c>
      <c r="B733" s="47" t="s">
        <v>3566</v>
      </c>
      <c r="C733" s="47" t="s">
        <v>4308</v>
      </c>
    </row>
    <row r="734" spans="1:3" ht="408" x14ac:dyDescent="0.4">
      <c r="A734" s="47" t="s">
        <v>4300</v>
      </c>
      <c r="B734" s="47" t="s">
        <v>3568</v>
      </c>
      <c r="C734" s="47" t="s">
        <v>4309</v>
      </c>
    </row>
    <row r="735" spans="1:3" ht="409.6" x14ac:dyDescent="0.4">
      <c r="A735" s="47" t="s">
        <v>4300</v>
      </c>
      <c r="B735" s="47" t="s">
        <v>3570</v>
      </c>
      <c r="C735" s="47" t="s">
        <v>4310</v>
      </c>
    </row>
    <row r="736" spans="1:3" ht="409.6" x14ac:dyDescent="0.4">
      <c r="A736" s="47" t="s">
        <v>4300</v>
      </c>
      <c r="B736" s="47" t="s">
        <v>3572</v>
      </c>
      <c r="C736" s="47" t="s">
        <v>4311</v>
      </c>
    </row>
    <row r="737" spans="1:3" ht="409.6" x14ac:dyDescent="0.4">
      <c r="A737" s="47" t="s">
        <v>4300</v>
      </c>
      <c r="B737" s="47" t="s">
        <v>3574</v>
      </c>
      <c r="C737" s="47" t="s">
        <v>4312</v>
      </c>
    </row>
    <row r="738" spans="1:3" ht="409.6" x14ac:dyDescent="0.4">
      <c r="A738" s="47" t="s">
        <v>4300</v>
      </c>
      <c r="B738" s="47" t="s">
        <v>3576</v>
      </c>
      <c r="C738" s="47" t="s">
        <v>4313</v>
      </c>
    </row>
    <row r="739" spans="1:3" ht="409.6" x14ac:dyDescent="0.4">
      <c r="A739" s="47" t="s">
        <v>4300</v>
      </c>
      <c r="B739" s="47" t="s">
        <v>3536</v>
      </c>
      <c r="C739" s="47" t="s">
        <v>4314</v>
      </c>
    </row>
    <row r="740" spans="1:3" ht="409.6" x14ac:dyDescent="0.4">
      <c r="A740" s="47" t="s">
        <v>4300</v>
      </c>
      <c r="B740" s="47" t="s">
        <v>3579</v>
      </c>
      <c r="C740" s="47" t="s">
        <v>4315</v>
      </c>
    </row>
    <row r="741" spans="1:3" ht="409.6" x14ac:dyDescent="0.4">
      <c r="A741" s="47" t="s">
        <v>4300</v>
      </c>
      <c r="B741" s="47" t="s">
        <v>3538</v>
      </c>
      <c r="C741" s="47" t="s">
        <v>4316</v>
      </c>
    </row>
    <row r="742" spans="1:3" ht="409.6" x14ac:dyDescent="0.4">
      <c r="A742" s="47" t="s">
        <v>4300</v>
      </c>
      <c r="B742" s="47" t="s">
        <v>3582</v>
      </c>
      <c r="C742" s="47" t="s">
        <v>4317</v>
      </c>
    </row>
    <row r="743" spans="1:3" ht="409.6" x14ac:dyDescent="0.4">
      <c r="A743" s="47" t="s">
        <v>4300</v>
      </c>
      <c r="B743" s="47" t="s">
        <v>3584</v>
      </c>
      <c r="C743" s="47" t="s">
        <v>4318</v>
      </c>
    </row>
    <row r="744" spans="1:3" ht="409.6" x14ac:dyDescent="0.4">
      <c r="A744" s="47" t="s">
        <v>4300</v>
      </c>
      <c r="B744" s="47" t="s">
        <v>3586</v>
      </c>
      <c r="C744" s="47" t="s">
        <v>4319</v>
      </c>
    </row>
    <row r="745" spans="1:3" ht="378.9" x14ac:dyDescent="0.4">
      <c r="A745" s="47" t="s">
        <v>4300</v>
      </c>
      <c r="B745" s="47" t="s">
        <v>3588</v>
      </c>
      <c r="C745" s="47" t="s">
        <v>4320</v>
      </c>
    </row>
    <row r="746" spans="1:3" ht="349.75" x14ac:dyDescent="0.4">
      <c r="A746" s="47" t="s">
        <v>4300</v>
      </c>
      <c r="B746" s="47" t="s">
        <v>3590</v>
      </c>
      <c r="C746" s="47" t="s">
        <v>4321</v>
      </c>
    </row>
    <row r="747" spans="1:3" ht="409.6" x14ac:dyDescent="0.4">
      <c r="A747" s="47" t="s">
        <v>4300</v>
      </c>
      <c r="B747" s="47" t="s">
        <v>3592</v>
      </c>
      <c r="C747" s="47" t="s">
        <v>4322</v>
      </c>
    </row>
    <row r="748" spans="1:3" ht="409.6" x14ac:dyDescent="0.4">
      <c r="A748" s="47" t="s">
        <v>4300</v>
      </c>
      <c r="B748" s="47" t="s">
        <v>3593</v>
      </c>
      <c r="C748" s="47" t="s">
        <v>4323</v>
      </c>
    </row>
    <row r="749" spans="1:3" ht="409.6" x14ac:dyDescent="0.4">
      <c r="A749" s="47" t="s">
        <v>4300</v>
      </c>
      <c r="B749" s="47" t="s">
        <v>3595</v>
      </c>
      <c r="C749" s="47" t="s">
        <v>4324</v>
      </c>
    </row>
    <row r="750" spans="1:3" ht="409.6" x14ac:dyDescent="0.4">
      <c r="A750" s="47" t="s">
        <v>4300</v>
      </c>
      <c r="B750" s="47" t="s">
        <v>3517</v>
      </c>
      <c r="C750" s="47" t="s">
        <v>4325</v>
      </c>
    </row>
    <row r="751" spans="1:3" ht="409.6" x14ac:dyDescent="0.4">
      <c r="A751" s="47" t="s">
        <v>4300</v>
      </c>
      <c r="B751" s="47" t="s">
        <v>3540</v>
      </c>
      <c r="C751" s="47" t="s">
        <v>4326</v>
      </c>
    </row>
    <row r="752" spans="1:3" ht="409.6" x14ac:dyDescent="0.4">
      <c r="A752" s="47" t="s">
        <v>4300</v>
      </c>
      <c r="B752" s="47" t="s">
        <v>3599</v>
      </c>
      <c r="C752" s="47" t="s">
        <v>4327</v>
      </c>
    </row>
    <row r="753" spans="1:3" ht="364.3" x14ac:dyDescent="0.4">
      <c r="A753" s="47" t="s">
        <v>4300</v>
      </c>
      <c r="B753" s="47" t="s">
        <v>3601</v>
      </c>
      <c r="C753" s="47" t="s">
        <v>4328</v>
      </c>
    </row>
    <row r="754" spans="1:3" ht="393.45" x14ac:dyDescent="0.4">
      <c r="A754" s="47" t="s">
        <v>4300</v>
      </c>
      <c r="B754" s="47" t="s">
        <v>3603</v>
      </c>
      <c r="C754" s="47" t="s">
        <v>4329</v>
      </c>
    </row>
    <row r="755" spans="1:3" ht="320.60000000000002" x14ac:dyDescent="0.4">
      <c r="A755" s="47" t="s">
        <v>4300</v>
      </c>
      <c r="B755" s="47" t="s">
        <v>3605</v>
      </c>
      <c r="C755" s="47" t="s">
        <v>4330</v>
      </c>
    </row>
    <row r="756" spans="1:3" ht="335.15" x14ac:dyDescent="0.4">
      <c r="A756" s="47" t="s">
        <v>4300</v>
      </c>
      <c r="B756" s="47" t="s">
        <v>3607</v>
      </c>
      <c r="C756" s="47" t="s">
        <v>4331</v>
      </c>
    </row>
    <row r="757" spans="1:3" ht="320.60000000000002" x14ac:dyDescent="0.4">
      <c r="A757" s="47" t="s">
        <v>4300</v>
      </c>
      <c r="B757" s="47" t="s">
        <v>3609</v>
      </c>
      <c r="C757" s="47" t="s">
        <v>4332</v>
      </c>
    </row>
    <row r="758" spans="1:3" ht="409.6" x14ac:dyDescent="0.4">
      <c r="A758" s="47" t="s">
        <v>4300</v>
      </c>
      <c r="B758" s="47" t="s">
        <v>3611</v>
      </c>
      <c r="C758" s="47" t="s">
        <v>4333</v>
      </c>
    </row>
    <row r="759" spans="1:3" ht="409.6" x14ac:dyDescent="0.4">
      <c r="A759" s="47" t="s">
        <v>4300</v>
      </c>
      <c r="B759" s="47" t="s">
        <v>3613</v>
      </c>
      <c r="C759" s="47" t="s">
        <v>4334</v>
      </c>
    </row>
    <row r="760" spans="1:3" ht="378.9" x14ac:dyDescent="0.4">
      <c r="A760" s="47" t="s">
        <v>4300</v>
      </c>
      <c r="B760" s="47" t="s">
        <v>3615</v>
      </c>
      <c r="C760" s="47" t="s">
        <v>4335</v>
      </c>
    </row>
    <row r="761" spans="1:3" ht="349.75" x14ac:dyDescent="0.4">
      <c r="A761" s="47" t="s">
        <v>4300</v>
      </c>
      <c r="B761" s="47" t="s">
        <v>3617</v>
      </c>
      <c r="C761" s="47" t="s">
        <v>4336</v>
      </c>
    </row>
    <row r="762" spans="1:3" ht="306" x14ac:dyDescent="0.4">
      <c r="A762" s="47" t="s">
        <v>4300</v>
      </c>
      <c r="B762" s="47" t="s">
        <v>3619</v>
      </c>
      <c r="C762" s="47" t="s">
        <v>4337</v>
      </c>
    </row>
    <row r="763" spans="1:3" ht="409.6" x14ac:dyDescent="0.4">
      <c r="A763" s="47" t="s">
        <v>4300</v>
      </c>
      <c r="B763" s="47" t="s">
        <v>3627</v>
      </c>
      <c r="C763" s="47" t="s">
        <v>4338</v>
      </c>
    </row>
    <row r="764" spans="1:3" ht="408" x14ac:dyDescent="0.4">
      <c r="A764" s="47" t="s">
        <v>4300</v>
      </c>
      <c r="B764" s="47" t="s">
        <v>3629</v>
      </c>
      <c r="C764" s="47" t="s">
        <v>4339</v>
      </c>
    </row>
    <row r="765" spans="1:3" ht="306" x14ac:dyDescent="0.4">
      <c r="A765" s="47" t="s">
        <v>4300</v>
      </c>
      <c r="B765" s="47" t="s">
        <v>3631</v>
      </c>
      <c r="C765" s="47" t="s">
        <v>4340</v>
      </c>
    </row>
    <row r="766" spans="1:3" ht="320.60000000000002" x14ac:dyDescent="0.4">
      <c r="A766" s="47" t="s">
        <v>4300</v>
      </c>
      <c r="B766" s="47" t="s">
        <v>3633</v>
      </c>
      <c r="C766" s="47" t="s">
        <v>4341</v>
      </c>
    </row>
    <row r="767" spans="1:3" ht="409.6" x14ac:dyDescent="0.4">
      <c r="A767" s="47" t="s">
        <v>4300</v>
      </c>
      <c r="B767" s="47" t="s">
        <v>3635</v>
      </c>
      <c r="C767" s="47" t="s">
        <v>4342</v>
      </c>
    </row>
    <row r="768" spans="1:3" ht="378.9" x14ac:dyDescent="0.4">
      <c r="A768" s="47" t="s">
        <v>4300</v>
      </c>
      <c r="B768" s="47" t="s">
        <v>3637</v>
      </c>
      <c r="C768" s="47" t="s">
        <v>4343</v>
      </c>
    </row>
    <row r="769" spans="1:3" ht="364.3" x14ac:dyDescent="0.4">
      <c r="A769" s="47" t="s">
        <v>4300</v>
      </c>
      <c r="B769" s="47" t="s">
        <v>3519</v>
      </c>
      <c r="C769" s="47" t="s">
        <v>4344</v>
      </c>
    </row>
    <row r="770" spans="1:3" ht="320.60000000000002" x14ac:dyDescent="0.4">
      <c r="A770" s="47" t="s">
        <v>4300</v>
      </c>
      <c r="B770" s="47" t="s">
        <v>3640</v>
      </c>
      <c r="C770" s="47" t="s">
        <v>4345</v>
      </c>
    </row>
    <row r="771" spans="1:3" ht="320.60000000000002" x14ac:dyDescent="0.4">
      <c r="A771" s="47" t="s">
        <v>4300</v>
      </c>
      <c r="B771" s="47" t="s">
        <v>3642</v>
      </c>
      <c r="C771" s="47" t="s">
        <v>4346</v>
      </c>
    </row>
    <row r="772" spans="1:3" ht="378.9" x14ac:dyDescent="0.4">
      <c r="A772" s="47" t="s">
        <v>4300</v>
      </c>
      <c r="B772" s="47" t="s">
        <v>3644</v>
      </c>
      <c r="C772" s="47" t="s">
        <v>4347</v>
      </c>
    </row>
    <row r="773" spans="1:3" ht="335.15" x14ac:dyDescent="0.4">
      <c r="A773" s="47" t="s">
        <v>4300</v>
      </c>
      <c r="B773" s="47" t="s">
        <v>3646</v>
      </c>
      <c r="C773" s="47" t="s">
        <v>4348</v>
      </c>
    </row>
    <row r="774" spans="1:3" ht="335.15" x14ac:dyDescent="0.4">
      <c r="A774" s="47" t="s">
        <v>4300</v>
      </c>
      <c r="B774" s="47" t="s">
        <v>3648</v>
      </c>
      <c r="C774" s="47" t="s">
        <v>4349</v>
      </c>
    </row>
    <row r="775" spans="1:3" ht="349.75" x14ac:dyDescent="0.4">
      <c r="A775" s="47" t="s">
        <v>4300</v>
      </c>
      <c r="B775" s="47" t="s">
        <v>3650</v>
      </c>
      <c r="C775" s="47" t="s">
        <v>4350</v>
      </c>
    </row>
    <row r="776" spans="1:3" ht="291.45" x14ac:dyDescent="0.4">
      <c r="A776" s="47" t="s">
        <v>4300</v>
      </c>
      <c r="B776" s="47" t="s">
        <v>3652</v>
      </c>
      <c r="C776" s="47" t="s">
        <v>4351</v>
      </c>
    </row>
    <row r="777" spans="1:3" ht="320.60000000000002" x14ac:dyDescent="0.4">
      <c r="A777" s="47" t="s">
        <v>4300</v>
      </c>
      <c r="B777" s="47" t="s">
        <v>3654</v>
      </c>
      <c r="C777" s="47" t="s">
        <v>4352</v>
      </c>
    </row>
    <row r="778" spans="1:3" ht="335.15" x14ac:dyDescent="0.4">
      <c r="A778" s="47" t="s">
        <v>4300</v>
      </c>
      <c r="B778" s="47" t="s">
        <v>3656</v>
      </c>
      <c r="C778" s="47" t="s">
        <v>4353</v>
      </c>
    </row>
    <row r="779" spans="1:3" ht="409.6" x14ac:dyDescent="0.4">
      <c r="A779" s="47" t="s">
        <v>4300</v>
      </c>
      <c r="B779" s="47" t="s">
        <v>3658</v>
      </c>
      <c r="C779" s="47" t="s">
        <v>4354</v>
      </c>
    </row>
    <row r="780" spans="1:3" ht="409.6" x14ac:dyDescent="0.4">
      <c r="A780" s="47" t="s">
        <v>4300</v>
      </c>
      <c r="B780" s="47" t="s">
        <v>3544</v>
      </c>
      <c r="C780" s="47" t="s">
        <v>4355</v>
      </c>
    </row>
    <row r="781" spans="1:3" ht="409.6" x14ac:dyDescent="0.4">
      <c r="A781" s="47" t="s">
        <v>4356</v>
      </c>
      <c r="B781" s="47" t="s">
        <v>653</v>
      </c>
      <c r="C781" s="47" t="s">
        <v>4357</v>
      </c>
    </row>
    <row r="782" spans="1:3" ht="409.6" x14ac:dyDescent="0.4">
      <c r="A782" s="47" t="s">
        <v>4356</v>
      </c>
      <c r="B782" s="47" t="s">
        <v>3549</v>
      </c>
      <c r="C782" s="47" t="s">
        <v>4358</v>
      </c>
    </row>
    <row r="783" spans="1:3" ht="409.6" x14ac:dyDescent="0.4">
      <c r="A783" s="47" t="s">
        <v>4356</v>
      </c>
      <c r="B783" s="47" t="s">
        <v>3528</v>
      </c>
      <c r="C783" s="47" t="s">
        <v>4359</v>
      </c>
    </row>
    <row r="784" spans="1:3" ht="233.15" x14ac:dyDescent="0.4">
      <c r="A784" s="47" t="s">
        <v>4356</v>
      </c>
      <c r="B784" s="47" t="s">
        <v>3534</v>
      </c>
      <c r="C784" s="47" t="s">
        <v>4360</v>
      </c>
    </row>
    <row r="785" spans="1:3" ht="409.6" x14ac:dyDescent="0.4">
      <c r="A785" s="47" t="s">
        <v>4356</v>
      </c>
      <c r="B785" s="47" t="s">
        <v>3576</v>
      </c>
      <c r="C785" s="47" t="s">
        <v>4361</v>
      </c>
    </row>
    <row r="786" spans="1:3" ht="409.6" x14ac:dyDescent="0.4">
      <c r="A786" s="47" t="s">
        <v>4356</v>
      </c>
      <c r="B786" s="47" t="s">
        <v>3536</v>
      </c>
      <c r="C786" s="47" t="s">
        <v>4362</v>
      </c>
    </row>
    <row r="787" spans="1:3" ht="409.6" x14ac:dyDescent="0.4">
      <c r="A787" s="47" t="s">
        <v>4356</v>
      </c>
      <c r="B787" s="47" t="s">
        <v>3584</v>
      </c>
      <c r="C787" s="47" t="s">
        <v>4363</v>
      </c>
    </row>
    <row r="788" spans="1:3" ht="409.6" x14ac:dyDescent="0.4">
      <c r="A788" s="47" t="s">
        <v>4356</v>
      </c>
      <c r="B788" s="47" t="s">
        <v>3593</v>
      </c>
      <c r="C788" s="47" t="s">
        <v>4364</v>
      </c>
    </row>
    <row r="789" spans="1:3" ht="409.6" x14ac:dyDescent="0.4">
      <c r="A789" s="47" t="s">
        <v>4356</v>
      </c>
      <c r="B789" s="47" t="s">
        <v>3517</v>
      </c>
      <c r="C789" s="47" t="s">
        <v>4365</v>
      </c>
    </row>
    <row r="790" spans="1:3" ht="409.6" x14ac:dyDescent="0.4">
      <c r="A790" s="47" t="s">
        <v>4356</v>
      </c>
      <c r="B790" s="47" t="s">
        <v>3609</v>
      </c>
      <c r="C790" s="47" t="s">
        <v>4366</v>
      </c>
    </row>
    <row r="791" spans="1:3" ht="291.45" x14ac:dyDescent="0.4">
      <c r="A791" s="47" t="s">
        <v>4356</v>
      </c>
      <c r="B791" s="47" t="s">
        <v>3627</v>
      </c>
      <c r="C791" s="47" t="s">
        <v>4367</v>
      </c>
    </row>
    <row r="792" spans="1:3" ht="409.6" x14ac:dyDescent="0.4">
      <c r="A792" s="47" t="s">
        <v>4356</v>
      </c>
      <c r="B792" s="47" t="s">
        <v>3646</v>
      </c>
      <c r="C792" s="47" t="s">
        <v>4368</v>
      </c>
    </row>
    <row r="793" spans="1:3" ht="409.6" x14ac:dyDescent="0.4">
      <c r="A793" s="47" t="s">
        <v>4356</v>
      </c>
      <c r="B793" s="47" t="s">
        <v>3648</v>
      </c>
      <c r="C793" s="47" t="s">
        <v>4369</v>
      </c>
    </row>
    <row r="794" spans="1:3" ht="189.45" x14ac:dyDescent="0.4">
      <c r="A794" s="47" t="s">
        <v>4356</v>
      </c>
      <c r="B794" s="47" t="s">
        <v>3735</v>
      </c>
      <c r="C794" s="47" t="s">
        <v>4370</v>
      </c>
    </row>
    <row r="795" spans="1:3" ht="29.15" x14ac:dyDescent="0.4">
      <c r="A795" s="47" t="s">
        <v>154</v>
      </c>
      <c r="B795" s="47" t="s">
        <v>653</v>
      </c>
      <c r="C795" s="47" t="s">
        <v>4371</v>
      </c>
    </row>
    <row r="796" spans="1:3" x14ac:dyDescent="0.4">
      <c r="A796" s="47" t="s">
        <v>4372</v>
      </c>
      <c r="B796" s="47" t="s">
        <v>653</v>
      </c>
      <c r="C796" s="47" t="s">
        <v>4373</v>
      </c>
    </row>
    <row r="797" spans="1:3" ht="43.75" x14ac:dyDescent="0.4">
      <c r="A797" s="47" t="s">
        <v>4374</v>
      </c>
      <c r="B797" s="47" t="s">
        <v>3517</v>
      </c>
      <c r="C797" s="47" t="s">
        <v>4375</v>
      </c>
    </row>
    <row r="798" spans="1:3" ht="409.6" x14ac:dyDescent="0.4">
      <c r="A798" s="47" t="s">
        <v>4374</v>
      </c>
      <c r="B798" s="47" t="s">
        <v>3519</v>
      </c>
      <c r="C798" s="47" t="s">
        <v>3520</v>
      </c>
    </row>
    <row r="799" spans="1:3" ht="409.6" x14ac:dyDescent="0.4">
      <c r="A799" s="47" t="s">
        <v>4374</v>
      </c>
      <c r="B799" s="47" t="s">
        <v>3521</v>
      </c>
      <c r="C799" s="47" t="s">
        <v>4376</v>
      </c>
    </row>
    <row r="800" spans="1:3" ht="409.6" x14ac:dyDescent="0.4">
      <c r="A800" s="47" t="s">
        <v>159</v>
      </c>
      <c r="B800" s="47" t="s">
        <v>653</v>
      </c>
      <c r="C800" s="47" t="s">
        <v>4377</v>
      </c>
    </row>
    <row r="801" spans="1:3" ht="409.6" x14ac:dyDescent="0.4">
      <c r="A801" s="47" t="s">
        <v>159</v>
      </c>
      <c r="B801" s="47" t="s">
        <v>3549</v>
      </c>
      <c r="C801" s="47" t="s">
        <v>4378</v>
      </c>
    </row>
    <row r="802" spans="1:3" ht="409.6" x14ac:dyDescent="0.4">
      <c r="A802" s="47" t="s">
        <v>159</v>
      </c>
      <c r="B802" s="47" t="s">
        <v>3534</v>
      </c>
      <c r="C802" s="47" t="s">
        <v>4379</v>
      </c>
    </row>
    <row r="803" spans="1:3" ht="349.75" x14ac:dyDescent="0.4">
      <c r="A803" s="47" t="s">
        <v>159</v>
      </c>
      <c r="B803" s="47" t="s">
        <v>3576</v>
      </c>
      <c r="C803" s="47" t="s">
        <v>4380</v>
      </c>
    </row>
    <row r="804" spans="1:3" ht="409.6" x14ac:dyDescent="0.4">
      <c r="A804" s="47" t="s">
        <v>159</v>
      </c>
      <c r="B804" s="47" t="s">
        <v>3538</v>
      </c>
      <c r="C804" s="47" t="s">
        <v>4381</v>
      </c>
    </row>
    <row r="805" spans="1:3" ht="409.6" x14ac:dyDescent="0.4">
      <c r="A805" s="47" t="s">
        <v>159</v>
      </c>
      <c r="B805" s="47" t="s">
        <v>3582</v>
      </c>
      <c r="C805" s="47" t="s">
        <v>4382</v>
      </c>
    </row>
    <row r="806" spans="1:3" ht="409.6" x14ac:dyDescent="0.4">
      <c r="A806" s="47" t="s">
        <v>159</v>
      </c>
      <c r="B806" s="47" t="s">
        <v>3672</v>
      </c>
      <c r="C806" s="47" t="s">
        <v>4383</v>
      </c>
    </row>
    <row r="807" spans="1:3" ht="409.6" x14ac:dyDescent="0.4">
      <c r="A807" s="47" t="s">
        <v>159</v>
      </c>
      <c r="B807" s="47" t="s">
        <v>3542</v>
      </c>
      <c r="C807" s="47" t="s">
        <v>4384</v>
      </c>
    </row>
    <row r="808" spans="1:3" ht="409.6" x14ac:dyDescent="0.4">
      <c r="A808" s="47" t="s">
        <v>161</v>
      </c>
      <c r="B808" s="47" t="s">
        <v>3549</v>
      </c>
      <c r="C808" s="47" t="s">
        <v>4385</v>
      </c>
    </row>
    <row r="809" spans="1:3" ht="409.6" x14ac:dyDescent="0.4">
      <c r="A809" s="47" t="s">
        <v>161</v>
      </c>
      <c r="B809" s="47" t="s">
        <v>3528</v>
      </c>
      <c r="C809" s="47" t="s">
        <v>4386</v>
      </c>
    </row>
    <row r="810" spans="1:3" ht="409.6" x14ac:dyDescent="0.4">
      <c r="A810" s="47" t="s">
        <v>161</v>
      </c>
      <c r="B810" s="47" t="s">
        <v>3603</v>
      </c>
      <c r="C810" s="47" t="s">
        <v>4387</v>
      </c>
    </row>
    <row r="811" spans="1:3" ht="409.6" x14ac:dyDescent="0.4">
      <c r="A811" s="47" t="s">
        <v>161</v>
      </c>
      <c r="B811" s="47" t="s">
        <v>3680</v>
      </c>
      <c r="C811" s="47" t="s">
        <v>4388</v>
      </c>
    </row>
    <row r="812" spans="1:3" ht="58.3" x14ac:dyDescent="0.4">
      <c r="A812" s="47" t="s">
        <v>200</v>
      </c>
      <c r="B812" s="47" t="s">
        <v>653</v>
      </c>
      <c r="C812" s="47" t="s">
        <v>4389</v>
      </c>
    </row>
    <row r="813" spans="1:3" ht="247.75" x14ac:dyDescent="0.4">
      <c r="A813" s="47" t="s">
        <v>200</v>
      </c>
      <c r="B813" s="47" t="s">
        <v>3528</v>
      </c>
      <c r="C813" s="47" t="s">
        <v>4390</v>
      </c>
    </row>
    <row r="814" spans="1:3" ht="145.75" x14ac:dyDescent="0.4">
      <c r="A814" s="47" t="s">
        <v>200</v>
      </c>
      <c r="B814" s="47" t="s">
        <v>3530</v>
      </c>
      <c r="C814" s="47" t="s">
        <v>4391</v>
      </c>
    </row>
    <row r="815" spans="1:3" ht="189.45" x14ac:dyDescent="0.4">
      <c r="A815" s="47" t="s">
        <v>200</v>
      </c>
      <c r="B815" s="47" t="s">
        <v>3532</v>
      </c>
      <c r="C815" s="47" t="s">
        <v>4392</v>
      </c>
    </row>
    <row r="816" spans="1:3" ht="102" x14ac:dyDescent="0.4">
      <c r="A816" s="47" t="s">
        <v>200</v>
      </c>
      <c r="B816" s="47" t="s">
        <v>3534</v>
      </c>
      <c r="C816" s="47" t="s">
        <v>4393</v>
      </c>
    </row>
    <row r="817" spans="1:3" ht="174.9" x14ac:dyDescent="0.4">
      <c r="A817" s="47" t="s">
        <v>200</v>
      </c>
      <c r="B817" s="47" t="s">
        <v>3564</v>
      </c>
      <c r="C817" s="47" t="s">
        <v>4394</v>
      </c>
    </row>
    <row r="818" spans="1:3" ht="276.89999999999998" x14ac:dyDescent="0.4">
      <c r="A818" s="47" t="s">
        <v>200</v>
      </c>
      <c r="B818" s="47" t="s">
        <v>3566</v>
      </c>
      <c r="C818" s="47" t="s">
        <v>4395</v>
      </c>
    </row>
    <row r="819" spans="1:3" ht="349.75" x14ac:dyDescent="0.4">
      <c r="A819" s="47" t="s">
        <v>200</v>
      </c>
      <c r="B819" s="47" t="s">
        <v>3568</v>
      </c>
      <c r="C819" s="47" t="s">
        <v>4396</v>
      </c>
    </row>
    <row r="820" spans="1:3" ht="160.30000000000001" x14ac:dyDescent="0.4">
      <c r="A820" s="47" t="s">
        <v>200</v>
      </c>
      <c r="B820" s="47" t="s">
        <v>3570</v>
      </c>
      <c r="C820" s="47" t="s">
        <v>4397</v>
      </c>
    </row>
    <row r="821" spans="1:3" ht="116.6" x14ac:dyDescent="0.4">
      <c r="A821" s="47" t="s">
        <v>200</v>
      </c>
      <c r="B821" s="47" t="s">
        <v>3574</v>
      </c>
      <c r="C821" s="47" t="s">
        <v>4398</v>
      </c>
    </row>
    <row r="822" spans="1:3" ht="72.900000000000006" x14ac:dyDescent="0.4">
      <c r="A822" s="47" t="s">
        <v>200</v>
      </c>
      <c r="B822" s="47" t="s">
        <v>3576</v>
      </c>
      <c r="C822" s="47" t="s">
        <v>4399</v>
      </c>
    </row>
    <row r="823" spans="1:3" ht="72.900000000000006" x14ac:dyDescent="0.4">
      <c r="A823" s="47" t="s">
        <v>200</v>
      </c>
      <c r="B823" s="47" t="s">
        <v>3536</v>
      </c>
      <c r="C823" s="47" t="s">
        <v>4400</v>
      </c>
    </row>
    <row r="824" spans="1:3" ht="72.900000000000006" x14ac:dyDescent="0.4">
      <c r="A824" s="47" t="s">
        <v>200</v>
      </c>
      <c r="B824" s="47" t="s">
        <v>3579</v>
      </c>
      <c r="C824" s="47" t="s">
        <v>4401</v>
      </c>
    </row>
    <row r="825" spans="1:3" ht="72.900000000000006" x14ac:dyDescent="0.4">
      <c r="A825" s="47" t="s">
        <v>200</v>
      </c>
      <c r="B825" s="47" t="s">
        <v>3538</v>
      </c>
      <c r="C825" s="47" t="s">
        <v>4402</v>
      </c>
    </row>
    <row r="826" spans="1:3" ht="72.900000000000006" x14ac:dyDescent="0.4">
      <c r="A826" s="47" t="s">
        <v>200</v>
      </c>
      <c r="B826" s="47" t="s">
        <v>3582</v>
      </c>
      <c r="C826" s="47" t="s">
        <v>4403</v>
      </c>
    </row>
    <row r="827" spans="1:3" ht="58.3" x14ac:dyDescent="0.4">
      <c r="A827" s="47" t="s">
        <v>200</v>
      </c>
      <c r="B827" s="47" t="s">
        <v>3584</v>
      </c>
      <c r="C827" s="47" t="s">
        <v>4404</v>
      </c>
    </row>
    <row r="828" spans="1:3" ht="72.900000000000006" x14ac:dyDescent="0.4">
      <c r="A828" s="47" t="s">
        <v>200</v>
      </c>
      <c r="B828" s="47" t="s">
        <v>3586</v>
      </c>
      <c r="C828" s="47" t="s">
        <v>4405</v>
      </c>
    </row>
    <row r="829" spans="1:3" ht="87.45" x14ac:dyDescent="0.4">
      <c r="A829" s="47" t="s">
        <v>200</v>
      </c>
      <c r="B829" s="47" t="s">
        <v>3590</v>
      </c>
      <c r="C829" s="47" t="s">
        <v>4406</v>
      </c>
    </row>
    <row r="830" spans="1:3" ht="131.15" x14ac:dyDescent="0.4">
      <c r="A830" s="47" t="s">
        <v>200</v>
      </c>
      <c r="B830" s="47" t="s">
        <v>3517</v>
      </c>
      <c r="C830" s="47" t="s">
        <v>4407</v>
      </c>
    </row>
    <row r="831" spans="1:3" ht="72.900000000000006" x14ac:dyDescent="0.4">
      <c r="A831" s="47" t="s">
        <v>200</v>
      </c>
      <c r="B831" s="47" t="s">
        <v>3599</v>
      </c>
      <c r="C831" s="47" t="s">
        <v>4408</v>
      </c>
    </row>
    <row r="832" spans="1:3" ht="72.900000000000006" x14ac:dyDescent="0.4">
      <c r="A832" s="47" t="s">
        <v>200</v>
      </c>
      <c r="B832" s="47" t="s">
        <v>3603</v>
      </c>
      <c r="C832" s="47" t="s">
        <v>4409</v>
      </c>
    </row>
    <row r="833" spans="1:3" ht="43.75" x14ac:dyDescent="0.4">
      <c r="A833" s="47" t="s">
        <v>200</v>
      </c>
      <c r="B833" s="47" t="s">
        <v>3613</v>
      </c>
      <c r="C833" s="47" t="s">
        <v>4410</v>
      </c>
    </row>
    <row r="834" spans="1:3" ht="43.75" x14ac:dyDescent="0.4">
      <c r="A834" s="47" t="s">
        <v>200</v>
      </c>
      <c r="B834" s="47" t="s">
        <v>3615</v>
      </c>
      <c r="C834" s="47" t="s">
        <v>4411</v>
      </c>
    </row>
    <row r="835" spans="1:3" ht="43.75" x14ac:dyDescent="0.4">
      <c r="A835" s="47" t="s">
        <v>200</v>
      </c>
      <c r="B835" s="47" t="s">
        <v>3617</v>
      </c>
      <c r="C835" s="47" t="s">
        <v>4412</v>
      </c>
    </row>
    <row r="836" spans="1:3" ht="43.75" x14ac:dyDescent="0.4">
      <c r="A836" s="47" t="s">
        <v>200</v>
      </c>
      <c r="B836" s="47" t="s">
        <v>3623</v>
      </c>
      <c r="C836" s="47" t="s">
        <v>4413</v>
      </c>
    </row>
    <row r="837" spans="1:3" ht="58.3" x14ac:dyDescent="0.4">
      <c r="A837" s="47" t="s">
        <v>200</v>
      </c>
      <c r="B837" s="47" t="s">
        <v>3629</v>
      </c>
      <c r="C837" s="47" t="s">
        <v>4414</v>
      </c>
    </row>
    <row r="838" spans="1:3" ht="72.900000000000006" x14ac:dyDescent="0.4">
      <c r="A838" s="47" t="s">
        <v>200</v>
      </c>
      <c r="B838" s="47" t="s">
        <v>3631</v>
      </c>
      <c r="C838" s="47" t="s">
        <v>4415</v>
      </c>
    </row>
    <row r="839" spans="1:3" ht="29.15" x14ac:dyDescent="0.4">
      <c r="A839" s="47" t="s">
        <v>200</v>
      </c>
      <c r="B839" s="47" t="s">
        <v>3640</v>
      </c>
      <c r="C839" s="47" t="s">
        <v>4416</v>
      </c>
    </row>
    <row r="840" spans="1:3" ht="43.75" x14ac:dyDescent="0.4">
      <c r="A840" s="47" t="s">
        <v>200</v>
      </c>
      <c r="B840" s="47" t="s">
        <v>3650</v>
      </c>
      <c r="C840" s="47" t="s">
        <v>4417</v>
      </c>
    </row>
    <row r="841" spans="1:3" ht="87.45" x14ac:dyDescent="0.4">
      <c r="A841" s="47" t="s">
        <v>200</v>
      </c>
      <c r="B841" s="47" t="s">
        <v>3658</v>
      </c>
      <c r="C841" s="47" t="s">
        <v>4418</v>
      </c>
    </row>
    <row r="842" spans="1:3" ht="72.900000000000006" x14ac:dyDescent="0.4">
      <c r="A842" s="47" t="s">
        <v>200</v>
      </c>
      <c r="B842" s="47" t="s">
        <v>3668</v>
      </c>
      <c r="C842" s="47" t="s">
        <v>4419</v>
      </c>
    </row>
    <row r="843" spans="1:3" ht="58.3" x14ac:dyDescent="0.4">
      <c r="A843" s="47" t="s">
        <v>200</v>
      </c>
      <c r="B843" s="47" t="s">
        <v>3672</v>
      </c>
      <c r="C843" s="47" t="s">
        <v>4420</v>
      </c>
    </row>
    <row r="844" spans="1:3" ht="43.75" x14ac:dyDescent="0.4">
      <c r="A844" s="47" t="s">
        <v>200</v>
      </c>
      <c r="B844" s="47" t="s">
        <v>3680</v>
      </c>
      <c r="C844" s="47" t="s">
        <v>4421</v>
      </c>
    </row>
    <row r="845" spans="1:3" ht="72.900000000000006" x14ac:dyDescent="0.4">
      <c r="A845" s="47" t="s">
        <v>200</v>
      </c>
      <c r="B845" s="47" t="s">
        <v>3688</v>
      </c>
      <c r="C845" s="47" t="s">
        <v>4422</v>
      </c>
    </row>
    <row r="846" spans="1:3" ht="58.3" x14ac:dyDescent="0.4">
      <c r="A846" s="47" t="s">
        <v>200</v>
      </c>
      <c r="B846" s="47" t="s">
        <v>3696</v>
      </c>
      <c r="C846" s="47" t="s">
        <v>4423</v>
      </c>
    </row>
    <row r="847" spans="1:3" ht="131.15" x14ac:dyDescent="0.4">
      <c r="A847" s="47" t="s">
        <v>200</v>
      </c>
      <c r="B847" s="47" t="s">
        <v>3698</v>
      </c>
      <c r="C847" s="47" t="s">
        <v>4424</v>
      </c>
    </row>
    <row r="848" spans="1:3" ht="72.900000000000006" x14ac:dyDescent="0.4">
      <c r="A848" s="47" t="s">
        <v>200</v>
      </c>
      <c r="B848" s="47" t="s">
        <v>3704</v>
      </c>
      <c r="C848" s="47" t="s">
        <v>4425</v>
      </c>
    </row>
    <row r="849" spans="1:3" ht="160.30000000000001" x14ac:dyDescent="0.4">
      <c r="A849" s="47" t="s">
        <v>200</v>
      </c>
      <c r="B849" s="47" t="s">
        <v>3706</v>
      </c>
      <c r="C849" s="47" t="s">
        <v>4426</v>
      </c>
    </row>
    <row r="850" spans="1:3" ht="72.900000000000006" x14ac:dyDescent="0.4">
      <c r="A850" s="47" t="s">
        <v>200</v>
      </c>
      <c r="B850" s="47" t="s">
        <v>3710</v>
      </c>
      <c r="C850" s="47" t="s">
        <v>4427</v>
      </c>
    </row>
    <row r="851" spans="1:3" ht="72.900000000000006" x14ac:dyDescent="0.4">
      <c r="A851" s="47" t="s">
        <v>200</v>
      </c>
      <c r="B851" s="47" t="s">
        <v>3714</v>
      </c>
      <c r="C851" s="47" t="s">
        <v>4428</v>
      </c>
    </row>
    <row r="852" spans="1:3" ht="72.900000000000006" x14ac:dyDescent="0.4">
      <c r="A852" s="47" t="s">
        <v>200</v>
      </c>
      <c r="B852" s="47" t="s">
        <v>3542</v>
      </c>
      <c r="C852" s="47" t="s">
        <v>4429</v>
      </c>
    </row>
  </sheetData>
  <autoFilter ref="A1:C852" xr:uid="{B90BA76C-50FE-42BD-B0C5-A2E5F789D84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BEBF-9776-4DDB-A69B-465E45907D7D}">
  <dimension ref="A1:C742"/>
  <sheetViews>
    <sheetView workbookViewId="0">
      <selection activeCell="C2" sqref="C2"/>
    </sheetView>
  </sheetViews>
  <sheetFormatPr defaultRowHeight="14.6" x14ac:dyDescent="0.4"/>
  <cols>
    <col min="1" max="1" width="36.53515625" customWidth="1"/>
    <col min="2" max="2" width="24.53515625" customWidth="1"/>
    <col min="3" max="3" width="86" customWidth="1"/>
  </cols>
  <sheetData>
    <row r="1" spans="1:3" x14ac:dyDescent="0.4">
      <c r="A1" s="48" t="s">
        <v>3514</v>
      </c>
      <c r="B1" s="48" t="s">
        <v>93</v>
      </c>
      <c r="C1" s="48" t="s">
        <v>3515</v>
      </c>
    </row>
    <row r="2" spans="1:3" ht="87.45" x14ac:dyDescent="0.4">
      <c r="A2" s="47" t="s">
        <v>104</v>
      </c>
      <c r="B2" s="47" t="s">
        <v>4430</v>
      </c>
      <c r="C2" s="47" t="s">
        <v>4431</v>
      </c>
    </row>
    <row r="3" spans="1:3" ht="409.6" x14ac:dyDescent="0.4">
      <c r="A3" s="47" t="s">
        <v>104</v>
      </c>
      <c r="B3" s="47" t="s">
        <v>4432</v>
      </c>
      <c r="C3" s="47" t="s">
        <v>3520</v>
      </c>
    </row>
    <row r="4" spans="1:3" ht="409.6" x14ac:dyDescent="0.4">
      <c r="A4" s="47" t="s">
        <v>104</v>
      </c>
      <c r="B4" s="47" t="s">
        <v>3704</v>
      </c>
      <c r="C4" s="47" t="s">
        <v>4433</v>
      </c>
    </row>
    <row r="5" spans="1:3" ht="131.15" x14ac:dyDescent="0.4">
      <c r="A5" s="47" t="s">
        <v>104</v>
      </c>
      <c r="B5" s="47" t="s">
        <v>3706</v>
      </c>
      <c r="C5" s="47" t="s">
        <v>4434</v>
      </c>
    </row>
    <row r="6" spans="1:3" ht="204" x14ac:dyDescent="0.4">
      <c r="A6" s="47" t="s">
        <v>104</v>
      </c>
      <c r="B6" s="47" t="s">
        <v>3525</v>
      </c>
      <c r="C6" s="47" t="s">
        <v>4435</v>
      </c>
    </row>
    <row r="7" spans="1:3" ht="87.45" x14ac:dyDescent="0.4">
      <c r="A7" s="47" t="s">
        <v>107</v>
      </c>
      <c r="B7" s="47" t="s">
        <v>4436</v>
      </c>
      <c r="C7" s="47" t="s">
        <v>4437</v>
      </c>
    </row>
    <row r="8" spans="1:3" ht="58.3" x14ac:dyDescent="0.4">
      <c r="A8" s="47" t="s">
        <v>107</v>
      </c>
      <c r="B8" s="47" t="s">
        <v>2746</v>
      </c>
      <c r="C8" s="47" t="s">
        <v>4438</v>
      </c>
    </row>
    <row r="9" spans="1:3" ht="116.6" x14ac:dyDescent="0.4">
      <c r="A9" s="47" t="s">
        <v>107</v>
      </c>
      <c r="B9" s="47" t="s">
        <v>4439</v>
      </c>
      <c r="C9" s="47" t="s">
        <v>4440</v>
      </c>
    </row>
    <row r="10" spans="1:3" ht="131.15" x14ac:dyDescent="0.4">
      <c r="A10" s="47" t="s">
        <v>107</v>
      </c>
      <c r="B10" s="47" t="s">
        <v>4441</v>
      </c>
      <c r="C10" s="47" t="s">
        <v>4442</v>
      </c>
    </row>
    <row r="11" spans="1:3" ht="131.15" x14ac:dyDescent="0.4">
      <c r="A11" s="47" t="s">
        <v>107</v>
      </c>
      <c r="B11" s="47" t="s">
        <v>4443</v>
      </c>
      <c r="C11" s="47" t="s">
        <v>4444</v>
      </c>
    </row>
    <row r="12" spans="1:3" ht="58.3" x14ac:dyDescent="0.4">
      <c r="A12" s="47" t="s">
        <v>107</v>
      </c>
      <c r="B12" s="47" t="s">
        <v>3698</v>
      </c>
      <c r="C12" s="47" t="s">
        <v>4445</v>
      </c>
    </row>
    <row r="13" spans="1:3" ht="116.6" x14ac:dyDescent="0.4">
      <c r="A13" s="47" t="s">
        <v>107</v>
      </c>
      <c r="B13" s="47" t="s">
        <v>4446</v>
      </c>
      <c r="C13" s="47" t="s">
        <v>4447</v>
      </c>
    </row>
    <row r="14" spans="1:3" ht="87.45" x14ac:dyDescent="0.4">
      <c r="A14" s="47" t="s">
        <v>107</v>
      </c>
      <c r="B14" s="47" t="s">
        <v>3735</v>
      </c>
      <c r="C14" s="47" t="s">
        <v>4448</v>
      </c>
    </row>
    <row r="15" spans="1:3" ht="409.6" x14ac:dyDescent="0.4">
      <c r="A15" s="47" t="s">
        <v>110</v>
      </c>
      <c r="B15" s="47" t="s">
        <v>4449</v>
      </c>
      <c r="C15" s="47" t="s">
        <v>3529</v>
      </c>
    </row>
    <row r="16" spans="1:3" ht="409.6" x14ac:dyDescent="0.4">
      <c r="A16" s="47" t="s">
        <v>110</v>
      </c>
      <c r="B16" s="47" t="s">
        <v>3530</v>
      </c>
      <c r="C16" s="47" t="s">
        <v>3531</v>
      </c>
    </row>
    <row r="17" spans="1:3" ht="335.15" x14ac:dyDescent="0.4">
      <c r="A17" s="47" t="s">
        <v>110</v>
      </c>
      <c r="B17" s="47" t="s">
        <v>4450</v>
      </c>
      <c r="C17" s="47" t="s">
        <v>4451</v>
      </c>
    </row>
    <row r="18" spans="1:3" ht="409.6" x14ac:dyDescent="0.4">
      <c r="A18" s="47" t="s">
        <v>110</v>
      </c>
      <c r="B18" s="47" t="s">
        <v>4452</v>
      </c>
      <c r="C18" s="47" t="s">
        <v>3535</v>
      </c>
    </row>
    <row r="19" spans="1:3" ht="409.6" x14ac:dyDescent="0.4">
      <c r="A19" s="47" t="s">
        <v>110</v>
      </c>
      <c r="B19" s="47" t="s">
        <v>4453</v>
      </c>
      <c r="C19" s="47" t="s">
        <v>4454</v>
      </c>
    </row>
    <row r="20" spans="1:3" ht="378.9" x14ac:dyDescent="0.4">
      <c r="A20" s="47" t="s">
        <v>110</v>
      </c>
      <c r="B20" s="47" t="s">
        <v>4455</v>
      </c>
      <c r="C20" s="47" t="s">
        <v>3539</v>
      </c>
    </row>
    <row r="21" spans="1:3" ht="409.6" x14ac:dyDescent="0.4">
      <c r="A21" s="47" t="s">
        <v>110</v>
      </c>
      <c r="B21" s="47" t="s">
        <v>4430</v>
      </c>
      <c r="C21" s="47" t="s">
        <v>3541</v>
      </c>
    </row>
    <row r="22" spans="1:3" ht="291.45" x14ac:dyDescent="0.4">
      <c r="A22" s="47" t="s">
        <v>110</v>
      </c>
      <c r="B22" s="47" t="s">
        <v>4446</v>
      </c>
      <c r="C22" s="47" t="s">
        <v>3543</v>
      </c>
    </row>
    <row r="23" spans="1:3" ht="291.45" x14ac:dyDescent="0.4">
      <c r="A23" s="47" t="s">
        <v>110</v>
      </c>
      <c r="B23" s="47" t="s">
        <v>3544</v>
      </c>
      <c r="C23" s="47" t="s">
        <v>3543</v>
      </c>
    </row>
    <row r="24" spans="1:3" ht="409.6" x14ac:dyDescent="0.4">
      <c r="A24" s="47" t="s">
        <v>113</v>
      </c>
      <c r="B24" s="47" t="s">
        <v>4456</v>
      </c>
      <c r="C24" s="47" t="s">
        <v>3550</v>
      </c>
    </row>
    <row r="25" spans="1:3" ht="409.6" x14ac:dyDescent="0.4">
      <c r="A25" s="47" t="s">
        <v>113</v>
      </c>
      <c r="B25" s="47" t="s">
        <v>4449</v>
      </c>
      <c r="C25" s="47" t="s">
        <v>3551</v>
      </c>
    </row>
    <row r="26" spans="1:3" ht="409.6" x14ac:dyDescent="0.4">
      <c r="A26" s="47" t="s">
        <v>113</v>
      </c>
      <c r="B26" s="47" t="s">
        <v>3530</v>
      </c>
      <c r="C26" s="47" t="s">
        <v>3552</v>
      </c>
    </row>
    <row r="27" spans="1:3" ht="116.6" x14ac:dyDescent="0.4">
      <c r="A27" s="47" t="s">
        <v>113</v>
      </c>
      <c r="B27" s="47" t="s">
        <v>4450</v>
      </c>
      <c r="C27" s="47" t="s">
        <v>4457</v>
      </c>
    </row>
    <row r="28" spans="1:3" ht="409.6" x14ac:dyDescent="0.4">
      <c r="A28" s="47" t="s">
        <v>113</v>
      </c>
      <c r="B28" s="47" t="s">
        <v>4452</v>
      </c>
      <c r="C28" s="47" t="s">
        <v>3554</v>
      </c>
    </row>
    <row r="29" spans="1:3" ht="409.6" x14ac:dyDescent="0.4">
      <c r="A29" s="47" t="s">
        <v>113</v>
      </c>
      <c r="B29" s="47" t="s">
        <v>4453</v>
      </c>
      <c r="C29" s="47" t="s">
        <v>3555</v>
      </c>
    </row>
    <row r="30" spans="1:3" ht="306" x14ac:dyDescent="0.4">
      <c r="A30" s="47" t="s">
        <v>113</v>
      </c>
      <c r="B30" s="47" t="s">
        <v>4446</v>
      </c>
      <c r="C30" s="47" t="s">
        <v>3556</v>
      </c>
    </row>
    <row r="31" spans="1:3" ht="409.6" x14ac:dyDescent="0.4">
      <c r="A31" s="47" t="s">
        <v>116</v>
      </c>
      <c r="B31" s="47" t="s">
        <v>4456</v>
      </c>
      <c r="C31" s="47" t="s">
        <v>4458</v>
      </c>
    </row>
    <row r="32" spans="1:3" ht="409.6" x14ac:dyDescent="0.4">
      <c r="A32" s="47" t="s">
        <v>116</v>
      </c>
      <c r="B32" s="47" t="s">
        <v>4449</v>
      </c>
      <c r="C32" s="47" t="s">
        <v>3560</v>
      </c>
    </row>
    <row r="33" spans="1:3" ht="409.6" x14ac:dyDescent="0.4">
      <c r="A33" s="47" t="s">
        <v>116</v>
      </c>
      <c r="B33" s="47" t="s">
        <v>3530</v>
      </c>
      <c r="C33" s="47" t="s">
        <v>3561</v>
      </c>
    </row>
    <row r="34" spans="1:3" ht="102" x14ac:dyDescent="0.4">
      <c r="A34" s="47" t="s">
        <v>116</v>
      </c>
      <c r="B34" s="47" t="s">
        <v>4450</v>
      </c>
      <c r="C34" s="47" t="s">
        <v>4459</v>
      </c>
    </row>
    <row r="35" spans="1:3" ht="409.6" x14ac:dyDescent="0.4">
      <c r="A35" s="47" t="s">
        <v>116</v>
      </c>
      <c r="B35" s="47" t="s">
        <v>4452</v>
      </c>
      <c r="C35" s="47" t="s">
        <v>4460</v>
      </c>
    </row>
    <row r="36" spans="1:3" ht="102" x14ac:dyDescent="0.4">
      <c r="A36" s="47" t="s">
        <v>116</v>
      </c>
      <c r="B36" s="47" t="s">
        <v>4461</v>
      </c>
      <c r="C36" s="47" t="s">
        <v>4462</v>
      </c>
    </row>
    <row r="37" spans="1:3" ht="409.6" x14ac:dyDescent="0.4">
      <c r="A37" s="47" t="s">
        <v>116</v>
      </c>
      <c r="B37" s="47" t="s">
        <v>4463</v>
      </c>
      <c r="C37" s="47" t="s">
        <v>4464</v>
      </c>
    </row>
    <row r="38" spans="1:3" ht="102" x14ac:dyDescent="0.4">
      <c r="A38" s="47" t="s">
        <v>116</v>
      </c>
      <c r="B38" s="47" t="s">
        <v>4465</v>
      </c>
      <c r="C38" s="47" t="s">
        <v>4466</v>
      </c>
    </row>
    <row r="39" spans="1:3" ht="87.45" x14ac:dyDescent="0.4">
      <c r="A39" s="47" t="s">
        <v>116</v>
      </c>
      <c r="B39" s="47" t="s">
        <v>4467</v>
      </c>
      <c r="C39" s="47" t="s">
        <v>4468</v>
      </c>
    </row>
    <row r="40" spans="1:3" ht="72.900000000000006" x14ac:dyDescent="0.4">
      <c r="A40" s="47" t="s">
        <v>116</v>
      </c>
      <c r="B40" s="47" t="s">
        <v>4469</v>
      </c>
      <c r="C40" s="47" t="s">
        <v>4470</v>
      </c>
    </row>
    <row r="41" spans="1:3" ht="72.900000000000006" x14ac:dyDescent="0.4">
      <c r="A41" s="47" t="s">
        <v>116</v>
      </c>
      <c r="B41" s="47" t="s">
        <v>4471</v>
      </c>
      <c r="C41" s="47" t="s">
        <v>4472</v>
      </c>
    </row>
    <row r="42" spans="1:3" ht="72.900000000000006" x14ac:dyDescent="0.4">
      <c r="A42" s="47" t="s">
        <v>116</v>
      </c>
      <c r="B42" s="47" t="s">
        <v>4473</v>
      </c>
      <c r="C42" s="47" t="s">
        <v>4474</v>
      </c>
    </row>
    <row r="43" spans="1:3" ht="409.6" x14ac:dyDescent="0.4">
      <c r="A43" s="47" t="s">
        <v>116</v>
      </c>
      <c r="B43" s="47" t="s">
        <v>4453</v>
      </c>
      <c r="C43" s="47" t="s">
        <v>4475</v>
      </c>
    </row>
    <row r="44" spans="1:3" ht="72.900000000000006" x14ac:dyDescent="0.4">
      <c r="A44" s="47" t="s">
        <v>116</v>
      </c>
      <c r="B44" s="47" t="s">
        <v>4476</v>
      </c>
      <c r="C44" s="47" t="s">
        <v>4477</v>
      </c>
    </row>
    <row r="45" spans="1:3" ht="102" x14ac:dyDescent="0.4">
      <c r="A45" s="47" t="s">
        <v>116</v>
      </c>
      <c r="B45" s="47" t="s">
        <v>4455</v>
      </c>
      <c r="C45" s="47" t="s">
        <v>4478</v>
      </c>
    </row>
    <row r="46" spans="1:3" ht="87.45" x14ac:dyDescent="0.4">
      <c r="A46" s="47" t="s">
        <v>116</v>
      </c>
      <c r="B46" s="47" t="s">
        <v>4479</v>
      </c>
      <c r="C46" s="47" t="s">
        <v>4480</v>
      </c>
    </row>
    <row r="47" spans="1:3" ht="102" x14ac:dyDescent="0.4">
      <c r="A47" s="47" t="s">
        <v>116</v>
      </c>
      <c r="B47" s="47" t="s">
        <v>4436</v>
      </c>
      <c r="C47" s="47" t="s">
        <v>4481</v>
      </c>
    </row>
    <row r="48" spans="1:3" ht="29.15" x14ac:dyDescent="0.4">
      <c r="A48" s="47" t="s">
        <v>116</v>
      </c>
      <c r="B48" s="47" t="s">
        <v>4482</v>
      </c>
      <c r="C48" s="47" t="s">
        <v>4483</v>
      </c>
    </row>
    <row r="49" spans="1:3" ht="87.45" x14ac:dyDescent="0.4">
      <c r="A49" s="47" t="s">
        <v>116</v>
      </c>
      <c r="B49" s="47" t="s">
        <v>4484</v>
      </c>
      <c r="C49" s="47" t="s">
        <v>4485</v>
      </c>
    </row>
    <row r="50" spans="1:3" ht="87.45" x14ac:dyDescent="0.4">
      <c r="A50" s="47" t="s">
        <v>116</v>
      </c>
      <c r="B50" s="47" t="s">
        <v>4486</v>
      </c>
      <c r="C50" s="47" t="s">
        <v>4487</v>
      </c>
    </row>
    <row r="51" spans="1:3" ht="87.45" x14ac:dyDescent="0.4">
      <c r="A51" s="47" t="s">
        <v>116</v>
      </c>
      <c r="B51" s="47" t="s">
        <v>4488</v>
      </c>
      <c r="C51" s="47" t="s">
        <v>4489</v>
      </c>
    </row>
    <row r="52" spans="1:3" ht="145.75" x14ac:dyDescent="0.4">
      <c r="A52" s="47" t="s">
        <v>116</v>
      </c>
      <c r="B52" s="47" t="s">
        <v>4490</v>
      </c>
      <c r="C52" s="47" t="s">
        <v>4491</v>
      </c>
    </row>
    <row r="53" spans="1:3" ht="409.6" x14ac:dyDescent="0.4">
      <c r="A53" s="47" t="s">
        <v>116</v>
      </c>
      <c r="B53" s="47" t="s">
        <v>4430</v>
      </c>
      <c r="C53" s="47" t="s">
        <v>4492</v>
      </c>
    </row>
    <row r="54" spans="1:3" ht="393.45" x14ac:dyDescent="0.4">
      <c r="A54" s="47" t="s">
        <v>116</v>
      </c>
      <c r="B54" s="47" t="s">
        <v>4493</v>
      </c>
      <c r="C54" s="47" t="s">
        <v>4494</v>
      </c>
    </row>
    <row r="55" spans="1:3" ht="131.15" x14ac:dyDescent="0.4">
      <c r="A55" s="47" t="s">
        <v>116</v>
      </c>
      <c r="B55" s="47" t="s">
        <v>4495</v>
      </c>
      <c r="C55" s="47" t="s">
        <v>4496</v>
      </c>
    </row>
    <row r="56" spans="1:3" ht="409.6" x14ac:dyDescent="0.4">
      <c r="A56" s="47" t="s">
        <v>116</v>
      </c>
      <c r="B56" s="47" t="s">
        <v>4497</v>
      </c>
      <c r="C56" s="47" t="s">
        <v>4498</v>
      </c>
    </row>
    <row r="57" spans="1:3" ht="393.45" x14ac:dyDescent="0.4">
      <c r="A57" s="47" t="s">
        <v>116</v>
      </c>
      <c r="B57" s="47" t="s">
        <v>4499</v>
      </c>
      <c r="C57" s="47" t="s">
        <v>4500</v>
      </c>
    </row>
    <row r="58" spans="1:3" ht="409.6" x14ac:dyDescent="0.4">
      <c r="A58" s="47" t="s">
        <v>116</v>
      </c>
      <c r="B58" s="47" t="s">
        <v>4501</v>
      </c>
      <c r="C58" s="47" t="s">
        <v>4502</v>
      </c>
    </row>
    <row r="59" spans="1:3" ht="409.6" x14ac:dyDescent="0.4">
      <c r="A59" s="47" t="s">
        <v>116</v>
      </c>
      <c r="B59" s="47" t="s">
        <v>4503</v>
      </c>
      <c r="C59" s="47" t="s">
        <v>4504</v>
      </c>
    </row>
    <row r="60" spans="1:3" ht="58.3" x14ac:dyDescent="0.4">
      <c r="A60" s="47" t="s">
        <v>116</v>
      </c>
      <c r="B60" s="47" t="s">
        <v>2746</v>
      </c>
      <c r="C60" s="47" t="s">
        <v>4505</v>
      </c>
    </row>
    <row r="61" spans="1:3" ht="72.900000000000006" x14ac:dyDescent="0.4">
      <c r="A61" s="47" t="s">
        <v>116</v>
      </c>
      <c r="B61" s="47" t="s">
        <v>4506</v>
      </c>
      <c r="C61" s="47" t="s">
        <v>4507</v>
      </c>
    </row>
    <row r="62" spans="1:3" ht="72.900000000000006" x14ac:dyDescent="0.4">
      <c r="A62" s="47" t="s">
        <v>116</v>
      </c>
      <c r="B62" s="47" t="s">
        <v>4508</v>
      </c>
      <c r="C62" s="47" t="s">
        <v>4509</v>
      </c>
    </row>
    <row r="63" spans="1:3" ht="72.900000000000006" x14ac:dyDescent="0.4">
      <c r="A63" s="47" t="s">
        <v>116</v>
      </c>
      <c r="B63" s="47" t="s">
        <v>4510</v>
      </c>
      <c r="C63" s="47" t="s">
        <v>4511</v>
      </c>
    </row>
    <row r="64" spans="1:3" ht="72.900000000000006" x14ac:dyDescent="0.4">
      <c r="A64" s="47" t="s">
        <v>116</v>
      </c>
      <c r="B64" s="47" t="s">
        <v>4512</v>
      </c>
      <c r="C64" s="47" t="s">
        <v>4513</v>
      </c>
    </row>
    <row r="65" spans="1:3" ht="58.3" x14ac:dyDescent="0.4">
      <c r="A65" s="47" t="s">
        <v>116</v>
      </c>
      <c r="B65" s="47" t="s">
        <v>4514</v>
      </c>
      <c r="C65" s="47" t="s">
        <v>4515</v>
      </c>
    </row>
    <row r="66" spans="1:3" ht="72.900000000000006" x14ac:dyDescent="0.4">
      <c r="A66" s="47" t="s">
        <v>116</v>
      </c>
      <c r="B66" s="47" t="s">
        <v>4516</v>
      </c>
      <c r="C66" s="47" t="s">
        <v>4517</v>
      </c>
    </row>
    <row r="67" spans="1:3" ht="72.900000000000006" x14ac:dyDescent="0.4">
      <c r="A67" s="47" t="s">
        <v>116</v>
      </c>
      <c r="B67" s="47" t="s">
        <v>4518</v>
      </c>
      <c r="C67" s="47" t="s">
        <v>4519</v>
      </c>
    </row>
    <row r="68" spans="1:3" ht="72.900000000000006" x14ac:dyDescent="0.4">
      <c r="A68" s="47" t="s">
        <v>116</v>
      </c>
      <c r="B68" s="47" t="s">
        <v>4439</v>
      </c>
      <c r="C68" s="47" t="s">
        <v>4520</v>
      </c>
    </row>
    <row r="69" spans="1:3" ht="87.45" x14ac:dyDescent="0.4">
      <c r="A69" s="47" t="s">
        <v>116</v>
      </c>
      <c r="B69" s="47" t="s">
        <v>4521</v>
      </c>
      <c r="C69" s="47" t="s">
        <v>4522</v>
      </c>
    </row>
    <row r="70" spans="1:3" ht="58.3" x14ac:dyDescent="0.4">
      <c r="A70" s="47" t="s">
        <v>116</v>
      </c>
      <c r="B70" s="47" t="s">
        <v>4523</v>
      </c>
      <c r="C70" s="47" t="s">
        <v>3632</v>
      </c>
    </row>
    <row r="71" spans="1:3" ht="58.3" x14ac:dyDescent="0.4">
      <c r="A71" s="47" t="s">
        <v>116</v>
      </c>
      <c r="B71" s="47" t="s">
        <v>4524</v>
      </c>
      <c r="C71" s="47" t="s">
        <v>4525</v>
      </c>
    </row>
    <row r="72" spans="1:3" ht="72.900000000000006" x14ac:dyDescent="0.4">
      <c r="A72" s="47" t="s">
        <v>116</v>
      </c>
      <c r="B72" s="47" t="s">
        <v>4526</v>
      </c>
      <c r="C72" s="47" t="s">
        <v>4527</v>
      </c>
    </row>
    <row r="73" spans="1:3" ht="58.3" x14ac:dyDescent="0.4">
      <c r="A73" s="47" t="s">
        <v>116</v>
      </c>
      <c r="B73" s="47" t="s">
        <v>4528</v>
      </c>
      <c r="C73" s="47" t="s">
        <v>3638</v>
      </c>
    </row>
    <row r="74" spans="1:3" ht="58.3" x14ac:dyDescent="0.4">
      <c r="A74" s="47" t="s">
        <v>116</v>
      </c>
      <c r="B74" s="47" t="s">
        <v>4432</v>
      </c>
      <c r="C74" s="47" t="s">
        <v>3639</v>
      </c>
    </row>
    <row r="75" spans="1:3" ht="58.3" x14ac:dyDescent="0.4">
      <c r="A75" s="47" t="s">
        <v>116</v>
      </c>
      <c r="B75" s="47" t="s">
        <v>4529</v>
      </c>
      <c r="C75" s="47" t="s">
        <v>4530</v>
      </c>
    </row>
    <row r="76" spans="1:3" ht="58.3" x14ac:dyDescent="0.4">
      <c r="A76" s="47" t="s">
        <v>116</v>
      </c>
      <c r="B76" s="47" t="s">
        <v>4531</v>
      </c>
      <c r="C76" s="47" t="s">
        <v>4532</v>
      </c>
    </row>
    <row r="77" spans="1:3" ht="58.3" x14ac:dyDescent="0.4">
      <c r="A77" s="47" t="s">
        <v>116</v>
      </c>
      <c r="B77" s="47" t="s">
        <v>4533</v>
      </c>
      <c r="C77" s="47" t="s">
        <v>4534</v>
      </c>
    </row>
    <row r="78" spans="1:3" ht="58.3" x14ac:dyDescent="0.4">
      <c r="A78" s="47" t="s">
        <v>116</v>
      </c>
      <c r="B78" s="47" t="s">
        <v>4535</v>
      </c>
      <c r="C78" s="47" t="s">
        <v>3647</v>
      </c>
    </row>
    <row r="79" spans="1:3" ht="58.3" x14ac:dyDescent="0.4">
      <c r="A79" s="47" t="s">
        <v>116</v>
      </c>
      <c r="B79" s="47" t="s">
        <v>4536</v>
      </c>
      <c r="C79" s="47" t="s">
        <v>3649</v>
      </c>
    </row>
    <row r="80" spans="1:3" ht="72.900000000000006" x14ac:dyDescent="0.4">
      <c r="A80" s="47" t="s">
        <v>116</v>
      </c>
      <c r="B80" s="47" t="s">
        <v>4441</v>
      </c>
      <c r="C80" s="47" t="s">
        <v>4537</v>
      </c>
    </row>
    <row r="81" spans="1:3" ht="43.75" x14ac:dyDescent="0.4">
      <c r="A81" s="47" t="s">
        <v>116</v>
      </c>
      <c r="B81" s="47" t="s">
        <v>4538</v>
      </c>
      <c r="C81" s="47" t="s">
        <v>4539</v>
      </c>
    </row>
    <row r="82" spans="1:3" ht="72.900000000000006" x14ac:dyDescent="0.4">
      <c r="A82" s="47" t="s">
        <v>116</v>
      </c>
      <c r="B82" s="47" t="s">
        <v>4540</v>
      </c>
      <c r="C82" s="47" t="s">
        <v>4541</v>
      </c>
    </row>
    <row r="83" spans="1:3" ht="72.900000000000006" x14ac:dyDescent="0.4">
      <c r="A83" s="47" t="s">
        <v>116</v>
      </c>
      <c r="B83" s="47" t="s">
        <v>4542</v>
      </c>
      <c r="C83" s="47" t="s">
        <v>3657</v>
      </c>
    </row>
    <row r="84" spans="1:3" ht="72.900000000000006" x14ac:dyDescent="0.4">
      <c r="A84" s="47" t="s">
        <v>116</v>
      </c>
      <c r="B84" s="47" t="s">
        <v>4543</v>
      </c>
      <c r="C84" s="47" t="s">
        <v>3659</v>
      </c>
    </row>
    <row r="85" spans="1:3" ht="72.900000000000006" x14ac:dyDescent="0.4">
      <c r="A85" s="47" t="s">
        <v>116</v>
      </c>
      <c r="B85" s="47" t="s">
        <v>4544</v>
      </c>
      <c r="C85" s="47" t="s">
        <v>3661</v>
      </c>
    </row>
    <row r="86" spans="1:3" ht="72.900000000000006" x14ac:dyDescent="0.4">
      <c r="A86" s="47" t="s">
        <v>116</v>
      </c>
      <c r="B86" s="47" t="s">
        <v>4545</v>
      </c>
      <c r="C86" s="47" t="s">
        <v>3663</v>
      </c>
    </row>
    <row r="87" spans="1:3" ht="72.900000000000006" x14ac:dyDescent="0.4">
      <c r="A87" s="47" t="s">
        <v>116</v>
      </c>
      <c r="B87" s="47" t="s">
        <v>4546</v>
      </c>
      <c r="C87" s="47" t="s">
        <v>4547</v>
      </c>
    </row>
    <row r="88" spans="1:3" ht="409.6" x14ac:dyDescent="0.4">
      <c r="A88" s="47" t="s">
        <v>116</v>
      </c>
      <c r="B88" s="47" t="s">
        <v>4548</v>
      </c>
      <c r="C88" s="47" t="s">
        <v>3667</v>
      </c>
    </row>
    <row r="89" spans="1:3" ht="58.3" x14ac:dyDescent="0.4">
      <c r="A89" s="47" t="s">
        <v>116</v>
      </c>
      <c r="B89" s="47" t="s">
        <v>4549</v>
      </c>
      <c r="C89" s="47" t="s">
        <v>4550</v>
      </c>
    </row>
    <row r="90" spans="1:3" ht="72.900000000000006" x14ac:dyDescent="0.4">
      <c r="A90" s="47" t="s">
        <v>116</v>
      </c>
      <c r="B90" s="47" t="s">
        <v>4551</v>
      </c>
      <c r="C90" s="47" t="s">
        <v>4552</v>
      </c>
    </row>
    <row r="91" spans="1:3" ht="87.45" x14ac:dyDescent="0.4">
      <c r="A91" s="47" t="s">
        <v>116</v>
      </c>
      <c r="B91" s="47" t="s">
        <v>4443</v>
      </c>
      <c r="C91" s="47" t="s">
        <v>4553</v>
      </c>
    </row>
    <row r="92" spans="1:3" ht="160.30000000000001" x14ac:dyDescent="0.4">
      <c r="A92" s="47" t="s">
        <v>116</v>
      </c>
      <c r="B92" s="47" t="s">
        <v>3672</v>
      </c>
      <c r="C92" s="47" t="s">
        <v>4554</v>
      </c>
    </row>
    <row r="93" spans="1:3" ht="72.900000000000006" x14ac:dyDescent="0.4">
      <c r="A93" s="47" t="s">
        <v>116</v>
      </c>
      <c r="B93" s="47" t="s">
        <v>3674</v>
      </c>
      <c r="C93" s="47" t="s">
        <v>4555</v>
      </c>
    </row>
    <row r="94" spans="1:3" ht="72.900000000000006" x14ac:dyDescent="0.4">
      <c r="A94" s="47" t="s">
        <v>116</v>
      </c>
      <c r="B94" s="47" t="s">
        <v>4556</v>
      </c>
      <c r="C94" s="47" t="s">
        <v>4557</v>
      </c>
    </row>
    <row r="95" spans="1:3" ht="72.900000000000006" x14ac:dyDescent="0.4">
      <c r="A95" s="47" t="s">
        <v>116</v>
      </c>
      <c r="B95" s="47" t="s">
        <v>4558</v>
      </c>
      <c r="C95" s="47" t="s">
        <v>4559</v>
      </c>
    </row>
    <row r="96" spans="1:3" ht="58.3" x14ac:dyDescent="0.4">
      <c r="A96" s="47" t="s">
        <v>116</v>
      </c>
      <c r="B96" s="47" t="s">
        <v>4560</v>
      </c>
      <c r="C96" s="47" t="s">
        <v>4561</v>
      </c>
    </row>
    <row r="97" spans="1:3" ht="72.900000000000006" x14ac:dyDescent="0.4">
      <c r="A97" s="47" t="s">
        <v>116</v>
      </c>
      <c r="B97" s="47" t="s">
        <v>4562</v>
      </c>
      <c r="C97" s="47" t="s">
        <v>4563</v>
      </c>
    </row>
    <row r="98" spans="1:3" ht="58.3" x14ac:dyDescent="0.4">
      <c r="A98" s="47" t="s">
        <v>116</v>
      </c>
      <c r="B98" s="47" t="s">
        <v>3684</v>
      </c>
      <c r="C98" s="47" t="s">
        <v>4564</v>
      </c>
    </row>
    <row r="99" spans="1:3" ht="58.3" x14ac:dyDescent="0.4">
      <c r="A99" s="47" t="s">
        <v>116</v>
      </c>
      <c r="B99" s="47" t="s">
        <v>3686</v>
      </c>
      <c r="C99" s="47" t="s">
        <v>4565</v>
      </c>
    </row>
    <row r="100" spans="1:3" ht="72.900000000000006" x14ac:dyDescent="0.4">
      <c r="A100" s="47" t="s">
        <v>116</v>
      </c>
      <c r="B100" s="47" t="s">
        <v>3688</v>
      </c>
      <c r="C100" s="47" t="s">
        <v>4566</v>
      </c>
    </row>
    <row r="101" spans="1:3" ht="72.900000000000006" x14ac:dyDescent="0.4">
      <c r="A101" s="47" t="s">
        <v>116</v>
      </c>
      <c r="B101" s="47" t="s">
        <v>3690</v>
      </c>
      <c r="C101" s="47" t="s">
        <v>4567</v>
      </c>
    </row>
    <row r="102" spans="1:3" ht="58.3" x14ac:dyDescent="0.4">
      <c r="A102" s="47" t="s">
        <v>116</v>
      </c>
      <c r="B102" s="47" t="s">
        <v>3692</v>
      </c>
      <c r="C102" s="47" t="s">
        <v>4568</v>
      </c>
    </row>
    <row r="103" spans="1:3" ht="58.3" x14ac:dyDescent="0.4">
      <c r="A103" s="47" t="s">
        <v>116</v>
      </c>
      <c r="B103" s="47" t="s">
        <v>3694</v>
      </c>
      <c r="C103" s="47" t="s">
        <v>4569</v>
      </c>
    </row>
    <row r="104" spans="1:3" ht="58.3" x14ac:dyDescent="0.4">
      <c r="A104" s="47" t="s">
        <v>116</v>
      </c>
      <c r="B104" s="47" t="s">
        <v>3696</v>
      </c>
      <c r="C104" s="47" t="s">
        <v>4570</v>
      </c>
    </row>
    <row r="105" spans="1:3" ht="58.3" x14ac:dyDescent="0.4">
      <c r="A105" s="47" t="s">
        <v>116</v>
      </c>
      <c r="B105" s="47" t="s">
        <v>4571</v>
      </c>
      <c r="C105" s="47" t="s">
        <v>4572</v>
      </c>
    </row>
    <row r="106" spans="1:3" ht="58.3" x14ac:dyDescent="0.4">
      <c r="A106" s="47" t="s">
        <v>116</v>
      </c>
      <c r="B106" s="47" t="s">
        <v>3698</v>
      </c>
      <c r="C106" s="47" t="s">
        <v>4573</v>
      </c>
    </row>
    <row r="107" spans="1:3" ht="58.3" x14ac:dyDescent="0.4">
      <c r="A107" s="47" t="s">
        <v>116</v>
      </c>
      <c r="B107" s="47" t="s">
        <v>3700</v>
      </c>
      <c r="C107" s="47" t="s">
        <v>4574</v>
      </c>
    </row>
    <row r="108" spans="1:3" ht="72.900000000000006" x14ac:dyDescent="0.4">
      <c r="A108" s="47" t="s">
        <v>116</v>
      </c>
      <c r="B108" s="47" t="s">
        <v>3521</v>
      </c>
      <c r="C108" s="47" t="s">
        <v>3702</v>
      </c>
    </row>
    <row r="109" spans="1:3" ht="58.3" x14ac:dyDescent="0.4">
      <c r="A109" s="47" t="s">
        <v>116</v>
      </c>
      <c r="B109" s="47" t="s">
        <v>3523</v>
      </c>
      <c r="C109" s="47" t="s">
        <v>4575</v>
      </c>
    </row>
    <row r="110" spans="1:3" ht="58.3" x14ac:dyDescent="0.4">
      <c r="A110" s="47" t="s">
        <v>116</v>
      </c>
      <c r="B110" s="47" t="s">
        <v>3704</v>
      </c>
      <c r="C110" s="47" t="s">
        <v>4576</v>
      </c>
    </row>
    <row r="111" spans="1:3" ht="72.900000000000006" x14ac:dyDescent="0.4">
      <c r="A111" s="47" t="s">
        <v>116</v>
      </c>
      <c r="B111" s="47" t="s">
        <v>3706</v>
      </c>
      <c r="C111" s="47" t="s">
        <v>4577</v>
      </c>
    </row>
    <row r="112" spans="1:3" ht="58.3" x14ac:dyDescent="0.4">
      <c r="A112" s="47" t="s">
        <v>116</v>
      </c>
      <c r="B112" s="47" t="s">
        <v>3708</v>
      </c>
      <c r="C112" s="47" t="s">
        <v>4578</v>
      </c>
    </row>
    <row r="113" spans="1:3" ht="189.45" x14ac:dyDescent="0.4">
      <c r="A113" s="47" t="s">
        <v>116</v>
      </c>
      <c r="B113" s="47" t="s">
        <v>4579</v>
      </c>
      <c r="C113" s="47" t="s">
        <v>4580</v>
      </c>
    </row>
    <row r="114" spans="1:3" ht="116.6" x14ac:dyDescent="0.4">
      <c r="A114" s="47" t="s">
        <v>116</v>
      </c>
      <c r="B114" s="47" t="s">
        <v>4581</v>
      </c>
      <c r="C114" s="47" t="s">
        <v>4582</v>
      </c>
    </row>
    <row r="115" spans="1:3" ht="87.45" x14ac:dyDescent="0.4">
      <c r="A115" s="47" t="s">
        <v>116</v>
      </c>
      <c r="B115" s="47" t="s">
        <v>4583</v>
      </c>
      <c r="C115" s="47" t="s">
        <v>4584</v>
      </c>
    </row>
    <row r="116" spans="1:3" ht="102" x14ac:dyDescent="0.4">
      <c r="A116" s="47" t="s">
        <v>116</v>
      </c>
      <c r="B116" s="47" t="s">
        <v>4585</v>
      </c>
      <c r="C116" s="47" t="s">
        <v>4586</v>
      </c>
    </row>
    <row r="117" spans="1:3" ht="87.45" x14ac:dyDescent="0.4">
      <c r="A117" s="47" t="s">
        <v>116</v>
      </c>
      <c r="B117" s="47" t="s">
        <v>4587</v>
      </c>
      <c r="C117" s="47" t="s">
        <v>4588</v>
      </c>
    </row>
    <row r="118" spans="1:3" ht="131.15" x14ac:dyDescent="0.4">
      <c r="A118" s="47" t="s">
        <v>116</v>
      </c>
      <c r="B118" s="47" t="s">
        <v>4589</v>
      </c>
      <c r="C118" s="47" t="s">
        <v>4590</v>
      </c>
    </row>
    <row r="119" spans="1:3" ht="116.6" x14ac:dyDescent="0.4">
      <c r="A119" s="47" t="s">
        <v>116</v>
      </c>
      <c r="B119" s="47" t="s">
        <v>4591</v>
      </c>
      <c r="C119" s="47" t="s">
        <v>4592</v>
      </c>
    </row>
    <row r="120" spans="1:3" ht="102" x14ac:dyDescent="0.4">
      <c r="A120" s="47" t="s">
        <v>116</v>
      </c>
      <c r="B120" s="47" t="s">
        <v>4593</v>
      </c>
      <c r="C120" s="47" t="s">
        <v>4594</v>
      </c>
    </row>
    <row r="121" spans="1:3" ht="87.45" x14ac:dyDescent="0.4">
      <c r="A121" s="47" t="s">
        <v>116</v>
      </c>
      <c r="B121" s="47" t="s">
        <v>4595</v>
      </c>
      <c r="C121" s="47" t="s">
        <v>4596</v>
      </c>
    </row>
    <row r="122" spans="1:3" ht="102" x14ac:dyDescent="0.4">
      <c r="A122" s="47" t="s">
        <v>116</v>
      </c>
      <c r="B122" s="47" t="s">
        <v>4597</v>
      </c>
      <c r="C122" s="47" t="s">
        <v>4598</v>
      </c>
    </row>
    <row r="123" spans="1:3" ht="72.900000000000006" x14ac:dyDescent="0.4">
      <c r="A123" s="47" t="s">
        <v>116</v>
      </c>
      <c r="B123" s="47" t="s">
        <v>4599</v>
      </c>
      <c r="C123" s="47" t="s">
        <v>4600</v>
      </c>
    </row>
    <row r="124" spans="1:3" ht="72.900000000000006" x14ac:dyDescent="0.4">
      <c r="A124" s="47" t="s">
        <v>116</v>
      </c>
      <c r="B124" s="47" t="s">
        <v>4601</v>
      </c>
      <c r="C124" s="47" t="s">
        <v>4602</v>
      </c>
    </row>
    <row r="125" spans="1:3" ht="58.3" x14ac:dyDescent="0.4">
      <c r="A125" s="47" t="s">
        <v>116</v>
      </c>
      <c r="B125" s="47" t="s">
        <v>4603</v>
      </c>
      <c r="C125" s="47" t="s">
        <v>4604</v>
      </c>
    </row>
    <row r="126" spans="1:3" ht="174.9" x14ac:dyDescent="0.4">
      <c r="A126" s="47" t="s">
        <v>116</v>
      </c>
      <c r="B126" s="47" t="s">
        <v>4605</v>
      </c>
      <c r="C126" s="47" t="s">
        <v>4606</v>
      </c>
    </row>
    <row r="127" spans="1:3" ht="102" x14ac:dyDescent="0.4">
      <c r="A127" s="47" t="s">
        <v>116</v>
      </c>
      <c r="B127" s="47" t="s">
        <v>4607</v>
      </c>
      <c r="C127" s="47" t="s">
        <v>4608</v>
      </c>
    </row>
    <row r="128" spans="1:3" ht="409.6" x14ac:dyDescent="0.4">
      <c r="A128" s="47" t="s">
        <v>116</v>
      </c>
      <c r="B128" s="47" t="s">
        <v>4446</v>
      </c>
      <c r="C128" s="47" t="s">
        <v>4609</v>
      </c>
    </row>
    <row r="129" spans="1:3" ht="102" x14ac:dyDescent="0.4">
      <c r="A129" s="47" t="s">
        <v>116</v>
      </c>
      <c r="B129" s="47" t="s">
        <v>4610</v>
      </c>
      <c r="C129" s="47" t="s">
        <v>4611</v>
      </c>
    </row>
    <row r="130" spans="1:3" ht="87.45" x14ac:dyDescent="0.4">
      <c r="A130" s="47" t="s">
        <v>116</v>
      </c>
      <c r="B130" s="47" t="s">
        <v>3735</v>
      </c>
      <c r="C130" s="47" t="s">
        <v>4612</v>
      </c>
    </row>
    <row r="131" spans="1:3" ht="58.3" x14ac:dyDescent="0.4">
      <c r="A131" s="47" t="s">
        <v>116</v>
      </c>
      <c r="B131" s="47" t="s">
        <v>3737</v>
      </c>
      <c r="C131" s="47" t="s">
        <v>4613</v>
      </c>
    </row>
    <row r="132" spans="1:3" ht="58.3" x14ac:dyDescent="0.4">
      <c r="A132" s="47" t="s">
        <v>116</v>
      </c>
      <c r="B132" s="47" t="s">
        <v>3739</v>
      </c>
      <c r="C132" s="47" t="s">
        <v>3740</v>
      </c>
    </row>
    <row r="133" spans="1:3" ht="58.3" x14ac:dyDescent="0.4">
      <c r="A133" s="47" t="s">
        <v>116</v>
      </c>
      <c r="B133" s="47" t="s">
        <v>4614</v>
      </c>
      <c r="C133" s="47" t="s">
        <v>3742</v>
      </c>
    </row>
    <row r="134" spans="1:3" ht="72.900000000000006" x14ac:dyDescent="0.4">
      <c r="A134" s="47" t="s">
        <v>116</v>
      </c>
      <c r="B134" s="47" t="s">
        <v>3743</v>
      </c>
      <c r="C134" s="47" t="s">
        <v>4615</v>
      </c>
    </row>
    <row r="135" spans="1:3" ht="72.900000000000006" x14ac:dyDescent="0.4">
      <c r="A135" s="47" t="s">
        <v>116</v>
      </c>
      <c r="B135" s="47" t="s">
        <v>3525</v>
      </c>
      <c r="C135" s="47" t="s">
        <v>4616</v>
      </c>
    </row>
    <row r="136" spans="1:3" ht="58.3" x14ac:dyDescent="0.4">
      <c r="A136" s="47" t="s">
        <v>116</v>
      </c>
      <c r="B136" s="47" t="s">
        <v>3746</v>
      </c>
      <c r="C136" s="47" t="s">
        <v>3747</v>
      </c>
    </row>
    <row r="137" spans="1:3" ht="58.3" x14ac:dyDescent="0.4">
      <c r="A137" s="47" t="s">
        <v>116</v>
      </c>
      <c r="B137" s="47" t="s">
        <v>3748</v>
      </c>
      <c r="C137" s="47" t="s">
        <v>3749</v>
      </c>
    </row>
    <row r="138" spans="1:3" ht="58.3" x14ac:dyDescent="0.4">
      <c r="A138" s="47" t="s">
        <v>116</v>
      </c>
      <c r="B138" s="47" t="s">
        <v>3750</v>
      </c>
      <c r="C138" s="47" t="s">
        <v>3751</v>
      </c>
    </row>
    <row r="139" spans="1:3" ht="58.3" x14ac:dyDescent="0.4">
      <c r="A139" s="47" t="s">
        <v>116</v>
      </c>
      <c r="B139" s="47" t="s">
        <v>3544</v>
      </c>
      <c r="C139" s="47" t="s">
        <v>3752</v>
      </c>
    </row>
    <row r="140" spans="1:3" ht="189.45" x14ac:dyDescent="0.4">
      <c r="A140" s="47" t="s">
        <v>119</v>
      </c>
      <c r="B140" s="47" t="s">
        <v>4456</v>
      </c>
      <c r="C140" s="47" t="s">
        <v>3755</v>
      </c>
    </row>
    <row r="141" spans="1:3" ht="116.6" x14ac:dyDescent="0.4">
      <c r="A141" s="47" t="s">
        <v>119</v>
      </c>
      <c r="B141" s="47" t="s">
        <v>4449</v>
      </c>
      <c r="C141" s="47" t="s">
        <v>3756</v>
      </c>
    </row>
    <row r="142" spans="1:3" ht="131.15" x14ac:dyDescent="0.4">
      <c r="A142" s="47" t="s">
        <v>119</v>
      </c>
      <c r="B142" s="47" t="s">
        <v>3530</v>
      </c>
      <c r="C142" s="47" t="s">
        <v>3757</v>
      </c>
    </row>
    <row r="143" spans="1:3" ht="87.45" x14ac:dyDescent="0.4">
      <c r="A143" s="47" t="s">
        <v>119</v>
      </c>
      <c r="B143" s="47" t="s">
        <v>4450</v>
      </c>
      <c r="C143" s="47" t="s">
        <v>3758</v>
      </c>
    </row>
    <row r="144" spans="1:3" ht="364.3" x14ac:dyDescent="0.4">
      <c r="A144" s="47" t="s">
        <v>119</v>
      </c>
      <c r="B144" s="47" t="s">
        <v>4452</v>
      </c>
      <c r="C144" s="47" t="s">
        <v>3759</v>
      </c>
    </row>
    <row r="145" spans="1:3" ht="409.6" x14ac:dyDescent="0.4">
      <c r="A145" s="47" t="s">
        <v>119</v>
      </c>
      <c r="B145" s="47" t="s">
        <v>4465</v>
      </c>
      <c r="C145" s="47" t="s">
        <v>3760</v>
      </c>
    </row>
    <row r="146" spans="1:3" ht="58.3" x14ac:dyDescent="0.4">
      <c r="A146" s="47" t="s">
        <v>119</v>
      </c>
      <c r="B146" s="47" t="s">
        <v>4469</v>
      </c>
      <c r="C146" s="47" t="s">
        <v>3761</v>
      </c>
    </row>
    <row r="147" spans="1:3" ht="87.45" x14ac:dyDescent="0.4">
      <c r="A147" s="47" t="s">
        <v>119</v>
      </c>
      <c r="B147" s="47" t="s">
        <v>4471</v>
      </c>
      <c r="C147" s="47" t="s">
        <v>3762</v>
      </c>
    </row>
    <row r="148" spans="1:3" ht="116.6" x14ac:dyDescent="0.4">
      <c r="A148" s="47" t="s">
        <v>119</v>
      </c>
      <c r="B148" s="47" t="s">
        <v>4473</v>
      </c>
      <c r="C148" s="47" t="s">
        <v>3763</v>
      </c>
    </row>
    <row r="149" spans="1:3" ht="262.3" x14ac:dyDescent="0.4">
      <c r="A149" s="47" t="s">
        <v>119</v>
      </c>
      <c r="B149" s="47" t="s">
        <v>4453</v>
      </c>
      <c r="C149" s="47" t="s">
        <v>3764</v>
      </c>
    </row>
    <row r="150" spans="1:3" ht="409.6" x14ac:dyDescent="0.4">
      <c r="A150" s="47" t="s">
        <v>119</v>
      </c>
      <c r="B150" s="47" t="s">
        <v>4455</v>
      </c>
      <c r="C150" s="47" t="s">
        <v>3766</v>
      </c>
    </row>
    <row r="151" spans="1:3" ht="218.6" x14ac:dyDescent="0.4">
      <c r="A151" s="47" t="s">
        <v>119</v>
      </c>
      <c r="B151" s="47" t="s">
        <v>3672</v>
      </c>
      <c r="C151" s="47" t="s">
        <v>3769</v>
      </c>
    </row>
    <row r="152" spans="1:3" ht="247.75" x14ac:dyDescent="0.4">
      <c r="A152" s="47" t="s">
        <v>119</v>
      </c>
      <c r="B152" s="47" t="s">
        <v>4610</v>
      </c>
      <c r="C152" s="47" t="s">
        <v>3771</v>
      </c>
    </row>
    <row r="153" spans="1:3" ht="276.89999999999998" x14ac:dyDescent="0.4">
      <c r="A153" s="47" t="s">
        <v>119</v>
      </c>
      <c r="B153" s="47" t="s">
        <v>3735</v>
      </c>
      <c r="C153" s="47" t="s">
        <v>3772</v>
      </c>
    </row>
    <row r="154" spans="1:3" ht="409.6" x14ac:dyDescent="0.4">
      <c r="A154" s="47" t="s">
        <v>121</v>
      </c>
      <c r="B154" s="47" t="s">
        <v>4456</v>
      </c>
      <c r="C154" s="47" t="s">
        <v>4617</v>
      </c>
    </row>
    <row r="155" spans="1:3" ht="409.6" x14ac:dyDescent="0.4">
      <c r="A155" s="47" t="s">
        <v>121</v>
      </c>
      <c r="B155" s="47" t="s">
        <v>4449</v>
      </c>
      <c r="C155" s="47" t="s">
        <v>4618</v>
      </c>
    </row>
    <row r="156" spans="1:3" ht="408" x14ac:dyDescent="0.4">
      <c r="A156" s="47" t="s">
        <v>121</v>
      </c>
      <c r="B156" s="47" t="s">
        <v>3530</v>
      </c>
      <c r="C156" s="47" t="s">
        <v>4619</v>
      </c>
    </row>
    <row r="157" spans="1:3" ht="116.6" x14ac:dyDescent="0.4">
      <c r="A157" s="47" t="s">
        <v>121</v>
      </c>
      <c r="B157" s="47" t="s">
        <v>4450</v>
      </c>
      <c r="C157" s="47" t="s">
        <v>4620</v>
      </c>
    </row>
    <row r="158" spans="1:3" ht="409.6" x14ac:dyDescent="0.4">
      <c r="A158" s="47" t="s">
        <v>121</v>
      </c>
      <c r="B158" s="47" t="s">
        <v>4452</v>
      </c>
      <c r="C158" s="47" t="s">
        <v>4621</v>
      </c>
    </row>
    <row r="159" spans="1:3" ht="43.75" x14ac:dyDescent="0.4">
      <c r="A159" s="47" t="s">
        <v>121</v>
      </c>
      <c r="B159" s="47" t="s">
        <v>4461</v>
      </c>
      <c r="C159" s="47" t="s">
        <v>4622</v>
      </c>
    </row>
    <row r="160" spans="1:3" ht="409.6" x14ac:dyDescent="0.4">
      <c r="A160" s="47" t="s">
        <v>121</v>
      </c>
      <c r="B160" s="47" t="s">
        <v>4463</v>
      </c>
      <c r="C160" s="47" t="s">
        <v>4623</v>
      </c>
    </row>
    <row r="161" spans="1:3" ht="102" x14ac:dyDescent="0.4">
      <c r="A161" s="47" t="s">
        <v>121</v>
      </c>
      <c r="B161" s="47" t="s">
        <v>4465</v>
      </c>
      <c r="C161" s="47" t="s">
        <v>4624</v>
      </c>
    </row>
    <row r="162" spans="1:3" ht="87.45" x14ac:dyDescent="0.4">
      <c r="A162" s="47" t="s">
        <v>121</v>
      </c>
      <c r="B162" s="47" t="s">
        <v>4467</v>
      </c>
      <c r="C162" s="47" t="s">
        <v>4625</v>
      </c>
    </row>
    <row r="163" spans="1:3" ht="72.900000000000006" x14ac:dyDescent="0.4">
      <c r="A163" s="47" t="s">
        <v>121</v>
      </c>
      <c r="B163" s="47" t="s">
        <v>4469</v>
      </c>
      <c r="C163" s="47" t="s">
        <v>4626</v>
      </c>
    </row>
    <row r="164" spans="1:3" ht="72.900000000000006" x14ac:dyDescent="0.4">
      <c r="A164" s="47" t="s">
        <v>121</v>
      </c>
      <c r="B164" s="47" t="s">
        <v>4471</v>
      </c>
      <c r="C164" s="47" t="s">
        <v>4627</v>
      </c>
    </row>
    <row r="165" spans="1:3" ht="58.3" x14ac:dyDescent="0.4">
      <c r="A165" s="47" t="s">
        <v>121</v>
      </c>
      <c r="B165" s="47" t="s">
        <v>4473</v>
      </c>
      <c r="C165" s="47" t="s">
        <v>4628</v>
      </c>
    </row>
    <row r="166" spans="1:3" ht="409.6" x14ac:dyDescent="0.4">
      <c r="A166" s="47" t="s">
        <v>121</v>
      </c>
      <c r="B166" s="47" t="s">
        <v>4453</v>
      </c>
      <c r="C166" s="47" t="s">
        <v>4629</v>
      </c>
    </row>
    <row r="167" spans="1:3" ht="72.900000000000006" x14ac:dyDescent="0.4">
      <c r="A167" s="47" t="s">
        <v>121</v>
      </c>
      <c r="B167" s="47" t="s">
        <v>4476</v>
      </c>
      <c r="C167" s="47" t="s">
        <v>4630</v>
      </c>
    </row>
    <row r="168" spans="1:3" ht="58.3" x14ac:dyDescent="0.4">
      <c r="A168" s="47" t="s">
        <v>121</v>
      </c>
      <c r="B168" s="47" t="s">
        <v>4455</v>
      </c>
      <c r="C168" s="47" t="s">
        <v>4631</v>
      </c>
    </row>
    <row r="169" spans="1:3" ht="87.45" x14ac:dyDescent="0.4">
      <c r="A169" s="47" t="s">
        <v>121</v>
      </c>
      <c r="B169" s="47" t="s">
        <v>4479</v>
      </c>
      <c r="C169" s="47" t="s">
        <v>4632</v>
      </c>
    </row>
    <row r="170" spans="1:3" ht="72.900000000000006" x14ac:dyDescent="0.4">
      <c r="A170" s="47" t="s">
        <v>121</v>
      </c>
      <c r="B170" s="47" t="s">
        <v>4436</v>
      </c>
      <c r="C170" s="47" t="s">
        <v>4633</v>
      </c>
    </row>
    <row r="171" spans="1:3" ht="29.15" x14ac:dyDescent="0.4">
      <c r="A171" s="47" t="s">
        <v>121</v>
      </c>
      <c r="B171" s="47" t="s">
        <v>4482</v>
      </c>
      <c r="C171" s="47" t="s">
        <v>4634</v>
      </c>
    </row>
    <row r="172" spans="1:3" ht="72.900000000000006" x14ac:dyDescent="0.4">
      <c r="A172" s="47" t="s">
        <v>121</v>
      </c>
      <c r="B172" s="47" t="s">
        <v>4484</v>
      </c>
      <c r="C172" s="47" t="s">
        <v>4635</v>
      </c>
    </row>
    <row r="173" spans="1:3" ht="43.75" x14ac:dyDescent="0.4">
      <c r="A173" s="47" t="s">
        <v>121</v>
      </c>
      <c r="B173" s="47" t="s">
        <v>4486</v>
      </c>
      <c r="C173" s="47" t="s">
        <v>4636</v>
      </c>
    </row>
    <row r="174" spans="1:3" ht="43.75" x14ac:dyDescent="0.4">
      <c r="A174" s="47" t="s">
        <v>121</v>
      </c>
      <c r="B174" s="47" t="s">
        <v>4488</v>
      </c>
      <c r="C174" s="47" t="s">
        <v>4637</v>
      </c>
    </row>
    <row r="175" spans="1:3" ht="116.6" x14ac:dyDescent="0.4">
      <c r="A175" s="47" t="s">
        <v>121</v>
      </c>
      <c r="B175" s="47" t="s">
        <v>4490</v>
      </c>
      <c r="C175" s="47" t="s">
        <v>4638</v>
      </c>
    </row>
    <row r="176" spans="1:3" ht="247.75" x14ac:dyDescent="0.4">
      <c r="A176" s="47" t="s">
        <v>121</v>
      </c>
      <c r="B176" s="47" t="s">
        <v>4430</v>
      </c>
      <c r="C176" s="47" t="s">
        <v>4639</v>
      </c>
    </row>
    <row r="177" spans="1:3" ht="43.75" x14ac:dyDescent="0.4">
      <c r="A177" s="47" t="s">
        <v>121</v>
      </c>
      <c r="B177" s="47" t="s">
        <v>4493</v>
      </c>
      <c r="C177" s="47" t="s">
        <v>4640</v>
      </c>
    </row>
    <row r="178" spans="1:3" ht="58.3" x14ac:dyDescent="0.4">
      <c r="A178" s="47" t="s">
        <v>121</v>
      </c>
      <c r="B178" s="47" t="s">
        <v>4495</v>
      </c>
      <c r="C178" s="47" t="s">
        <v>4641</v>
      </c>
    </row>
    <row r="179" spans="1:3" ht="102" x14ac:dyDescent="0.4">
      <c r="A179" s="47" t="s">
        <v>121</v>
      </c>
      <c r="B179" s="47" t="s">
        <v>4497</v>
      </c>
      <c r="C179" s="47" t="s">
        <v>4642</v>
      </c>
    </row>
    <row r="180" spans="1:3" ht="116.6" x14ac:dyDescent="0.4">
      <c r="A180" s="47" t="s">
        <v>121</v>
      </c>
      <c r="B180" s="47" t="s">
        <v>4499</v>
      </c>
      <c r="C180" s="47" t="s">
        <v>4643</v>
      </c>
    </row>
    <row r="181" spans="1:3" ht="408" x14ac:dyDescent="0.4">
      <c r="A181" s="47" t="s">
        <v>121</v>
      </c>
      <c r="B181" s="47" t="s">
        <v>4501</v>
      </c>
      <c r="C181" s="47" t="s">
        <v>4644</v>
      </c>
    </row>
    <row r="182" spans="1:3" ht="320.60000000000002" x14ac:dyDescent="0.4">
      <c r="A182" s="47" t="s">
        <v>121</v>
      </c>
      <c r="B182" s="47" t="s">
        <v>4503</v>
      </c>
      <c r="C182" s="47" t="s">
        <v>4645</v>
      </c>
    </row>
    <row r="183" spans="1:3" ht="43.75" x14ac:dyDescent="0.4">
      <c r="A183" s="47" t="s">
        <v>121</v>
      </c>
      <c r="B183" s="47" t="s">
        <v>2746</v>
      </c>
      <c r="C183" s="47" t="s">
        <v>4646</v>
      </c>
    </row>
    <row r="184" spans="1:3" ht="43.75" x14ac:dyDescent="0.4">
      <c r="A184" s="47" t="s">
        <v>121</v>
      </c>
      <c r="B184" s="47" t="s">
        <v>4506</v>
      </c>
      <c r="C184" s="47" t="s">
        <v>4647</v>
      </c>
    </row>
    <row r="185" spans="1:3" ht="29.15" x14ac:dyDescent="0.4">
      <c r="A185" s="47" t="s">
        <v>121</v>
      </c>
      <c r="B185" s="47" t="s">
        <v>4508</v>
      </c>
      <c r="C185" s="47" t="s">
        <v>4648</v>
      </c>
    </row>
    <row r="186" spans="1:3" ht="43.75" x14ac:dyDescent="0.4">
      <c r="A186" s="47" t="s">
        <v>121</v>
      </c>
      <c r="B186" s="47" t="s">
        <v>4510</v>
      </c>
      <c r="C186" s="47" t="s">
        <v>4649</v>
      </c>
    </row>
    <row r="187" spans="1:3" ht="29.15" x14ac:dyDescent="0.4">
      <c r="A187" s="47" t="s">
        <v>121</v>
      </c>
      <c r="B187" s="47" t="s">
        <v>4512</v>
      </c>
      <c r="C187" s="47" t="s">
        <v>4650</v>
      </c>
    </row>
    <row r="188" spans="1:3" ht="58.3" x14ac:dyDescent="0.4">
      <c r="A188" s="47" t="s">
        <v>121</v>
      </c>
      <c r="B188" s="47" t="s">
        <v>4514</v>
      </c>
      <c r="C188" s="47" t="s">
        <v>3622</v>
      </c>
    </row>
    <row r="189" spans="1:3" ht="58.3" x14ac:dyDescent="0.4">
      <c r="A189" s="47" t="s">
        <v>121</v>
      </c>
      <c r="B189" s="47" t="s">
        <v>4516</v>
      </c>
      <c r="C189" s="47" t="s">
        <v>3624</v>
      </c>
    </row>
    <row r="190" spans="1:3" ht="72.900000000000006" x14ac:dyDescent="0.4">
      <c r="A190" s="47" t="s">
        <v>121</v>
      </c>
      <c r="B190" s="47" t="s">
        <v>4518</v>
      </c>
      <c r="C190" s="47" t="s">
        <v>4651</v>
      </c>
    </row>
    <row r="191" spans="1:3" ht="72.900000000000006" x14ac:dyDescent="0.4">
      <c r="A191" s="47" t="s">
        <v>121</v>
      </c>
      <c r="B191" s="47" t="s">
        <v>4439</v>
      </c>
      <c r="C191" s="47" t="s">
        <v>4652</v>
      </c>
    </row>
    <row r="192" spans="1:3" ht="87.45" x14ac:dyDescent="0.4">
      <c r="A192" s="47" t="s">
        <v>121</v>
      </c>
      <c r="B192" s="47" t="s">
        <v>4521</v>
      </c>
      <c r="C192" s="47" t="s">
        <v>4653</v>
      </c>
    </row>
    <row r="193" spans="1:3" ht="43.75" x14ac:dyDescent="0.4">
      <c r="A193" s="47" t="s">
        <v>121</v>
      </c>
      <c r="B193" s="47" t="s">
        <v>4523</v>
      </c>
      <c r="C193" s="47" t="s">
        <v>4654</v>
      </c>
    </row>
    <row r="194" spans="1:3" ht="72.900000000000006" x14ac:dyDescent="0.4">
      <c r="A194" s="47" t="s">
        <v>121</v>
      </c>
      <c r="B194" s="47" t="s">
        <v>4524</v>
      </c>
      <c r="C194" s="47" t="s">
        <v>4655</v>
      </c>
    </row>
    <row r="195" spans="1:3" ht="72.900000000000006" x14ac:dyDescent="0.4">
      <c r="A195" s="47" t="s">
        <v>121</v>
      </c>
      <c r="B195" s="47" t="s">
        <v>4526</v>
      </c>
      <c r="C195" s="47" t="s">
        <v>4656</v>
      </c>
    </row>
    <row r="196" spans="1:3" ht="72.900000000000006" x14ac:dyDescent="0.4">
      <c r="A196" s="47" t="s">
        <v>121</v>
      </c>
      <c r="B196" s="47" t="s">
        <v>4528</v>
      </c>
      <c r="C196" s="47" t="s">
        <v>4657</v>
      </c>
    </row>
    <row r="197" spans="1:3" ht="43.75" x14ac:dyDescent="0.4">
      <c r="A197" s="47" t="s">
        <v>121</v>
      </c>
      <c r="B197" s="47" t="s">
        <v>4432</v>
      </c>
      <c r="C197" s="47" t="s">
        <v>4658</v>
      </c>
    </row>
    <row r="198" spans="1:3" ht="43.75" x14ac:dyDescent="0.4">
      <c r="A198" s="47" t="s">
        <v>121</v>
      </c>
      <c r="B198" s="47" t="s">
        <v>4529</v>
      </c>
      <c r="C198" s="47" t="s">
        <v>4659</v>
      </c>
    </row>
    <row r="199" spans="1:3" ht="43.75" x14ac:dyDescent="0.4">
      <c r="A199" s="47" t="s">
        <v>121</v>
      </c>
      <c r="B199" s="47" t="s">
        <v>4531</v>
      </c>
      <c r="C199" s="47" t="s">
        <v>4660</v>
      </c>
    </row>
    <row r="200" spans="1:3" ht="58.3" x14ac:dyDescent="0.4">
      <c r="A200" s="47" t="s">
        <v>121</v>
      </c>
      <c r="B200" s="47" t="s">
        <v>4533</v>
      </c>
      <c r="C200" s="47" t="s">
        <v>4661</v>
      </c>
    </row>
    <row r="201" spans="1:3" ht="58.3" x14ac:dyDescent="0.4">
      <c r="A201" s="47" t="s">
        <v>121</v>
      </c>
      <c r="B201" s="47" t="s">
        <v>4535</v>
      </c>
      <c r="C201" s="47" t="s">
        <v>4662</v>
      </c>
    </row>
    <row r="202" spans="1:3" ht="58.3" x14ac:dyDescent="0.4">
      <c r="A202" s="47" t="s">
        <v>121</v>
      </c>
      <c r="B202" s="47" t="s">
        <v>4536</v>
      </c>
      <c r="C202" s="47" t="s">
        <v>4663</v>
      </c>
    </row>
    <row r="203" spans="1:3" ht="43.75" x14ac:dyDescent="0.4">
      <c r="A203" s="47" t="s">
        <v>121</v>
      </c>
      <c r="B203" s="47" t="s">
        <v>4441</v>
      </c>
      <c r="C203" s="47" t="s">
        <v>4664</v>
      </c>
    </row>
    <row r="204" spans="1:3" ht="29.15" x14ac:dyDescent="0.4">
      <c r="A204" s="47" t="s">
        <v>121</v>
      </c>
      <c r="B204" s="47" t="s">
        <v>4538</v>
      </c>
      <c r="C204" s="47" t="s">
        <v>4665</v>
      </c>
    </row>
    <row r="205" spans="1:3" ht="43.75" x14ac:dyDescent="0.4">
      <c r="A205" s="47" t="s">
        <v>121</v>
      </c>
      <c r="B205" s="47" t="s">
        <v>4540</v>
      </c>
      <c r="C205" s="47" t="s">
        <v>4666</v>
      </c>
    </row>
    <row r="206" spans="1:3" ht="58.3" x14ac:dyDescent="0.4">
      <c r="A206" s="47" t="s">
        <v>121</v>
      </c>
      <c r="B206" s="47" t="s">
        <v>4542</v>
      </c>
      <c r="C206" s="47" t="s">
        <v>4667</v>
      </c>
    </row>
    <row r="207" spans="1:3" ht="72.900000000000006" x14ac:dyDescent="0.4">
      <c r="A207" s="47" t="s">
        <v>121</v>
      </c>
      <c r="B207" s="47" t="s">
        <v>4543</v>
      </c>
      <c r="C207" s="47" t="s">
        <v>4668</v>
      </c>
    </row>
    <row r="208" spans="1:3" ht="43.75" x14ac:dyDescent="0.4">
      <c r="A208" s="47" t="s">
        <v>121</v>
      </c>
      <c r="B208" s="47" t="s">
        <v>4544</v>
      </c>
      <c r="C208" s="47" t="s">
        <v>4669</v>
      </c>
    </row>
    <row r="209" spans="1:3" ht="43.75" x14ac:dyDescent="0.4">
      <c r="A209" s="47" t="s">
        <v>121</v>
      </c>
      <c r="B209" s="47" t="s">
        <v>4545</v>
      </c>
      <c r="C209" s="47" t="s">
        <v>4670</v>
      </c>
    </row>
    <row r="210" spans="1:3" ht="43.75" x14ac:dyDescent="0.4">
      <c r="A210" s="47" t="s">
        <v>121</v>
      </c>
      <c r="B210" s="47" t="s">
        <v>4546</v>
      </c>
      <c r="C210" s="47" t="s">
        <v>4670</v>
      </c>
    </row>
    <row r="211" spans="1:3" ht="160.30000000000001" x14ac:dyDescent="0.4">
      <c r="A211" s="47" t="s">
        <v>121</v>
      </c>
      <c r="B211" s="47" t="s">
        <v>4548</v>
      </c>
      <c r="C211" s="47" t="s">
        <v>4671</v>
      </c>
    </row>
    <row r="212" spans="1:3" ht="58.3" x14ac:dyDescent="0.4">
      <c r="A212" s="47" t="s">
        <v>121</v>
      </c>
      <c r="B212" s="47" t="s">
        <v>4549</v>
      </c>
      <c r="C212" s="47" t="s">
        <v>4672</v>
      </c>
    </row>
    <row r="213" spans="1:3" ht="58.3" x14ac:dyDescent="0.4">
      <c r="A213" s="47" t="s">
        <v>121</v>
      </c>
      <c r="B213" s="47" t="s">
        <v>4551</v>
      </c>
      <c r="C213" s="47" t="s">
        <v>4673</v>
      </c>
    </row>
    <row r="214" spans="1:3" ht="43.75" x14ac:dyDescent="0.4">
      <c r="A214" s="47" t="s">
        <v>121</v>
      </c>
      <c r="B214" s="47" t="s">
        <v>4443</v>
      </c>
      <c r="C214" s="47" t="s">
        <v>4673</v>
      </c>
    </row>
    <row r="215" spans="1:3" ht="87.45" x14ac:dyDescent="0.4">
      <c r="A215" s="47" t="s">
        <v>121</v>
      </c>
      <c r="B215" s="47" t="s">
        <v>3672</v>
      </c>
      <c r="C215" s="47" t="s">
        <v>4674</v>
      </c>
    </row>
    <row r="216" spans="1:3" ht="87.45" x14ac:dyDescent="0.4">
      <c r="A216" s="47" t="s">
        <v>121</v>
      </c>
      <c r="B216" s="47" t="s">
        <v>3674</v>
      </c>
      <c r="C216" s="47" t="s">
        <v>4675</v>
      </c>
    </row>
    <row r="217" spans="1:3" ht="58.3" x14ac:dyDescent="0.4">
      <c r="A217" s="47" t="s">
        <v>121</v>
      </c>
      <c r="B217" s="47" t="s">
        <v>4556</v>
      </c>
      <c r="C217" s="47" t="s">
        <v>4676</v>
      </c>
    </row>
    <row r="218" spans="1:3" ht="72.900000000000006" x14ac:dyDescent="0.4">
      <c r="A218" s="47" t="s">
        <v>121</v>
      </c>
      <c r="B218" s="47" t="s">
        <v>4558</v>
      </c>
      <c r="C218" s="47" t="s">
        <v>4677</v>
      </c>
    </row>
    <row r="219" spans="1:3" ht="72.900000000000006" x14ac:dyDescent="0.4">
      <c r="A219" s="47" t="s">
        <v>121</v>
      </c>
      <c r="B219" s="47" t="s">
        <v>4560</v>
      </c>
      <c r="C219" s="47" t="s">
        <v>4677</v>
      </c>
    </row>
    <row r="220" spans="1:3" ht="58.3" x14ac:dyDescent="0.4">
      <c r="A220" s="47" t="s">
        <v>121</v>
      </c>
      <c r="B220" s="47" t="s">
        <v>4562</v>
      </c>
      <c r="C220" s="47" t="s">
        <v>4678</v>
      </c>
    </row>
    <row r="221" spans="1:3" ht="29.15" x14ac:dyDescent="0.4">
      <c r="A221" s="47" t="s">
        <v>121</v>
      </c>
      <c r="B221" s="47" t="s">
        <v>3684</v>
      </c>
      <c r="C221" s="47" t="s">
        <v>4679</v>
      </c>
    </row>
    <row r="222" spans="1:3" ht="58.3" x14ac:dyDescent="0.4">
      <c r="A222" s="47" t="s">
        <v>121</v>
      </c>
      <c r="B222" s="47" t="s">
        <v>3686</v>
      </c>
      <c r="C222" s="47" t="s">
        <v>4680</v>
      </c>
    </row>
    <row r="223" spans="1:3" ht="58.3" x14ac:dyDescent="0.4">
      <c r="A223" s="47" t="s">
        <v>121</v>
      </c>
      <c r="B223" s="47" t="s">
        <v>3688</v>
      </c>
      <c r="C223" s="47" t="s">
        <v>4681</v>
      </c>
    </row>
    <row r="224" spans="1:3" ht="43.75" x14ac:dyDescent="0.4">
      <c r="A224" s="47" t="s">
        <v>121</v>
      </c>
      <c r="B224" s="47" t="s">
        <v>3690</v>
      </c>
      <c r="C224" s="47" t="s">
        <v>4682</v>
      </c>
    </row>
    <row r="225" spans="1:3" ht="43.75" x14ac:dyDescent="0.4">
      <c r="A225" s="47" t="s">
        <v>121</v>
      </c>
      <c r="B225" s="47" t="s">
        <v>3692</v>
      </c>
      <c r="C225" s="47" t="s">
        <v>4683</v>
      </c>
    </row>
    <row r="226" spans="1:3" ht="43.75" x14ac:dyDescent="0.4">
      <c r="A226" s="47" t="s">
        <v>121</v>
      </c>
      <c r="B226" s="47" t="s">
        <v>3694</v>
      </c>
      <c r="C226" s="47" t="s">
        <v>4684</v>
      </c>
    </row>
    <row r="227" spans="1:3" ht="58.3" x14ac:dyDescent="0.4">
      <c r="A227" s="47" t="s">
        <v>121</v>
      </c>
      <c r="B227" s="47" t="s">
        <v>3696</v>
      </c>
      <c r="C227" s="47" t="s">
        <v>4685</v>
      </c>
    </row>
    <row r="228" spans="1:3" ht="29.15" x14ac:dyDescent="0.4">
      <c r="A228" s="47" t="s">
        <v>121</v>
      </c>
      <c r="B228" s="47" t="s">
        <v>4571</v>
      </c>
      <c r="C228" s="47" t="s">
        <v>4686</v>
      </c>
    </row>
    <row r="229" spans="1:3" ht="43.75" x14ac:dyDescent="0.4">
      <c r="A229" s="47" t="s">
        <v>121</v>
      </c>
      <c r="B229" s="47" t="s">
        <v>3698</v>
      </c>
      <c r="C229" s="47" t="s">
        <v>4687</v>
      </c>
    </row>
    <row r="230" spans="1:3" ht="43.75" x14ac:dyDescent="0.4">
      <c r="A230" s="47" t="s">
        <v>121</v>
      </c>
      <c r="B230" s="47" t="s">
        <v>3700</v>
      </c>
      <c r="C230" s="47" t="s">
        <v>4688</v>
      </c>
    </row>
    <row r="231" spans="1:3" ht="58.3" x14ac:dyDescent="0.4">
      <c r="A231" s="47" t="s">
        <v>121</v>
      </c>
      <c r="B231" s="47" t="s">
        <v>3521</v>
      </c>
      <c r="C231" s="47" t="s">
        <v>4689</v>
      </c>
    </row>
    <row r="232" spans="1:3" ht="29.15" x14ac:dyDescent="0.4">
      <c r="A232" s="47" t="s">
        <v>121</v>
      </c>
      <c r="B232" s="47" t="s">
        <v>3523</v>
      </c>
      <c r="C232" s="47" t="s">
        <v>4690</v>
      </c>
    </row>
    <row r="233" spans="1:3" ht="29.15" x14ac:dyDescent="0.4">
      <c r="A233" s="47" t="s">
        <v>121</v>
      </c>
      <c r="B233" s="47" t="s">
        <v>3704</v>
      </c>
      <c r="C233" s="47" t="s">
        <v>4691</v>
      </c>
    </row>
    <row r="234" spans="1:3" ht="43.75" x14ac:dyDescent="0.4">
      <c r="A234" s="47" t="s">
        <v>121</v>
      </c>
      <c r="B234" s="47" t="s">
        <v>3706</v>
      </c>
      <c r="C234" s="47" t="s">
        <v>4692</v>
      </c>
    </row>
    <row r="235" spans="1:3" ht="43.75" x14ac:dyDescent="0.4">
      <c r="A235" s="47" t="s">
        <v>121</v>
      </c>
      <c r="B235" s="47" t="s">
        <v>3708</v>
      </c>
      <c r="C235" s="47" t="s">
        <v>4693</v>
      </c>
    </row>
    <row r="236" spans="1:3" ht="102" x14ac:dyDescent="0.4">
      <c r="A236" s="47" t="s">
        <v>121</v>
      </c>
      <c r="B236" s="47" t="s">
        <v>4579</v>
      </c>
      <c r="C236" s="47" t="s">
        <v>4694</v>
      </c>
    </row>
    <row r="237" spans="1:3" ht="29.15" x14ac:dyDescent="0.4">
      <c r="A237" s="47" t="s">
        <v>121</v>
      </c>
      <c r="B237" s="47" t="s">
        <v>4581</v>
      </c>
      <c r="C237" s="47" t="s">
        <v>4695</v>
      </c>
    </row>
    <row r="238" spans="1:3" ht="87.45" x14ac:dyDescent="0.4">
      <c r="A238" s="47" t="s">
        <v>121</v>
      </c>
      <c r="B238" s="47" t="s">
        <v>4583</v>
      </c>
      <c r="C238" s="47" t="s">
        <v>4696</v>
      </c>
    </row>
    <row r="239" spans="1:3" ht="58.3" x14ac:dyDescent="0.4">
      <c r="A239" s="47" t="s">
        <v>121</v>
      </c>
      <c r="B239" s="47" t="s">
        <v>4585</v>
      </c>
      <c r="C239" s="47" t="s">
        <v>4697</v>
      </c>
    </row>
    <row r="240" spans="1:3" ht="58.3" x14ac:dyDescent="0.4">
      <c r="A240" s="47" t="s">
        <v>121</v>
      </c>
      <c r="B240" s="47" t="s">
        <v>4587</v>
      </c>
      <c r="C240" s="47" t="s">
        <v>4698</v>
      </c>
    </row>
    <row r="241" spans="1:3" ht="87.45" x14ac:dyDescent="0.4">
      <c r="A241" s="47" t="s">
        <v>121</v>
      </c>
      <c r="B241" s="47" t="s">
        <v>4589</v>
      </c>
      <c r="C241" s="47" t="s">
        <v>4699</v>
      </c>
    </row>
    <row r="242" spans="1:3" ht="102" x14ac:dyDescent="0.4">
      <c r="A242" s="47" t="s">
        <v>121</v>
      </c>
      <c r="B242" s="47" t="s">
        <v>4591</v>
      </c>
      <c r="C242" s="47" t="s">
        <v>4700</v>
      </c>
    </row>
    <row r="243" spans="1:3" ht="43.75" x14ac:dyDescent="0.4">
      <c r="A243" s="47" t="s">
        <v>121</v>
      </c>
      <c r="B243" s="47" t="s">
        <v>4593</v>
      </c>
      <c r="C243" s="47" t="s">
        <v>4701</v>
      </c>
    </row>
    <row r="244" spans="1:3" ht="58.3" x14ac:dyDescent="0.4">
      <c r="A244" s="47" t="s">
        <v>121</v>
      </c>
      <c r="B244" s="47" t="s">
        <v>4595</v>
      </c>
      <c r="C244" s="47" t="s">
        <v>4702</v>
      </c>
    </row>
    <row r="245" spans="1:3" ht="43.75" x14ac:dyDescent="0.4">
      <c r="A245" s="47" t="s">
        <v>121</v>
      </c>
      <c r="B245" s="47" t="s">
        <v>4597</v>
      </c>
      <c r="C245" s="47" t="s">
        <v>4703</v>
      </c>
    </row>
    <row r="246" spans="1:3" ht="58.3" x14ac:dyDescent="0.4">
      <c r="A246" s="47" t="s">
        <v>121</v>
      </c>
      <c r="B246" s="47" t="s">
        <v>4599</v>
      </c>
      <c r="C246" s="47" t="s">
        <v>4704</v>
      </c>
    </row>
    <row r="247" spans="1:3" ht="58.3" x14ac:dyDescent="0.4">
      <c r="A247" s="47" t="s">
        <v>121</v>
      </c>
      <c r="B247" s="47" t="s">
        <v>4601</v>
      </c>
      <c r="C247" s="47" t="s">
        <v>4705</v>
      </c>
    </row>
    <row r="248" spans="1:3" ht="43.75" x14ac:dyDescent="0.4">
      <c r="A248" s="47" t="s">
        <v>121</v>
      </c>
      <c r="B248" s="47" t="s">
        <v>4603</v>
      </c>
      <c r="C248" s="47" t="s">
        <v>4706</v>
      </c>
    </row>
    <row r="249" spans="1:3" ht="116.6" x14ac:dyDescent="0.4">
      <c r="A249" s="47" t="s">
        <v>121</v>
      </c>
      <c r="B249" s="47" t="s">
        <v>4605</v>
      </c>
      <c r="C249" s="47" t="s">
        <v>4707</v>
      </c>
    </row>
    <row r="250" spans="1:3" ht="58.3" x14ac:dyDescent="0.4">
      <c r="A250" s="47" t="s">
        <v>121</v>
      </c>
      <c r="B250" s="47" t="s">
        <v>4607</v>
      </c>
      <c r="C250" s="47" t="s">
        <v>4708</v>
      </c>
    </row>
    <row r="251" spans="1:3" ht="409.6" x14ac:dyDescent="0.4">
      <c r="A251" s="47" t="s">
        <v>121</v>
      </c>
      <c r="B251" s="47" t="s">
        <v>4446</v>
      </c>
      <c r="C251" s="47" t="s">
        <v>4709</v>
      </c>
    </row>
    <row r="252" spans="1:3" ht="43.75" x14ac:dyDescent="0.4">
      <c r="A252" s="47" t="s">
        <v>121</v>
      </c>
      <c r="B252" s="47" t="s">
        <v>4610</v>
      </c>
      <c r="C252" s="47" t="s">
        <v>4710</v>
      </c>
    </row>
    <row r="253" spans="1:3" ht="43.75" x14ac:dyDescent="0.4">
      <c r="A253" s="47" t="s">
        <v>121</v>
      </c>
      <c r="B253" s="47" t="s">
        <v>3735</v>
      </c>
      <c r="C253" s="47" t="s">
        <v>4711</v>
      </c>
    </row>
    <row r="254" spans="1:3" ht="43.75" x14ac:dyDescent="0.4">
      <c r="A254" s="47" t="s">
        <v>121</v>
      </c>
      <c r="B254" s="47" t="s">
        <v>3737</v>
      </c>
      <c r="C254" s="47" t="s">
        <v>4712</v>
      </c>
    </row>
    <row r="255" spans="1:3" ht="58.3" x14ac:dyDescent="0.4">
      <c r="A255" s="47" t="s">
        <v>121</v>
      </c>
      <c r="B255" s="47" t="s">
        <v>3739</v>
      </c>
      <c r="C255" s="47" t="s">
        <v>3740</v>
      </c>
    </row>
    <row r="256" spans="1:3" ht="58.3" x14ac:dyDescent="0.4">
      <c r="A256" s="47" t="s">
        <v>121</v>
      </c>
      <c r="B256" s="47" t="s">
        <v>4614</v>
      </c>
      <c r="C256" s="47" t="s">
        <v>3742</v>
      </c>
    </row>
    <row r="257" spans="1:3" ht="72.900000000000006" x14ac:dyDescent="0.4">
      <c r="A257" s="47" t="s">
        <v>121</v>
      </c>
      <c r="B257" s="47" t="s">
        <v>3743</v>
      </c>
      <c r="C257" s="47" t="s">
        <v>4615</v>
      </c>
    </row>
    <row r="258" spans="1:3" ht="72.900000000000006" x14ac:dyDescent="0.4">
      <c r="A258" s="47" t="s">
        <v>121</v>
      </c>
      <c r="B258" s="47" t="s">
        <v>3525</v>
      </c>
      <c r="C258" s="47" t="s">
        <v>4713</v>
      </c>
    </row>
    <row r="259" spans="1:3" ht="29.15" x14ac:dyDescent="0.4">
      <c r="A259" s="47" t="s">
        <v>121</v>
      </c>
      <c r="B259" s="47" t="s">
        <v>3746</v>
      </c>
      <c r="C259" s="47" t="s">
        <v>4714</v>
      </c>
    </row>
    <row r="260" spans="1:3" ht="43.75" x14ac:dyDescent="0.4">
      <c r="A260" s="47" t="s">
        <v>121</v>
      </c>
      <c r="B260" s="47" t="s">
        <v>3748</v>
      </c>
      <c r="C260" s="47" t="s">
        <v>4715</v>
      </c>
    </row>
    <row r="261" spans="1:3" ht="29.15" x14ac:dyDescent="0.4">
      <c r="A261" s="47" t="s">
        <v>121</v>
      </c>
      <c r="B261" s="47" t="s">
        <v>3750</v>
      </c>
      <c r="C261" s="47" t="s">
        <v>4716</v>
      </c>
    </row>
    <row r="262" spans="1:3" ht="87.45" x14ac:dyDescent="0.4">
      <c r="A262" s="47" t="s">
        <v>121</v>
      </c>
      <c r="B262" s="47" t="s">
        <v>3544</v>
      </c>
      <c r="C262" s="47" t="s">
        <v>4717</v>
      </c>
    </row>
    <row r="263" spans="1:3" ht="72.900000000000006" x14ac:dyDescent="0.4">
      <c r="A263" s="47" t="s">
        <v>123</v>
      </c>
      <c r="B263" s="47" t="s">
        <v>4456</v>
      </c>
      <c r="C263" s="47" t="s">
        <v>3774</v>
      </c>
    </row>
    <row r="264" spans="1:3" ht="116.6" x14ac:dyDescent="0.4">
      <c r="A264" s="47" t="s">
        <v>123</v>
      </c>
      <c r="B264" s="47" t="s">
        <v>4449</v>
      </c>
      <c r="C264" s="47" t="s">
        <v>3775</v>
      </c>
    </row>
    <row r="265" spans="1:3" ht="102" x14ac:dyDescent="0.4">
      <c r="A265" s="47" t="s">
        <v>123</v>
      </c>
      <c r="B265" s="47" t="s">
        <v>3530</v>
      </c>
      <c r="C265" s="47" t="s">
        <v>3776</v>
      </c>
    </row>
    <row r="266" spans="1:3" ht="43.75" x14ac:dyDescent="0.4">
      <c r="A266" s="47" t="s">
        <v>123</v>
      </c>
      <c r="B266" s="47" t="s">
        <v>4450</v>
      </c>
      <c r="C266" s="47" t="s">
        <v>3777</v>
      </c>
    </row>
    <row r="267" spans="1:3" ht="87.45" x14ac:dyDescent="0.4">
      <c r="A267" s="47" t="s">
        <v>123</v>
      </c>
      <c r="B267" s="47" t="s">
        <v>4463</v>
      </c>
      <c r="C267" s="47" t="s">
        <v>3778</v>
      </c>
    </row>
    <row r="268" spans="1:3" ht="160.30000000000001" x14ac:dyDescent="0.4">
      <c r="A268" s="47" t="s">
        <v>123</v>
      </c>
      <c r="B268" s="47" t="s">
        <v>4465</v>
      </c>
      <c r="C268" s="47" t="s">
        <v>3779</v>
      </c>
    </row>
    <row r="269" spans="1:3" ht="58.3" x14ac:dyDescent="0.4">
      <c r="A269" s="47" t="s">
        <v>123</v>
      </c>
      <c r="B269" s="47" t="s">
        <v>4469</v>
      </c>
      <c r="C269" s="47" t="s">
        <v>3780</v>
      </c>
    </row>
    <row r="270" spans="1:3" ht="58.3" x14ac:dyDescent="0.4">
      <c r="A270" s="47" t="s">
        <v>123</v>
      </c>
      <c r="B270" s="47" t="s">
        <v>4471</v>
      </c>
      <c r="C270" s="47" t="s">
        <v>3781</v>
      </c>
    </row>
    <row r="271" spans="1:3" ht="58.3" x14ac:dyDescent="0.4">
      <c r="A271" s="47" t="s">
        <v>123</v>
      </c>
      <c r="B271" s="47" t="s">
        <v>4473</v>
      </c>
      <c r="C271" s="47" t="s">
        <v>3782</v>
      </c>
    </row>
    <row r="272" spans="1:3" ht="72.900000000000006" x14ac:dyDescent="0.4">
      <c r="A272" s="47" t="s">
        <v>123</v>
      </c>
      <c r="B272" s="47" t="s">
        <v>4453</v>
      </c>
      <c r="C272" s="47" t="s">
        <v>3783</v>
      </c>
    </row>
    <row r="273" spans="1:3" ht="102" x14ac:dyDescent="0.4">
      <c r="A273" s="47" t="s">
        <v>123</v>
      </c>
      <c r="B273" s="47" t="s">
        <v>4476</v>
      </c>
      <c r="C273" s="47" t="s">
        <v>3784</v>
      </c>
    </row>
    <row r="274" spans="1:3" ht="58.3" x14ac:dyDescent="0.4">
      <c r="A274" s="47" t="s">
        <v>123</v>
      </c>
      <c r="B274" s="47" t="s">
        <v>4455</v>
      </c>
      <c r="C274" s="47" t="s">
        <v>3785</v>
      </c>
    </row>
    <row r="275" spans="1:3" ht="72.900000000000006" x14ac:dyDescent="0.4">
      <c r="A275" s="47" t="s">
        <v>123</v>
      </c>
      <c r="B275" s="47" t="s">
        <v>4479</v>
      </c>
      <c r="C275" s="47" t="s">
        <v>3786</v>
      </c>
    </row>
    <row r="276" spans="1:3" ht="43.75" x14ac:dyDescent="0.4">
      <c r="A276" s="47" t="s">
        <v>123</v>
      </c>
      <c r="B276" s="47" t="s">
        <v>4436</v>
      </c>
      <c r="C276" s="47" t="s">
        <v>3787</v>
      </c>
    </row>
    <row r="277" spans="1:3" ht="87.45" x14ac:dyDescent="0.4">
      <c r="A277" s="47" t="s">
        <v>123</v>
      </c>
      <c r="B277" s="47" t="s">
        <v>4430</v>
      </c>
      <c r="C277" s="47" t="s">
        <v>3788</v>
      </c>
    </row>
    <row r="278" spans="1:3" ht="116.6" x14ac:dyDescent="0.4">
      <c r="A278" s="47" t="s">
        <v>123</v>
      </c>
      <c r="B278" s="47" t="s">
        <v>4495</v>
      </c>
      <c r="C278" s="47" t="s">
        <v>3790</v>
      </c>
    </row>
    <row r="279" spans="1:3" ht="87.45" x14ac:dyDescent="0.4">
      <c r="A279" s="47" t="s">
        <v>123</v>
      </c>
      <c r="B279" s="47" t="s">
        <v>4501</v>
      </c>
      <c r="C279" s="47" t="s">
        <v>3789</v>
      </c>
    </row>
    <row r="280" spans="1:3" ht="29.15" x14ac:dyDescent="0.4">
      <c r="A280" s="47" t="s">
        <v>123</v>
      </c>
      <c r="B280" s="47" t="s">
        <v>2746</v>
      </c>
      <c r="C280" s="47" t="s">
        <v>3792</v>
      </c>
    </row>
    <row r="281" spans="1:3" ht="43.75" x14ac:dyDescent="0.4">
      <c r="A281" s="47" t="s">
        <v>123</v>
      </c>
      <c r="B281" s="47" t="s">
        <v>4506</v>
      </c>
      <c r="C281" s="47" t="s">
        <v>3793</v>
      </c>
    </row>
    <row r="282" spans="1:3" ht="43.75" x14ac:dyDescent="0.4">
      <c r="A282" s="47" t="s">
        <v>123</v>
      </c>
      <c r="B282" s="47" t="s">
        <v>4518</v>
      </c>
      <c r="C282" s="47" t="s">
        <v>3795</v>
      </c>
    </row>
    <row r="283" spans="1:3" ht="72.900000000000006" x14ac:dyDescent="0.4">
      <c r="A283" s="47" t="s">
        <v>123</v>
      </c>
      <c r="B283" s="47" t="s">
        <v>4439</v>
      </c>
      <c r="C283" s="47" t="s">
        <v>3796</v>
      </c>
    </row>
    <row r="284" spans="1:3" ht="43.75" x14ac:dyDescent="0.4">
      <c r="A284" s="47" t="s">
        <v>123</v>
      </c>
      <c r="B284" s="47" t="s">
        <v>4523</v>
      </c>
      <c r="C284" s="47" t="s">
        <v>3797</v>
      </c>
    </row>
    <row r="285" spans="1:3" ht="87.45" x14ac:dyDescent="0.4">
      <c r="A285" s="47" t="s">
        <v>123</v>
      </c>
      <c r="B285" s="47" t="s">
        <v>4524</v>
      </c>
      <c r="C285" s="47" t="s">
        <v>3798</v>
      </c>
    </row>
    <row r="286" spans="1:3" ht="43.75" x14ac:dyDescent="0.4">
      <c r="A286" s="47" t="s">
        <v>123</v>
      </c>
      <c r="B286" s="47" t="s">
        <v>4528</v>
      </c>
      <c r="C286" s="47" t="s">
        <v>3799</v>
      </c>
    </row>
    <row r="287" spans="1:3" ht="87.45" x14ac:dyDescent="0.4">
      <c r="A287" s="47" t="s">
        <v>123</v>
      </c>
      <c r="B287" s="47" t="s">
        <v>3672</v>
      </c>
      <c r="C287" s="47" t="s">
        <v>3800</v>
      </c>
    </row>
    <row r="288" spans="1:3" ht="58.3" x14ac:dyDescent="0.4">
      <c r="A288" s="47" t="s">
        <v>123</v>
      </c>
      <c r="B288" s="47" t="s">
        <v>3674</v>
      </c>
      <c r="C288" s="47" t="s">
        <v>3801</v>
      </c>
    </row>
    <row r="289" spans="1:3" ht="58.3" x14ac:dyDescent="0.4">
      <c r="A289" s="47" t="s">
        <v>123</v>
      </c>
      <c r="B289" s="47" t="s">
        <v>4556</v>
      </c>
      <c r="C289" s="47" t="s">
        <v>3802</v>
      </c>
    </row>
    <row r="290" spans="1:3" ht="58.3" x14ac:dyDescent="0.4">
      <c r="A290" s="47" t="s">
        <v>123</v>
      </c>
      <c r="B290" s="47" t="s">
        <v>4558</v>
      </c>
      <c r="C290" s="47" t="s">
        <v>3803</v>
      </c>
    </row>
    <row r="291" spans="1:3" ht="58.3" x14ac:dyDescent="0.4">
      <c r="A291" s="47" t="s">
        <v>123</v>
      </c>
      <c r="B291" s="47" t="s">
        <v>4560</v>
      </c>
      <c r="C291" s="47" t="s">
        <v>3804</v>
      </c>
    </row>
    <row r="292" spans="1:3" ht="102" x14ac:dyDescent="0.4">
      <c r="A292" s="47" t="s">
        <v>123</v>
      </c>
      <c r="B292" s="47" t="s">
        <v>4562</v>
      </c>
      <c r="C292" s="47" t="s">
        <v>3805</v>
      </c>
    </row>
    <row r="293" spans="1:3" ht="58.3" x14ac:dyDescent="0.4">
      <c r="A293" s="47" t="s">
        <v>123</v>
      </c>
      <c r="B293" s="47" t="s">
        <v>3698</v>
      </c>
      <c r="C293" s="47" t="s">
        <v>3806</v>
      </c>
    </row>
    <row r="294" spans="1:3" ht="29.15" x14ac:dyDescent="0.4">
      <c r="A294" s="47" t="s">
        <v>123</v>
      </c>
      <c r="B294" s="47" t="s">
        <v>3700</v>
      </c>
      <c r="C294" s="47" t="s">
        <v>3807</v>
      </c>
    </row>
    <row r="295" spans="1:3" ht="87.45" x14ac:dyDescent="0.4">
      <c r="A295" s="47" t="s">
        <v>123</v>
      </c>
      <c r="B295" s="47" t="s">
        <v>3521</v>
      </c>
      <c r="C295" s="47" t="s">
        <v>3808</v>
      </c>
    </row>
    <row r="296" spans="1:3" ht="43.75" x14ac:dyDescent="0.4">
      <c r="A296" s="47" t="s">
        <v>123</v>
      </c>
      <c r="B296" s="47" t="s">
        <v>3523</v>
      </c>
      <c r="C296" s="47" t="s">
        <v>3809</v>
      </c>
    </row>
    <row r="297" spans="1:3" ht="58.3" x14ac:dyDescent="0.4">
      <c r="A297" s="47" t="s">
        <v>123</v>
      </c>
      <c r="B297" s="47" t="s">
        <v>3704</v>
      </c>
      <c r="C297" s="47" t="s">
        <v>3810</v>
      </c>
    </row>
    <row r="298" spans="1:3" ht="58.3" x14ac:dyDescent="0.4">
      <c r="A298" s="47" t="s">
        <v>123</v>
      </c>
      <c r="B298" s="47" t="s">
        <v>3706</v>
      </c>
      <c r="C298" s="47" t="s">
        <v>3811</v>
      </c>
    </row>
    <row r="299" spans="1:3" ht="102" x14ac:dyDescent="0.4">
      <c r="A299" s="47" t="s">
        <v>123</v>
      </c>
      <c r="B299" s="47" t="s">
        <v>4579</v>
      </c>
      <c r="C299" s="47" t="s">
        <v>4718</v>
      </c>
    </row>
    <row r="300" spans="1:3" ht="58.3" x14ac:dyDescent="0.4">
      <c r="A300" s="47" t="s">
        <v>123</v>
      </c>
      <c r="B300" s="47" t="s">
        <v>4581</v>
      </c>
      <c r="C300" s="47" t="s">
        <v>3813</v>
      </c>
    </row>
    <row r="301" spans="1:3" ht="43.75" x14ac:dyDescent="0.4">
      <c r="A301" s="47" t="s">
        <v>123</v>
      </c>
      <c r="B301" s="47" t="s">
        <v>4583</v>
      </c>
      <c r="C301" s="47" t="s">
        <v>3814</v>
      </c>
    </row>
    <row r="302" spans="1:3" ht="43.75" x14ac:dyDescent="0.4">
      <c r="A302" s="47" t="s">
        <v>123</v>
      </c>
      <c r="B302" s="47" t="s">
        <v>4597</v>
      </c>
      <c r="C302" s="47" t="s">
        <v>3816</v>
      </c>
    </row>
    <row r="303" spans="1:3" ht="87.45" x14ac:dyDescent="0.4">
      <c r="A303" s="47" t="s">
        <v>123</v>
      </c>
      <c r="B303" s="47" t="s">
        <v>4446</v>
      </c>
      <c r="C303" s="47" t="s">
        <v>3820</v>
      </c>
    </row>
    <row r="304" spans="1:3" ht="409.6" x14ac:dyDescent="0.4">
      <c r="A304" s="47" t="s">
        <v>125</v>
      </c>
      <c r="B304" s="47" t="s">
        <v>4456</v>
      </c>
      <c r="C304" s="47" t="s">
        <v>4719</v>
      </c>
    </row>
    <row r="305" spans="1:3" ht="409.6" x14ac:dyDescent="0.4">
      <c r="A305" s="47" t="s">
        <v>125</v>
      </c>
      <c r="B305" s="47" t="s">
        <v>4449</v>
      </c>
      <c r="C305" s="47" t="s">
        <v>3825</v>
      </c>
    </row>
    <row r="306" spans="1:3" ht="409.6" x14ac:dyDescent="0.4">
      <c r="A306" s="47" t="s">
        <v>125</v>
      </c>
      <c r="B306" s="47" t="s">
        <v>3530</v>
      </c>
      <c r="C306" s="47" t="s">
        <v>3826</v>
      </c>
    </row>
    <row r="307" spans="1:3" ht="409.6" x14ac:dyDescent="0.4">
      <c r="A307" s="47" t="s">
        <v>125</v>
      </c>
      <c r="B307" s="47" t="s">
        <v>4452</v>
      </c>
      <c r="C307" s="47" t="s">
        <v>4720</v>
      </c>
    </row>
    <row r="308" spans="1:3" ht="87.45" x14ac:dyDescent="0.4">
      <c r="A308" s="47" t="s">
        <v>125</v>
      </c>
      <c r="B308" s="47" t="s">
        <v>4469</v>
      </c>
      <c r="C308" s="47" t="s">
        <v>3828</v>
      </c>
    </row>
    <row r="309" spans="1:3" ht="72.900000000000006" x14ac:dyDescent="0.4">
      <c r="A309" s="47" t="s">
        <v>125</v>
      </c>
      <c r="B309" s="47" t="s">
        <v>4471</v>
      </c>
      <c r="C309" s="47" t="s">
        <v>4721</v>
      </c>
    </row>
    <row r="310" spans="1:3" ht="43.75" x14ac:dyDescent="0.4">
      <c r="A310" s="47" t="s">
        <v>125</v>
      </c>
      <c r="B310" s="47" t="s">
        <v>4473</v>
      </c>
      <c r="C310" s="47" t="s">
        <v>4722</v>
      </c>
    </row>
    <row r="311" spans="1:3" ht="204" x14ac:dyDescent="0.4">
      <c r="A311" s="47" t="s">
        <v>125</v>
      </c>
      <c r="B311" s="47" t="s">
        <v>4453</v>
      </c>
      <c r="C311" s="47" t="s">
        <v>4723</v>
      </c>
    </row>
    <row r="312" spans="1:3" ht="145.75" x14ac:dyDescent="0.4">
      <c r="A312" s="47" t="s">
        <v>125</v>
      </c>
      <c r="B312" s="47" t="s">
        <v>4479</v>
      </c>
      <c r="C312" s="47" t="s">
        <v>4724</v>
      </c>
    </row>
    <row r="313" spans="1:3" ht="218.6" x14ac:dyDescent="0.4">
      <c r="A313" s="47" t="s">
        <v>125</v>
      </c>
      <c r="B313" s="47" t="s">
        <v>4430</v>
      </c>
      <c r="C313" s="47" t="s">
        <v>4725</v>
      </c>
    </row>
    <row r="314" spans="1:3" ht="102" x14ac:dyDescent="0.4">
      <c r="A314" s="47" t="s">
        <v>125</v>
      </c>
      <c r="B314" s="47" t="s">
        <v>4501</v>
      </c>
      <c r="C314" s="47" t="s">
        <v>4726</v>
      </c>
    </row>
    <row r="315" spans="1:3" ht="102" x14ac:dyDescent="0.4">
      <c r="A315" s="47" t="s">
        <v>125</v>
      </c>
      <c r="B315" s="47" t="s">
        <v>4441</v>
      </c>
      <c r="C315" s="47" t="s">
        <v>4727</v>
      </c>
    </row>
    <row r="316" spans="1:3" ht="58.3" x14ac:dyDescent="0.4">
      <c r="A316" s="47" t="s">
        <v>125</v>
      </c>
      <c r="B316" s="47" t="s">
        <v>4538</v>
      </c>
      <c r="C316" s="47" t="s">
        <v>4728</v>
      </c>
    </row>
    <row r="317" spans="1:3" ht="409.6" x14ac:dyDescent="0.4">
      <c r="A317" s="47" t="s">
        <v>125</v>
      </c>
      <c r="B317" s="47" t="s">
        <v>4446</v>
      </c>
      <c r="C317" s="47" t="s">
        <v>4729</v>
      </c>
    </row>
    <row r="318" spans="1:3" ht="409.6" x14ac:dyDescent="0.4">
      <c r="A318" s="47" t="s">
        <v>125</v>
      </c>
      <c r="B318" s="47" t="s">
        <v>3544</v>
      </c>
      <c r="C318" s="47" t="s">
        <v>4730</v>
      </c>
    </row>
    <row r="319" spans="1:3" ht="409.6" x14ac:dyDescent="0.4">
      <c r="A319" s="47" t="s">
        <v>127</v>
      </c>
      <c r="B319" s="47" t="s">
        <v>4449</v>
      </c>
      <c r="C319" s="47" t="s">
        <v>4731</v>
      </c>
    </row>
    <row r="320" spans="1:3" ht="335.15" x14ac:dyDescent="0.4">
      <c r="A320" s="47" t="s">
        <v>127</v>
      </c>
      <c r="B320" s="47" t="s">
        <v>4558</v>
      </c>
      <c r="C320" s="47" t="s">
        <v>4732</v>
      </c>
    </row>
    <row r="321" spans="1:3" ht="364.3" x14ac:dyDescent="0.4">
      <c r="A321" s="47" t="s">
        <v>127</v>
      </c>
      <c r="B321" s="47" t="s">
        <v>4446</v>
      </c>
      <c r="C321" s="47" t="s">
        <v>4733</v>
      </c>
    </row>
    <row r="322" spans="1:3" ht="409.6" x14ac:dyDescent="0.4">
      <c r="A322" s="47" t="s">
        <v>127</v>
      </c>
      <c r="B322" s="47" t="s">
        <v>3735</v>
      </c>
      <c r="C322" s="47" t="s">
        <v>4734</v>
      </c>
    </row>
    <row r="323" spans="1:3" ht="349.75" x14ac:dyDescent="0.4">
      <c r="A323" s="47" t="s">
        <v>132</v>
      </c>
      <c r="B323" s="47" t="s">
        <v>4456</v>
      </c>
      <c r="C323" s="47" t="s">
        <v>4735</v>
      </c>
    </row>
    <row r="324" spans="1:3" ht="335.15" x14ac:dyDescent="0.4">
      <c r="A324" s="47" t="s">
        <v>132</v>
      </c>
      <c r="B324" s="47" t="s">
        <v>4449</v>
      </c>
      <c r="C324" s="47" t="s">
        <v>4736</v>
      </c>
    </row>
    <row r="325" spans="1:3" ht="233.15" x14ac:dyDescent="0.4">
      <c r="A325" s="47" t="s">
        <v>132</v>
      </c>
      <c r="B325" s="47" t="s">
        <v>3530</v>
      </c>
      <c r="C325" s="47" t="s">
        <v>4737</v>
      </c>
    </row>
    <row r="326" spans="1:3" ht="218.6" x14ac:dyDescent="0.4">
      <c r="A326" s="47" t="s">
        <v>132</v>
      </c>
      <c r="B326" s="47" t="s">
        <v>4450</v>
      </c>
      <c r="C326" s="47" t="s">
        <v>4738</v>
      </c>
    </row>
    <row r="327" spans="1:3" ht="320.60000000000002" x14ac:dyDescent="0.4">
      <c r="A327" s="47" t="s">
        <v>132</v>
      </c>
      <c r="B327" s="47" t="s">
        <v>4452</v>
      </c>
      <c r="C327" s="47" t="s">
        <v>4739</v>
      </c>
    </row>
    <row r="328" spans="1:3" ht="131.15" x14ac:dyDescent="0.4">
      <c r="A328" s="47" t="s">
        <v>132</v>
      </c>
      <c r="B328" s="47" t="s">
        <v>4461</v>
      </c>
      <c r="C328" s="47" t="s">
        <v>4740</v>
      </c>
    </row>
    <row r="329" spans="1:3" ht="291.45" x14ac:dyDescent="0.4">
      <c r="A329" s="47" t="s">
        <v>132</v>
      </c>
      <c r="B329" s="47" t="s">
        <v>4463</v>
      </c>
      <c r="C329" s="47" t="s">
        <v>4741</v>
      </c>
    </row>
    <row r="330" spans="1:3" ht="116.6" x14ac:dyDescent="0.4">
      <c r="A330" s="47" t="s">
        <v>132</v>
      </c>
      <c r="B330" s="47" t="s">
        <v>4465</v>
      </c>
      <c r="C330" s="47" t="s">
        <v>4742</v>
      </c>
    </row>
    <row r="331" spans="1:3" ht="131.15" x14ac:dyDescent="0.4">
      <c r="A331" s="47" t="s">
        <v>132</v>
      </c>
      <c r="B331" s="47" t="s">
        <v>4467</v>
      </c>
      <c r="C331" s="47" t="s">
        <v>4743</v>
      </c>
    </row>
    <row r="332" spans="1:3" ht="116.6" x14ac:dyDescent="0.4">
      <c r="A332" s="47" t="s">
        <v>132</v>
      </c>
      <c r="B332" s="47" t="s">
        <v>4469</v>
      </c>
      <c r="C332" s="47" t="s">
        <v>4744</v>
      </c>
    </row>
    <row r="333" spans="1:3" ht="131.15" x14ac:dyDescent="0.4">
      <c r="A333" s="47" t="s">
        <v>132</v>
      </c>
      <c r="B333" s="47" t="s">
        <v>4471</v>
      </c>
      <c r="C333" s="47" t="s">
        <v>4745</v>
      </c>
    </row>
    <row r="334" spans="1:3" ht="102" x14ac:dyDescent="0.4">
      <c r="A334" s="47" t="s">
        <v>132</v>
      </c>
      <c r="B334" s="47" t="s">
        <v>4473</v>
      </c>
      <c r="C334" s="47" t="s">
        <v>4746</v>
      </c>
    </row>
    <row r="335" spans="1:3" ht="291.45" x14ac:dyDescent="0.4">
      <c r="A335" s="47" t="s">
        <v>132</v>
      </c>
      <c r="B335" s="47" t="s">
        <v>4453</v>
      </c>
      <c r="C335" s="47" t="s">
        <v>4747</v>
      </c>
    </row>
    <row r="336" spans="1:3" ht="189.45" x14ac:dyDescent="0.4">
      <c r="A336" s="47" t="s">
        <v>132</v>
      </c>
      <c r="B336" s="47" t="s">
        <v>4476</v>
      </c>
      <c r="C336" s="47" t="s">
        <v>4748</v>
      </c>
    </row>
    <row r="337" spans="1:3" ht="349.75" x14ac:dyDescent="0.4">
      <c r="A337" s="47" t="s">
        <v>132</v>
      </c>
      <c r="B337" s="47" t="s">
        <v>4455</v>
      </c>
      <c r="C337" s="47" t="s">
        <v>4749</v>
      </c>
    </row>
    <row r="338" spans="1:3" ht="189.45" x14ac:dyDescent="0.4">
      <c r="A338" s="47" t="s">
        <v>132</v>
      </c>
      <c r="B338" s="47" t="s">
        <v>4479</v>
      </c>
      <c r="C338" s="47" t="s">
        <v>4750</v>
      </c>
    </row>
    <row r="339" spans="1:3" ht="102" x14ac:dyDescent="0.4">
      <c r="A339" s="47" t="s">
        <v>132</v>
      </c>
      <c r="B339" s="47" t="s">
        <v>4436</v>
      </c>
      <c r="C339" s="47" t="s">
        <v>4751</v>
      </c>
    </row>
    <row r="340" spans="1:3" ht="131.15" x14ac:dyDescent="0.4">
      <c r="A340" s="47" t="s">
        <v>132</v>
      </c>
      <c r="B340" s="47" t="s">
        <v>4482</v>
      </c>
      <c r="C340" s="47" t="s">
        <v>4752</v>
      </c>
    </row>
    <row r="341" spans="1:3" ht="87.45" x14ac:dyDescent="0.4">
      <c r="A341" s="47" t="s">
        <v>132</v>
      </c>
      <c r="B341" s="47" t="s">
        <v>4484</v>
      </c>
      <c r="C341" s="47" t="s">
        <v>4753</v>
      </c>
    </row>
    <row r="342" spans="1:3" ht="87.45" x14ac:dyDescent="0.4">
      <c r="A342" s="47" t="s">
        <v>132</v>
      </c>
      <c r="B342" s="47" t="s">
        <v>4486</v>
      </c>
      <c r="C342" s="47" t="s">
        <v>4754</v>
      </c>
    </row>
    <row r="343" spans="1:3" ht="116.6" x14ac:dyDescent="0.4">
      <c r="A343" s="47" t="s">
        <v>132</v>
      </c>
      <c r="B343" s="47" t="s">
        <v>4488</v>
      </c>
      <c r="C343" s="47" t="s">
        <v>4755</v>
      </c>
    </row>
    <row r="344" spans="1:3" ht="102" x14ac:dyDescent="0.4">
      <c r="A344" s="47" t="s">
        <v>132</v>
      </c>
      <c r="B344" s="47" t="s">
        <v>4490</v>
      </c>
      <c r="C344" s="47" t="s">
        <v>4756</v>
      </c>
    </row>
    <row r="345" spans="1:3" ht="276.89999999999998" x14ac:dyDescent="0.4">
      <c r="A345" s="47" t="s">
        <v>132</v>
      </c>
      <c r="B345" s="47" t="s">
        <v>4430</v>
      </c>
      <c r="C345" s="47" t="s">
        <v>4757</v>
      </c>
    </row>
    <row r="346" spans="1:3" ht="102" x14ac:dyDescent="0.4">
      <c r="A346" s="47" t="s">
        <v>132</v>
      </c>
      <c r="B346" s="47" t="s">
        <v>4493</v>
      </c>
      <c r="C346" s="47" t="s">
        <v>4758</v>
      </c>
    </row>
    <row r="347" spans="1:3" ht="102" x14ac:dyDescent="0.4">
      <c r="A347" s="47" t="s">
        <v>132</v>
      </c>
      <c r="B347" s="47" t="s">
        <v>4495</v>
      </c>
      <c r="C347" s="47" t="s">
        <v>4759</v>
      </c>
    </row>
    <row r="348" spans="1:3" ht="102" x14ac:dyDescent="0.4">
      <c r="A348" s="47" t="s">
        <v>132</v>
      </c>
      <c r="B348" s="47" t="s">
        <v>4497</v>
      </c>
      <c r="C348" s="47" t="s">
        <v>4760</v>
      </c>
    </row>
    <row r="349" spans="1:3" ht="102" x14ac:dyDescent="0.4">
      <c r="A349" s="47" t="s">
        <v>132</v>
      </c>
      <c r="B349" s="47" t="s">
        <v>4499</v>
      </c>
      <c r="C349" s="47" t="s">
        <v>4761</v>
      </c>
    </row>
    <row r="350" spans="1:3" ht="102" x14ac:dyDescent="0.4">
      <c r="A350" s="47" t="s">
        <v>132</v>
      </c>
      <c r="B350" s="47" t="s">
        <v>4501</v>
      </c>
      <c r="C350" s="47" t="s">
        <v>4762</v>
      </c>
    </row>
    <row r="351" spans="1:3" ht="87.45" x14ac:dyDescent="0.4">
      <c r="A351" s="47" t="s">
        <v>132</v>
      </c>
      <c r="B351" s="47" t="s">
        <v>4503</v>
      </c>
      <c r="C351" s="47" t="s">
        <v>4763</v>
      </c>
    </row>
    <row r="352" spans="1:3" ht="102" x14ac:dyDescent="0.4">
      <c r="A352" s="47" t="s">
        <v>132</v>
      </c>
      <c r="B352" s="47" t="s">
        <v>2746</v>
      </c>
      <c r="C352" s="47" t="s">
        <v>4764</v>
      </c>
    </row>
    <row r="353" spans="1:3" ht="87.45" x14ac:dyDescent="0.4">
      <c r="A353" s="47" t="s">
        <v>132</v>
      </c>
      <c r="B353" s="47" t="s">
        <v>4506</v>
      </c>
      <c r="C353" s="47" t="s">
        <v>4765</v>
      </c>
    </row>
    <row r="354" spans="1:3" ht="87.45" x14ac:dyDescent="0.4">
      <c r="A354" s="47" t="s">
        <v>132</v>
      </c>
      <c r="B354" s="47" t="s">
        <v>4508</v>
      </c>
      <c r="C354" s="47" t="s">
        <v>4766</v>
      </c>
    </row>
    <row r="355" spans="1:3" ht="87.45" x14ac:dyDescent="0.4">
      <c r="A355" s="47" t="s">
        <v>132</v>
      </c>
      <c r="B355" s="47" t="s">
        <v>4510</v>
      </c>
      <c r="C355" s="47" t="s">
        <v>4767</v>
      </c>
    </row>
    <row r="356" spans="1:3" ht="87.45" x14ac:dyDescent="0.4">
      <c r="A356" s="47" t="s">
        <v>132</v>
      </c>
      <c r="B356" s="47" t="s">
        <v>4512</v>
      </c>
      <c r="C356" s="47" t="s">
        <v>4768</v>
      </c>
    </row>
    <row r="357" spans="1:3" ht="102" x14ac:dyDescent="0.4">
      <c r="A357" s="47" t="s">
        <v>132</v>
      </c>
      <c r="B357" s="47" t="s">
        <v>4514</v>
      </c>
      <c r="C357" s="47" t="s">
        <v>4769</v>
      </c>
    </row>
    <row r="358" spans="1:3" ht="102" x14ac:dyDescent="0.4">
      <c r="A358" s="47" t="s">
        <v>132</v>
      </c>
      <c r="B358" s="47" t="s">
        <v>4516</v>
      </c>
      <c r="C358" s="47" t="s">
        <v>4770</v>
      </c>
    </row>
    <row r="359" spans="1:3" ht="102" x14ac:dyDescent="0.4">
      <c r="A359" s="47" t="s">
        <v>132</v>
      </c>
      <c r="B359" s="47" t="s">
        <v>4518</v>
      </c>
      <c r="C359" s="47" t="s">
        <v>4771</v>
      </c>
    </row>
    <row r="360" spans="1:3" ht="102" x14ac:dyDescent="0.4">
      <c r="A360" s="47" t="s">
        <v>132</v>
      </c>
      <c r="B360" s="47" t="s">
        <v>4439</v>
      </c>
      <c r="C360" s="47" t="s">
        <v>4772</v>
      </c>
    </row>
    <row r="361" spans="1:3" ht="87.45" x14ac:dyDescent="0.4">
      <c r="A361" s="47" t="s">
        <v>132</v>
      </c>
      <c r="B361" s="47" t="s">
        <v>4521</v>
      </c>
      <c r="C361" s="47" t="s">
        <v>4773</v>
      </c>
    </row>
    <row r="362" spans="1:3" ht="87.45" x14ac:dyDescent="0.4">
      <c r="A362" s="47" t="s">
        <v>132</v>
      </c>
      <c r="B362" s="47" t="s">
        <v>4523</v>
      </c>
      <c r="C362" s="47" t="s">
        <v>4774</v>
      </c>
    </row>
    <row r="363" spans="1:3" ht="102" x14ac:dyDescent="0.4">
      <c r="A363" s="47" t="s">
        <v>132</v>
      </c>
      <c r="B363" s="47" t="s">
        <v>4524</v>
      </c>
      <c r="C363" s="47" t="s">
        <v>4775</v>
      </c>
    </row>
    <row r="364" spans="1:3" ht="87.45" x14ac:dyDescent="0.4">
      <c r="A364" s="47" t="s">
        <v>132</v>
      </c>
      <c r="B364" s="47" t="s">
        <v>4526</v>
      </c>
      <c r="C364" s="47" t="s">
        <v>4776</v>
      </c>
    </row>
    <row r="365" spans="1:3" ht="102" x14ac:dyDescent="0.4">
      <c r="A365" s="47" t="s">
        <v>132</v>
      </c>
      <c r="B365" s="47" t="s">
        <v>4528</v>
      </c>
      <c r="C365" s="47" t="s">
        <v>4777</v>
      </c>
    </row>
    <row r="366" spans="1:3" ht="87.45" x14ac:dyDescent="0.4">
      <c r="A366" s="47" t="s">
        <v>132</v>
      </c>
      <c r="B366" s="47" t="s">
        <v>4432</v>
      </c>
      <c r="C366" s="47" t="s">
        <v>4778</v>
      </c>
    </row>
    <row r="367" spans="1:3" ht="87.45" x14ac:dyDescent="0.4">
      <c r="A367" s="47" t="s">
        <v>132</v>
      </c>
      <c r="B367" s="47" t="s">
        <v>4529</v>
      </c>
      <c r="C367" s="47" t="s">
        <v>4779</v>
      </c>
    </row>
    <row r="368" spans="1:3" ht="72.900000000000006" x14ac:dyDescent="0.4">
      <c r="A368" s="47" t="s">
        <v>132</v>
      </c>
      <c r="B368" s="47" t="s">
        <v>4531</v>
      </c>
      <c r="C368" s="47" t="s">
        <v>4780</v>
      </c>
    </row>
    <row r="369" spans="1:3" ht="58.3" x14ac:dyDescent="0.4">
      <c r="A369" s="47" t="s">
        <v>132</v>
      </c>
      <c r="B369" s="47" t="s">
        <v>4533</v>
      </c>
      <c r="C369" s="47" t="s">
        <v>4781</v>
      </c>
    </row>
    <row r="370" spans="1:3" ht="87.45" x14ac:dyDescent="0.4">
      <c r="A370" s="47" t="s">
        <v>132</v>
      </c>
      <c r="B370" s="47" t="s">
        <v>4535</v>
      </c>
      <c r="C370" s="47" t="s">
        <v>4782</v>
      </c>
    </row>
    <row r="371" spans="1:3" ht="87.45" x14ac:dyDescent="0.4">
      <c r="A371" s="47" t="s">
        <v>132</v>
      </c>
      <c r="B371" s="47" t="s">
        <v>4536</v>
      </c>
      <c r="C371" s="47" t="s">
        <v>4783</v>
      </c>
    </row>
    <row r="372" spans="1:3" ht="87.45" x14ac:dyDescent="0.4">
      <c r="A372" s="47" t="s">
        <v>132</v>
      </c>
      <c r="B372" s="47" t="s">
        <v>4441</v>
      </c>
      <c r="C372" s="47" t="s">
        <v>4784</v>
      </c>
    </row>
    <row r="373" spans="1:3" ht="29.15" x14ac:dyDescent="0.4">
      <c r="A373" s="47" t="s">
        <v>132</v>
      </c>
      <c r="B373" s="47" t="s">
        <v>4538</v>
      </c>
      <c r="C373" s="47" t="s">
        <v>4785</v>
      </c>
    </row>
    <row r="374" spans="1:3" ht="87.45" x14ac:dyDescent="0.4">
      <c r="A374" s="47" t="s">
        <v>132</v>
      </c>
      <c r="B374" s="47" t="s">
        <v>4540</v>
      </c>
      <c r="C374" s="47" t="s">
        <v>4786</v>
      </c>
    </row>
    <row r="375" spans="1:3" ht="87.45" x14ac:dyDescent="0.4">
      <c r="A375" s="47" t="s">
        <v>132</v>
      </c>
      <c r="B375" s="47" t="s">
        <v>4542</v>
      </c>
      <c r="C375" s="47" t="s">
        <v>4787</v>
      </c>
    </row>
    <row r="376" spans="1:3" ht="72.900000000000006" x14ac:dyDescent="0.4">
      <c r="A376" s="47" t="s">
        <v>132</v>
      </c>
      <c r="B376" s="47" t="s">
        <v>4543</v>
      </c>
      <c r="C376" s="47" t="s">
        <v>4788</v>
      </c>
    </row>
    <row r="377" spans="1:3" ht="87.45" x14ac:dyDescent="0.4">
      <c r="A377" s="47" t="s">
        <v>132</v>
      </c>
      <c r="B377" s="47" t="s">
        <v>4544</v>
      </c>
      <c r="C377" s="47" t="s">
        <v>4789</v>
      </c>
    </row>
    <row r="378" spans="1:3" ht="87.45" x14ac:dyDescent="0.4">
      <c r="A378" s="47" t="s">
        <v>132</v>
      </c>
      <c r="B378" s="47" t="s">
        <v>4545</v>
      </c>
      <c r="C378" s="47" t="s">
        <v>4790</v>
      </c>
    </row>
    <row r="379" spans="1:3" ht="102" x14ac:dyDescent="0.4">
      <c r="A379" s="47" t="s">
        <v>132</v>
      </c>
      <c r="B379" s="47" t="s">
        <v>4546</v>
      </c>
      <c r="C379" s="47" t="s">
        <v>4791</v>
      </c>
    </row>
    <row r="380" spans="1:3" ht="116.6" x14ac:dyDescent="0.4">
      <c r="A380" s="47" t="s">
        <v>132</v>
      </c>
      <c r="B380" s="47" t="s">
        <v>4548</v>
      </c>
      <c r="C380" s="47" t="s">
        <v>4792</v>
      </c>
    </row>
    <row r="381" spans="1:3" ht="72.900000000000006" x14ac:dyDescent="0.4">
      <c r="A381" s="47" t="s">
        <v>132</v>
      </c>
      <c r="B381" s="47" t="s">
        <v>4549</v>
      </c>
      <c r="C381" s="47" t="s">
        <v>4793</v>
      </c>
    </row>
    <row r="382" spans="1:3" ht="72.900000000000006" x14ac:dyDescent="0.4">
      <c r="A382" s="47" t="s">
        <v>132</v>
      </c>
      <c r="B382" s="47" t="s">
        <v>4551</v>
      </c>
      <c r="C382" s="47" t="s">
        <v>4794</v>
      </c>
    </row>
    <row r="383" spans="1:3" ht="72.900000000000006" x14ac:dyDescent="0.4">
      <c r="A383" s="47" t="s">
        <v>132</v>
      </c>
      <c r="B383" s="47" t="s">
        <v>4443</v>
      </c>
      <c r="C383" s="47" t="s">
        <v>4795</v>
      </c>
    </row>
    <row r="384" spans="1:3" ht="72.900000000000006" x14ac:dyDescent="0.4">
      <c r="A384" s="47" t="s">
        <v>132</v>
      </c>
      <c r="B384" s="47" t="s">
        <v>3672</v>
      </c>
      <c r="C384" s="47" t="s">
        <v>4796</v>
      </c>
    </row>
    <row r="385" spans="1:3" ht="72.900000000000006" x14ac:dyDescent="0.4">
      <c r="A385" s="47" t="s">
        <v>132</v>
      </c>
      <c r="B385" s="47" t="s">
        <v>3674</v>
      </c>
      <c r="C385" s="47" t="s">
        <v>4797</v>
      </c>
    </row>
    <row r="386" spans="1:3" ht="87.45" x14ac:dyDescent="0.4">
      <c r="A386" s="47" t="s">
        <v>132</v>
      </c>
      <c r="B386" s="47" t="s">
        <v>4556</v>
      </c>
      <c r="C386" s="47" t="s">
        <v>4798</v>
      </c>
    </row>
    <row r="387" spans="1:3" ht="72.900000000000006" x14ac:dyDescent="0.4">
      <c r="A387" s="47" t="s">
        <v>132</v>
      </c>
      <c r="B387" s="47" t="s">
        <v>4558</v>
      </c>
      <c r="C387" s="47" t="s">
        <v>4799</v>
      </c>
    </row>
    <row r="388" spans="1:3" ht="72.900000000000006" x14ac:dyDescent="0.4">
      <c r="A388" s="47" t="s">
        <v>132</v>
      </c>
      <c r="B388" s="47" t="s">
        <v>4560</v>
      </c>
      <c r="C388" s="47" t="s">
        <v>4800</v>
      </c>
    </row>
    <row r="389" spans="1:3" ht="72.900000000000006" x14ac:dyDescent="0.4">
      <c r="A389" s="47" t="s">
        <v>132</v>
      </c>
      <c r="B389" s="47" t="s">
        <v>4562</v>
      </c>
      <c r="C389" s="47" t="s">
        <v>4801</v>
      </c>
    </row>
    <row r="390" spans="1:3" ht="72.900000000000006" x14ac:dyDescent="0.4">
      <c r="A390" s="47" t="s">
        <v>132</v>
      </c>
      <c r="B390" s="47" t="s">
        <v>3684</v>
      </c>
      <c r="C390" s="47" t="s">
        <v>4802</v>
      </c>
    </row>
    <row r="391" spans="1:3" ht="87.45" x14ac:dyDescent="0.4">
      <c r="A391" s="47" t="s">
        <v>132</v>
      </c>
      <c r="B391" s="47" t="s">
        <v>3686</v>
      </c>
      <c r="C391" s="47" t="s">
        <v>4803</v>
      </c>
    </row>
    <row r="392" spans="1:3" ht="72.900000000000006" x14ac:dyDescent="0.4">
      <c r="A392" s="47" t="s">
        <v>132</v>
      </c>
      <c r="B392" s="47" t="s">
        <v>3688</v>
      </c>
      <c r="C392" s="47" t="s">
        <v>4804</v>
      </c>
    </row>
    <row r="393" spans="1:3" ht="87.45" x14ac:dyDescent="0.4">
      <c r="A393" s="47" t="s">
        <v>132</v>
      </c>
      <c r="B393" s="47" t="s">
        <v>3690</v>
      </c>
      <c r="C393" s="47" t="s">
        <v>4805</v>
      </c>
    </row>
    <row r="394" spans="1:3" ht="58.3" x14ac:dyDescent="0.4">
      <c r="A394" s="47" t="s">
        <v>132</v>
      </c>
      <c r="B394" s="47" t="s">
        <v>3692</v>
      </c>
      <c r="C394" s="47" t="s">
        <v>4806</v>
      </c>
    </row>
    <row r="395" spans="1:3" ht="72.900000000000006" x14ac:dyDescent="0.4">
      <c r="A395" s="47" t="s">
        <v>132</v>
      </c>
      <c r="B395" s="47" t="s">
        <v>3694</v>
      </c>
      <c r="C395" s="47" t="s">
        <v>4807</v>
      </c>
    </row>
    <row r="396" spans="1:3" ht="72.900000000000006" x14ac:dyDescent="0.4">
      <c r="A396" s="47" t="s">
        <v>132</v>
      </c>
      <c r="B396" s="47" t="s">
        <v>3696</v>
      </c>
      <c r="C396" s="47" t="s">
        <v>4808</v>
      </c>
    </row>
    <row r="397" spans="1:3" ht="58.3" x14ac:dyDescent="0.4">
      <c r="A397" s="47" t="s">
        <v>132</v>
      </c>
      <c r="B397" s="47" t="s">
        <v>4571</v>
      </c>
      <c r="C397" s="47" t="s">
        <v>4809</v>
      </c>
    </row>
    <row r="398" spans="1:3" ht="72.900000000000006" x14ac:dyDescent="0.4">
      <c r="A398" s="47" t="s">
        <v>132</v>
      </c>
      <c r="B398" s="47" t="s">
        <v>3698</v>
      </c>
      <c r="C398" s="47" t="s">
        <v>4810</v>
      </c>
    </row>
    <row r="399" spans="1:3" ht="58.3" x14ac:dyDescent="0.4">
      <c r="A399" s="47" t="s">
        <v>132</v>
      </c>
      <c r="B399" s="47" t="s">
        <v>3700</v>
      </c>
      <c r="C399" s="47" t="s">
        <v>4811</v>
      </c>
    </row>
    <row r="400" spans="1:3" ht="72.900000000000006" x14ac:dyDescent="0.4">
      <c r="A400" s="47" t="s">
        <v>132</v>
      </c>
      <c r="B400" s="47" t="s">
        <v>3521</v>
      </c>
      <c r="C400" s="47" t="s">
        <v>4812</v>
      </c>
    </row>
    <row r="401" spans="1:3" ht="58.3" x14ac:dyDescent="0.4">
      <c r="A401" s="47" t="s">
        <v>132</v>
      </c>
      <c r="B401" s="47" t="s">
        <v>3523</v>
      </c>
      <c r="C401" s="47" t="s">
        <v>4813</v>
      </c>
    </row>
    <row r="402" spans="1:3" ht="72.900000000000006" x14ac:dyDescent="0.4">
      <c r="A402" s="47" t="s">
        <v>132</v>
      </c>
      <c r="B402" s="47" t="s">
        <v>3704</v>
      </c>
      <c r="C402" s="47" t="s">
        <v>4814</v>
      </c>
    </row>
    <row r="403" spans="1:3" ht="72.900000000000006" x14ac:dyDescent="0.4">
      <c r="A403" s="47" t="s">
        <v>132</v>
      </c>
      <c r="B403" s="47" t="s">
        <v>3706</v>
      </c>
      <c r="C403" s="47" t="s">
        <v>4815</v>
      </c>
    </row>
    <row r="404" spans="1:3" ht="72.900000000000006" x14ac:dyDescent="0.4">
      <c r="A404" s="47" t="s">
        <v>132</v>
      </c>
      <c r="B404" s="47" t="s">
        <v>3708</v>
      </c>
      <c r="C404" s="47" t="s">
        <v>4816</v>
      </c>
    </row>
    <row r="405" spans="1:3" ht="87.45" x14ac:dyDescent="0.4">
      <c r="A405" s="47" t="s">
        <v>132</v>
      </c>
      <c r="B405" s="47" t="s">
        <v>4579</v>
      </c>
      <c r="C405" s="47" t="s">
        <v>4817</v>
      </c>
    </row>
    <row r="406" spans="1:3" ht="58.3" x14ac:dyDescent="0.4">
      <c r="A406" s="47" t="s">
        <v>132</v>
      </c>
      <c r="B406" s="47" t="s">
        <v>4581</v>
      </c>
      <c r="C406" s="47" t="s">
        <v>4818</v>
      </c>
    </row>
    <row r="407" spans="1:3" ht="72.900000000000006" x14ac:dyDescent="0.4">
      <c r="A407" s="47" t="s">
        <v>132</v>
      </c>
      <c r="B407" s="47" t="s">
        <v>4583</v>
      </c>
      <c r="C407" s="47" t="s">
        <v>4819</v>
      </c>
    </row>
    <row r="408" spans="1:3" ht="72.900000000000006" x14ac:dyDescent="0.4">
      <c r="A408" s="47" t="s">
        <v>132</v>
      </c>
      <c r="B408" s="47" t="s">
        <v>4585</v>
      </c>
      <c r="C408" s="47" t="s">
        <v>4820</v>
      </c>
    </row>
    <row r="409" spans="1:3" ht="58.3" x14ac:dyDescent="0.4">
      <c r="A409" s="47" t="s">
        <v>132</v>
      </c>
      <c r="B409" s="47" t="s">
        <v>4587</v>
      </c>
      <c r="C409" s="47" t="s">
        <v>4821</v>
      </c>
    </row>
    <row r="410" spans="1:3" ht="72.900000000000006" x14ac:dyDescent="0.4">
      <c r="A410" s="47" t="s">
        <v>132</v>
      </c>
      <c r="B410" s="47" t="s">
        <v>4589</v>
      </c>
      <c r="C410" s="47" t="s">
        <v>4822</v>
      </c>
    </row>
    <row r="411" spans="1:3" ht="72.900000000000006" x14ac:dyDescent="0.4">
      <c r="A411" s="47" t="s">
        <v>132</v>
      </c>
      <c r="B411" s="47" t="s">
        <v>4591</v>
      </c>
      <c r="C411" s="47" t="s">
        <v>4823</v>
      </c>
    </row>
    <row r="412" spans="1:3" ht="58.3" x14ac:dyDescent="0.4">
      <c r="A412" s="47" t="s">
        <v>132</v>
      </c>
      <c r="B412" s="47" t="s">
        <v>4593</v>
      </c>
      <c r="C412" s="47" t="s">
        <v>4824</v>
      </c>
    </row>
    <row r="413" spans="1:3" ht="72.900000000000006" x14ac:dyDescent="0.4">
      <c r="A413" s="47" t="s">
        <v>132</v>
      </c>
      <c r="B413" s="47" t="s">
        <v>4595</v>
      </c>
      <c r="C413" s="47" t="s">
        <v>4825</v>
      </c>
    </row>
    <row r="414" spans="1:3" ht="72.900000000000006" x14ac:dyDescent="0.4">
      <c r="A414" s="47" t="s">
        <v>132</v>
      </c>
      <c r="B414" s="47" t="s">
        <v>4597</v>
      </c>
      <c r="C414" s="47" t="s">
        <v>4826</v>
      </c>
    </row>
    <row r="415" spans="1:3" ht="58.3" x14ac:dyDescent="0.4">
      <c r="A415" s="47" t="s">
        <v>132</v>
      </c>
      <c r="B415" s="47" t="s">
        <v>4599</v>
      </c>
      <c r="C415" s="47" t="s">
        <v>4827</v>
      </c>
    </row>
    <row r="416" spans="1:3" ht="58.3" x14ac:dyDescent="0.4">
      <c r="A416" s="47" t="s">
        <v>132</v>
      </c>
      <c r="B416" s="47" t="s">
        <v>4601</v>
      </c>
      <c r="C416" s="47" t="s">
        <v>4828</v>
      </c>
    </row>
    <row r="417" spans="1:3" ht="58.3" x14ac:dyDescent="0.4">
      <c r="A417" s="47" t="s">
        <v>132</v>
      </c>
      <c r="B417" s="47" t="s">
        <v>4603</v>
      </c>
      <c r="C417" s="47" t="s">
        <v>4829</v>
      </c>
    </row>
    <row r="418" spans="1:3" ht="72.900000000000006" x14ac:dyDescent="0.4">
      <c r="A418" s="47" t="s">
        <v>132</v>
      </c>
      <c r="B418" s="47" t="s">
        <v>4605</v>
      </c>
      <c r="C418" s="47" t="s">
        <v>4830</v>
      </c>
    </row>
    <row r="419" spans="1:3" ht="58.3" x14ac:dyDescent="0.4">
      <c r="A419" s="47" t="s">
        <v>132</v>
      </c>
      <c r="B419" s="47" t="s">
        <v>4607</v>
      </c>
      <c r="C419" s="47" t="s">
        <v>4831</v>
      </c>
    </row>
    <row r="420" spans="1:3" ht="116.6" x14ac:dyDescent="0.4">
      <c r="A420" s="47" t="s">
        <v>132</v>
      </c>
      <c r="B420" s="47" t="s">
        <v>4446</v>
      </c>
      <c r="C420" s="47" t="s">
        <v>4832</v>
      </c>
    </row>
    <row r="421" spans="1:3" ht="102" x14ac:dyDescent="0.4">
      <c r="A421" s="47" t="s">
        <v>132</v>
      </c>
      <c r="B421" s="47" t="s">
        <v>4610</v>
      </c>
      <c r="C421" s="47" t="s">
        <v>4833</v>
      </c>
    </row>
    <row r="422" spans="1:3" ht="204" x14ac:dyDescent="0.4">
      <c r="A422" s="47" t="s">
        <v>132</v>
      </c>
      <c r="B422" s="47" t="s">
        <v>3735</v>
      </c>
      <c r="C422" s="47" t="s">
        <v>4834</v>
      </c>
    </row>
    <row r="423" spans="1:3" ht="72.900000000000006" x14ac:dyDescent="0.4">
      <c r="A423" s="47" t="s">
        <v>132</v>
      </c>
      <c r="B423" s="47" t="s">
        <v>3737</v>
      </c>
      <c r="C423" s="47" t="s">
        <v>4835</v>
      </c>
    </row>
    <row r="424" spans="1:3" ht="58.3" x14ac:dyDescent="0.4">
      <c r="A424" s="47" t="s">
        <v>132</v>
      </c>
      <c r="B424" s="47" t="s">
        <v>3739</v>
      </c>
      <c r="C424" s="47" t="s">
        <v>4836</v>
      </c>
    </row>
    <row r="425" spans="1:3" ht="72.900000000000006" x14ac:dyDescent="0.4">
      <c r="A425" s="47" t="s">
        <v>132</v>
      </c>
      <c r="B425" s="47" t="s">
        <v>4614</v>
      </c>
      <c r="C425" s="47" t="s">
        <v>4837</v>
      </c>
    </row>
    <row r="426" spans="1:3" ht="72.900000000000006" x14ac:dyDescent="0.4">
      <c r="A426" s="47" t="s">
        <v>132</v>
      </c>
      <c r="B426" s="47" t="s">
        <v>3743</v>
      </c>
      <c r="C426" s="47" t="s">
        <v>4838</v>
      </c>
    </row>
    <row r="427" spans="1:3" ht="72.900000000000006" x14ac:dyDescent="0.4">
      <c r="A427" s="47" t="s">
        <v>132</v>
      </c>
      <c r="B427" s="47" t="s">
        <v>3525</v>
      </c>
      <c r="C427" s="47" t="s">
        <v>4839</v>
      </c>
    </row>
    <row r="428" spans="1:3" ht="72.900000000000006" x14ac:dyDescent="0.4">
      <c r="A428" s="47" t="s">
        <v>132</v>
      </c>
      <c r="B428" s="47" t="s">
        <v>3746</v>
      </c>
      <c r="C428" s="47" t="s">
        <v>4840</v>
      </c>
    </row>
    <row r="429" spans="1:3" ht="72.900000000000006" x14ac:dyDescent="0.4">
      <c r="A429" s="47" t="s">
        <v>132</v>
      </c>
      <c r="B429" s="47" t="s">
        <v>3748</v>
      </c>
      <c r="C429" s="47" t="s">
        <v>4841</v>
      </c>
    </row>
    <row r="430" spans="1:3" ht="116.6" x14ac:dyDescent="0.4">
      <c r="A430" s="47" t="s">
        <v>132</v>
      </c>
      <c r="B430" s="47" t="s">
        <v>3750</v>
      </c>
      <c r="C430" s="47" t="s">
        <v>4842</v>
      </c>
    </row>
    <row r="431" spans="1:3" ht="131.15" x14ac:dyDescent="0.4">
      <c r="A431" s="47" t="s">
        <v>132</v>
      </c>
      <c r="B431" s="47" t="s">
        <v>3544</v>
      </c>
      <c r="C431" s="47" t="s">
        <v>4843</v>
      </c>
    </row>
    <row r="432" spans="1:3" ht="189.45" x14ac:dyDescent="0.4">
      <c r="A432" s="47" t="s">
        <v>134</v>
      </c>
      <c r="B432" s="47" t="s">
        <v>4449</v>
      </c>
      <c r="C432" s="47" t="s">
        <v>4844</v>
      </c>
    </row>
    <row r="433" spans="1:3" ht="174.9" x14ac:dyDescent="0.4">
      <c r="A433" s="47" t="s">
        <v>134</v>
      </c>
      <c r="B433" s="47" t="s">
        <v>3530</v>
      </c>
      <c r="C433" s="47" t="s">
        <v>4845</v>
      </c>
    </row>
    <row r="434" spans="1:3" ht="72.900000000000006" x14ac:dyDescent="0.4">
      <c r="A434" s="47" t="s">
        <v>134</v>
      </c>
      <c r="B434" s="47" t="s">
        <v>4452</v>
      </c>
      <c r="C434" s="47" t="s">
        <v>4261</v>
      </c>
    </row>
    <row r="435" spans="1:3" ht="349.75" x14ac:dyDescent="0.4">
      <c r="A435" s="47" t="s">
        <v>134</v>
      </c>
      <c r="B435" s="47" t="s">
        <v>4463</v>
      </c>
      <c r="C435" s="47" t="s">
        <v>4846</v>
      </c>
    </row>
    <row r="436" spans="1:3" ht="262.3" x14ac:dyDescent="0.4">
      <c r="A436" s="47" t="s">
        <v>134</v>
      </c>
      <c r="B436" s="47" t="s">
        <v>4465</v>
      </c>
      <c r="C436" s="47" t="s">
        <v>4263</v>
      </c>
    </row>
    <row r="437" spans="1:3" ht="408" x14ac:dyDescent="0.4">
      <c r="A437" s="47" t="s">
        <v>134</v>
      </c>
      <c r="B437" s="47" t="s">
        <v>4467</v>
      </c>
      <c r="C437" s="47" t="s">
        <v>4847</v>
      </c>
    </row>
    <row r="438" spans="1:3" ht="116.6" x14ac:dyDescent="0.4">
      <c r="A438" s="47" t="s">
        <v>134</v>
      </c>
      <c r="B438" s="47" t="s">
        <v>4471</v>
      </c>
      <c r="C438" s="47" t="s">
        <v>4848</v>
      </c>
    </row>
    <row r="439" spans="1:3" ht="72.900000000000006" x14ac:dyDescent="0.4">
      <c r="A439" s="47" t="s">
        <v>134</v>
      </c>
      <c r="B439" s="47" t="s">
        <v>4473</v>
      </c>
      <c r="C439" s="47" t="s">
        <v>4266</v>
      </c>
    </row>
    <row r="440" spans="1:3" ht="116.6" x14ac:dyDescent="0.4">
      <c r="A440" s="47" t="s">
        <v>134</v>
      </c>
      <c r="B440" s="47" t="s">
        <v>4453</v>
      </c>
      <c r="C440" s="47" t="s">
        <v>4267</v>
      </c>
    </row>
    <row r="441" spans="1:3" ht="364.3" x14ac:dyDescent="0.4">
      <c r="A441" s="47" t="s">
        <v>134</v>
      </c>
      <c r="B441" s="47" t="s">
        <v>4482</v>
      </c>
      <c r="C441" s="47" t="s">
        <v>4849</v>
      </c>
    </row>
    <row r="442" spans="1:3" ht="262.3" x14ac:dyDescent="0.4">
      <c r="A442" s="47" t="s">
        <v>134</v>
      </c>
      <c r="B442" s="47" t="s">
        <v>4430</v>
      </c>
      <c r="C442" s="47" t="s">
        <v>4850</v>
      </c>
    </row>
    <row r="443" spans="1:3" ht="43.75" x14ac:dyDescent="0.4">
      <c r="A443" s="47" t="s">
        <v>134</v>
      </c>
      <c r="B443" s="47" t="s">
        <v>4493</v>
      </c>
      <c r="C443" s="47" t="s">
        <v>4851</v>
      </c>
    </row>
    <row r="444" spans="1:3" ht="204" x14ac:dyDescent="0.4">
      <c r="A444" s="47" t="s">
        <v>134</v>
      </c>
      <c r="B444" s="47" t="s">
        <v>2746</v>
      </c>
      <c r="C444" s="47" t="s">
        <v>4852</v>
      </c>
    </row>
    <row r="445" spans="1:3" ht="204" x14ac:dyDescent="0.4">
      <c r="A445" s="47" t="s">
        <v>134</v>
      </c>
      <c r="B445" s="47" t="s">
        <v>4506</v>
      </c>
      <c r="C445" s="47" t="s">
        <v>4853</v>
      </c>
    </row>
    <row r="446" spans="1:3" ht="29.15" x14ac:dyDescent="0.4">
      <c r="A446" s="47" t="s">
        <v>134</v>
      </c>
      <c r="B446" s="47" t="s">
        <v>4508</v>
      </c>
      <c r="C446" s="47" t="s">
        <v>4854</v>
      </c>
    </row>
    <row r="447" spans="1:3" ht="204" x14ac:dyDescent="0.4">
      <c r="A447" s="47" t="s">
        <v>134</v>
      </c>
      <c r="B447" s="47" t="s">
        <v>4439</v>
      </c>
      <c r="C447" s="47" t="s">
        <v>4855</v>
      </c>
    </row>
    <row r="448" spans="1:3" ht="102" x14ac:dyDescent="0.4">
      <c r="A448" s="47" t="s">
        <v>134</v>
      </c>
      <c r="B448" s="47" t="s">
        <v>4521</v>
      </c>
      <c r="C448" s="47" t="s">
        <v>4856</v>
      </c>
    </row>
    <row r="449" spans="1:3" ht="43.75" x14ac:dyDescent="0.4">
      <c r="A449" s="47" t="s">
        <v>134</v>
      </c>
      <c r="B449" s="47" t="s">
        <v>4523</v>
      </c>
      <c r="C449" s="47" t="s">
        <v>4857</v>
      </c>
    </row>
    <row r="450" spans="1:3" ht="189.45" x14ac:dyDescent="0.4">
      <c r="A450" s="47" t="s">
        <v>134</v>
      </c>
      <c r="B450" s="47" t="s">
        <v>4441</v>
      </c>
      <c r="C450" s="47" t="s">
        <v>4858</v>
      </c>
    </row>
    <row r="451" spans="1:3" ht="335.15" x14ac:dyDescent="0.4">
      <c r="A451" s="47" t="s">
        <v>134</v>
      </c>
      <c r="B451" s="47" t="s">
        <v>4538</v>
      </c>
      <c r="C451" s="47" t="s">
        <v>4859</v>
      </c>
    </row>
    <row r="452" spans="1:3" ht="43.75" x14ac:dyDescent="0.4">
      <c r="A452" s="47" t="s">
        <v>134</v>
      </c>
      <c r="B452" s="47" t="s">
        <v>4540</v>
      </c>
      <c r="C452" s="47" t="s">
        <v>4860</v>
      </c>
    </row>
    <row r="453" spans="1:3" ht="233.15" x14ac:dyDescent="0.4">
      <c r="A453" s="47" t="s">
        <v>134</v>
      </c>
      <c r="B453" s="47" t="s">
        <v>4443</v>
      </c>
      <c r="C453" s="47" t="s">
        <v>4861</v>
      </c>
    </row>
    <row r="454" spans="1:3" ht="189.45" x14ac:dyDescent="0.4">
      <c r="A454" s="47" t="s">
        <v>134</v>
      </c>
      <c r="B454" s="47" t="s">
        <v>3672</v>
      </c>
      <c r="C454" s="47" t="s">
        <v>4862</v>
      </c>
    </row>
    <row r="455" spans="1:3" ht="58.3" x14ac:dyDescent="0.4">
      <c r="A455" s="47" t="s">
        <v>134</v>
      </c>
      <c r="B455" s="47" t="s">
        <v>3674</v>
      </c>
      <c r="C455" s="47" t="s">
        <v>4863</v>
      </c>
    </row>
    <row r="456" spans="1:3" ht="204" x14ac:dyDescent="0.4">
      <c r="A456" s="47" t="s">
        <v>134</v>
      </c>
      <c r="B456" s="47" t="s">
        <v>4571</v>
      </c>
      <c r="C456" s="47" t="s">
        <v>4864</v>
      </c>
    </row>
    <row r="457" spans="1:3" ht="43.75" x14ac:dyDescent="0.4">
      <c r="A457" s="47" t="s">
        <v>134</v>
      </c>
      <c r="B457" s="47" t="s">
        <v>3698</v>
      </c>
      <c r="C457" s="47" t="s">
        <v>4865</v>
      </c>
    </row>
    <row r="458" spans="1:3" ht="276.89999999999998" x14ac:dyDescent="0.4">
      <c r="A458" s="47" t="s">
        <v>134</v>
      </c>
      <c r="B458" s="47" t="s">
        <v>3708</v>
      </c>
      <c r="C458" s="47" t="s">
        <v>4866</v>
      </c>
    </row>
    <row r="459" spans="1:3" ht="116.6" x14ac:dyDescent="0.4">
      <c r="A459" s="47" t="s">
        <v>134</v>
      </c>
      <c r="B459" s="47" t="s">
        <v>4579</v>
      </c>
      <c r="C459" s="47" t="s">
        <v>4867</v>
      </c>
    </row>
    <row r="460" spans="1:3" ht="409.6" x14ac:dyDescent="0.4">
      <c r="A460" s="47" t="s">
        <v>134</v>
      </c>
      <c r="B460" s="47" t="s">
        <v>4581</v>
      </c>
      <c r="C460" s="47" t="s">
        <v>4868</v>
      </c>
    </row>
    <row r="461" spans="1:3" ht="43.75" x14ac:dyDescent="0.4">
      <c r="A461" s="47" t="s">
        <v>134</v>
      </c>
      <c r="B461" s="47" t="s">
        <v>4583</v>
      </c>
      <c r="C461" s="47" t="s">
        <v>4869</v>
      </c>
    </row>
    <row r="462" spans="1:3" ht="364.3" x14ac:dyDescent="0.4">
      <c r="A462" s="47" t="s">
        <v>134</v>
      </c>
      <c r="B462" s="47" t="s">
        <v>4446</v>
      </c>
      <c r="C462" s="47" t="s">
        <v>4870</v>
      </c>
    </row>
    <row r="463" spans="1:3" ht="87.45" x14ac:dyDescent="0.4">
      <c r="A463" s="47" t="s">
        <v>136</v>
      </c>
      <c r="B463" s="47" t="s">
        <v>4456</v>
      </c>
      <c r="C463" s="47" t="s">
        <v>4871</v>
      </c>
    </row>
    <row r="464" spans="1:3" ht="102" x14ac:dyDescent="0.4">
      <c r="A464" s="47" t="s">
        <v>136</v>
      </c>
      <c r="B464" s="47" t="s">
        <v>4449</v>
      </c>
      <c r="C464" s="47" t="s">
        <v>4872</v>
      </c>
    </row>
    <row r="465" spans="1:3" ht="72.900000000000006" x14ac:dyDescent="0.4">
      <c r="A465" s="47" t="s">
        <v>136</v>
      </c>
      <c r="B465" s="47" t="s">
        <v>3530</v>
      </c>
      <c r="C465" s="47" t="s">
        <v>4873</v>
      </c>
    </row>
    <row r="466" spans="1:3" ht="87.45" x14ac:dyDescent="0.4">
      <c r="A466" s="47" t="s">
        <v>136</v>
      </c>
      <c r="B466" s="47" t="s">
        <v>4450</v>
      </c>
      <c r="C466" s="47" t="s">
        <v>4874</v>
      </c>
    </row>
    <row r="467" spans="1:3" ht="87.45" x14ac:dyDescent="0.4">
      <c r="A467" s="47" t="s">
        <v>136</v>
      </c>
      <c r="B467" s="47" t="s">
        <v>4452</v>
      </c>
      <c r="C467" s="47" t="s">
        <v>4875</v>
      </c>
    </row>
    <row r="468" spans="1:3" ht="116.6" x14ac:dyDescent="0.4">
      <c r="A468" s="47" t="s">
        <v>136</v>
      </c>
      <c r="B468" s="47" t="s">
        <v>4461</v>
      </c>
      <c r="C468" s="47" t="s">
        <v>4876</v>
      </c>
    </row>
    <row r="469" spans="1:3" ht="87.45" x14ac:dyDescent="0.4">
      <c r="A469" s="47" t="s">
        <v>136</v>
      </c>
      <c r="B469" s="47" t="s">
        <v>4463</v>
      </c>
      <c r="C469" s="47" t="s">
        <v>4877</v>
      </c>
    </row>
    <row r="470" spans="1:3" ht="131.15" x14ac:dyDescent="0.4">
      <c r="A470" s="47" t="s">
        <v>136</v>
      </c>
      <c r="B470" s="47" t="s">
        <v>4465</v>
      </c>
      <c r="C470" s="47" t="s">
        <v>4878</v>
      </c>
    </row>
    <row r="471" spans="1:3" ht="72.900000000000006" x14ac:dyDescent="0.4">
      <c r="A471" s="47" t="s">
        <v>136</v>
      </c>
      <c r="B471" s="47" t="s">
        <v>4467</v>
      </c>
      <c r="C471" s="47" t="s">
        <v>4879</v>
      </c>
    </row>
    <row r="472" spans="1:3" ht="102" x14ac:dyDescent="0.4">
      <c r="A472" s="47" t="s">
        <v>136</v>
      </c>
      <c r="B472" s="47" t="s">
        <v>4469</v>
      </c>
      <c r="C472" s="47" t="s">
        <v>4880</v>
      </c>
    </row>
    <row r="473" spans="1:3" ht="87.45" x14ac:dyDescent="0.4">
      <c r="A473" s="47" t="s">
        <v>136</v>
      </c>
      <c r="B473" s="47" t="s">
        <v>4471</v>
      </c>
      <c r="C473" s="47" t="s">
        <v>4881</v>
      </c>
    </row>
    <row r="474" spans="1:3" ht="87.45" x14ac:dyDescent="0.4">
      <c r="A474" s="47" t="s">
        <v>136</v>
      </c>
      <c r="B474" s="47" t="s">
        <v>4473</v>
      </c>
      <c r="C474" s="47" t="s">
        <v>4882</v>
      </c>
    </row>
    <row r="475" spans="1:3" ht="116.6" x14ac:dyDescent="0.4">
      <c r="A475" s="47" t="s">
        <v>136</v>
      </c>
      <c r="B475" s="47" t="s">
        <v>4453</v>
      </c>
      <c r="C475" s="47" t="s">
        <v>4883</v>
      </c>
    </row>
    <row r="476" spans="1:3" ht="72.900000000000006" x14ac:dyDescent="0.4">
      <c r="A476" s="47" t="s">
        <v>136</v>
      </c>
      <c r="B476" s="47" t="s">
        <v>4476</v>
      </c>
      <c r="C476" s="47" t="s">
        <v>4884</v>
      </c>
    </row>
    <row r="477" spans="1:3" ht="58.3" x14ac:dyDescent="0.4">
      <c r="A477" s="47" t="s">
        <v>136</v>
      </c>
      <c r="B477" s="47" t="s">
        <v>4455</v>
      </c>
      <c r="C477" s="47" t="s">
        <v>4885</v>
      </c>
    </row>
    <row r="478" spans="1:3" ht="87.45" x14ac:dyDescent="0.4">
      <c r="A478" s="47" t="s">
        <v>136</v>
      </c>
      <c r="B478" s="47" t="s">
        <v>4479</v>
      </c>
      <c r="C478" s="47" t="s">
        <v>4886</v>
      </c>
    </row>
    <row r="479" spans="1:3" ht="131.15" x14ac:dyDescent="0.4">
      <c r="A479" s="47" t="s">
        <v>136</v>
      </c>
      <c r="B479" s="47" t="s">
        <v>4436</v>
      </c>
      <c r="C479" s="47" t="s">
        <v>4887</v>
      </c>
    </row>
    <row r="480" spans="1:3" ht="72.900000000000006" x14ac:dyDescent="0.4">
      <c r="A480" s="47" t="s">
        <v>136</v>
      </c>
      <c r="B480" s="47" t="s">
        <v>4482</v>
      </c>
      <c r="C480" s="47" t="s">
        <v>4888</v>
      </c>
    </row>
    <row r="481" spans="1:3" ht="102" x14ac:dyDescent="0.4">
      <c r="A481" s="47" t="s">
        <v>136</v>
      </c>
      <c r="B481" s="47" t="s">
        <v>4484</v>
      </c>
      <c r="C481" s="47" t="s">
        <v>4889</v>
      </c>
    </row>
    <row r="482" spans="1:3" ht="72.900000000000006" x14ac:dyDescent="0.4">
      <c r="A482" s="47" t="s">
        <v>136</v>
      </c>
      <c r="B482" s="47" t="s">
        <v>4486</v>
      </c>
      <c r="C482" s="47" t="s">
        <v>4890</v>
      </c>
    </row>
    <row r="483" spans="1:3" ht="72.900000000000006" x14ac:dyDescent="0.4">
      <c r="A483" s="47" t="s">
        <v>136</v>
      </c>
      <c r="B483" s="47" t="s">
        <v>4488</v>
      </c>
      <c r="C483" s="47" t="s">
        <v>4891</v>
      </c>
    </row>
    <row r="484" spans="1:3" ht="87.45" x14ac:dyDescent="0.4">
      <c r="A484" s="47" t="s">
        <v>136</v>
      </c>
      <c r="B484" s="47" t="s">
        <v>4490</v>
      </c>
      <c r="C484" s="47" t="s">
        <v>4892</v>
      </c>
    </row>
    <row r="485" spans="1:3" ht="102" x14ac:dyDescent="0.4">
      <c r="A485" s="47" t="s">
        <v>136</v>
      </c>
      <c r="B485" s="47" t="s">
        <v>4430</v>
      </c>
      <c r="C485" s="47" t="s">
        <v>4893</v>
      </c>
    </row>
    <row r="486" spans="1:3" ht="58.3" x14ac:dyDescent="0.4">
      <c r="A486" s="47" t="s">
        <v>136</v>
      </c>
      <c r="B486" s="47" t="s">
        <v>4493</v>
      </c>
      <c r="C486" s="47" t="s">
        <v>4894</v>
      </c>
    </row>
    <row r="487" spans="1:3" ht="58.3" x14ac:dyDescent="0.4">
      <c r="A487" s="47" t="s">
        <v>136</v>
      </c>
      <c r="B487" s="47" t="s">
        <v>4495</v>
      </c>
      <c r="C487" s="47" t="s">
        <v>4895</v>
      </c>
    </row>
    <row r="488" spans="1:3" ht="58.3" x14ac:dyDescent="0.4">
      <c r="A488" s="47" t="s">
        <v>136</v>
      </c>
      <c r="B488" s="47" t="s">
        <v>4497</v>
      </c>
      <c r="C488" s="47" t="s">
        <v>4896</v>
      </c>
    </row>
    <row r="489" spans="1:3" ht="72.900000000000006" x14ac:dyDescent="0.4">
      <c r="A489" s="47" t="s">
        <v>136</v>
      </c>
      <c r="B489" s="47" t="s">
        <v>4499</v>
      </c>
      <c r="C489" s="47" t="s">
        <v>4897</v>
      </c>
    </row>
    <row r="490" spans="1:3" ht="43.75" x14ac:dyDescent="0.4">
      <c r="A490" s="47" t="s">
        <v>136</v>
      </c>
      <c r="B490" s="47" t="s">
        <v>4501</v>
      </c>
      <c r="C490" s="47" t="s">
        <v>4898</v>
      </c>
    </row>
    <row r="491" spans="1:3" ht="58.3" x14ac:dyDescent="0.4">
      <c r="A491" s="47" t="s">
        <v>136</v>
      </c>
      <c r="B491" s="47" t="s">
        <v>4503</v>
      </c>
      <c r="C491" s="47" t="s">
        <v>4899</v>
      </c>
    </row>
    <row r="492" spans="1:3" ht="72.900000000000006" x14ac:dyDescent="0.4">
      <c r="A492" s="47" t="s">
        <v>136</v>
      </c>
      <c r="B492" s="47" t="s">
        <v>2746</v>
      </c>
      <c r="C492" s="47" t="s">
        <v>4900</v>
      </c>
    </row>
    <row r="493" spans="1:3" ht="72.900000000000006" x14ac:dyDescent="0.4">
      <c r="A493" s="47" t="s">
        <v>136</v>
      </c>
      <c r="B493" s="47" t="s">
        <v>4506</v>
      </c>
      <c r="C493" s="47" t="s">
        <v>4901</v>
      </c>
    </row>
    <row r="494" spans="1:3" ht="72.900000000000006" x14ac:dyDescent="0.4">
      <c r="A494" s="47" t="s">
        <v>136</v>
      </c>
      <c r="B494" s="47" t="s">
        <v>4508</v>
      </c>
      <c r="C494" s="47" t="s">
        <v>4902</v>
      </c>
    </row>
    <row r="495" spans="1:3" ht="72.900000000000006" x14ac:dyDescent="0.4">
      <c r="A495" s="47" t="s">
        <v>136</v>
      </c>
      <c r="B495" s="47" t="s">
        <v>4510</v>
      </c>
      <c r="C495" s="47" t="s">
        <v>4903</v>
      </c>
    </row>
    <row r="496" spans="1:3" ht="72.900000000000006" x14ac:dyDescent="0.4">
      <c r="A496" s="47" t="s">
        <v>136</v>
      </c>
      <c r="B496" s="47" t="s">
        <v>4512</v>
      </c>
      <c r="C496" s="47" t="s">
        <v>4904</v>
      </c>
    </row>
    <row r="497" spans="1:3" ht="58.3" x14ac:dyDescent="0.4">
      <c r="A497" s="47" t="s">
        <v>136</v>
      </c>
      <c r="B497" s="47" t="s">
        <v>4514</v>
      </c>
      <c r="C497" s="47" t="s">
        <v>4905</v>
      </c>
    </row>
    <row r="498" spans="1:3" ht="102" x14ac:dyDescent="0.4">
      <c r="A498" s="47" t="s">
        <v>136</v>
      </c>
      <c r="B498" s="47" t="s">
        <v>4516</v>
      </c>
      <c r="C498" s="47" t="s">
        <v>4906</v>
      </c>
    </row>
    <row r="499" spans="1:3" ht="72.900000000000006" x14ac:dyDescent="0.4">
      <c r="A499" s="47" t="s">
        <v>136</v>
      </c>
      <c r="B499" s="47" t="s">
        <v>4518</v>
      </c>
      <c r="C499" s="47" t="s">
        <v>4907</v>
      </c>
    </row>
    <row r="500" spans="1:3" ht="58.3" x14ac:dyDescent="0.4">
      <c r="A500" s="47" t="s">
        <v>136</v>
      </c>
      <c r="B500" s="47" t="s">
        <v>4439</v>
      </c>
      <c r="C500" s="47" t="s">
        <v>4908</v>
      </c>
    </row>
    <row r="501" spans="1:3" ht="58.3" x14ac:dyDescent="0.4">
      <c r="A501" s="47" t="s">
        <v>136</v>
      </c>
      <c r="B501" s="47" t="s">
        <v>4521</v>
      </c>
      <c r="C501" s="47" t="s">
        <v>4909</v>
      </c>
    </row>
    <row r="502" spans="1:3" ht="43.75" x14ac:dyDescent="0.4">
      <c r="A502" s="47" t="s">
        <v>136</v>
      </c>
      <c r="B502" s="47" t="s">
        <v>4523</v>
      </c>
      <c r="C502" s="47" t="s">
        <v>4910</v>
      </c>
    </row>
    <row r="503" spans="1:3" ht="43.75" x14ac:dyDescent="0.4">
      <c r="A503" s="47" t="s">
        <v>136</v>
      </c>
      <c r="B503" s="47" t="s">
        <v>4524</v>
      </c>
      <c r="C503" s="47" t="s">
        <v>4911</v>
      </c>
    </row>
    <row r="504" spans="1:3" ht="43.75" x14ac:dyDescent="0.4">
      <c r="A504" s="47" t="s">
        <v>136</v>
      </c>
      <c r="B504" s="47" t="s">
        <v>4526</v>
      </c>
      <c r="C504" s="47" t="s">
        <v>4912</v>
      </c>
    </row>
    <row r="505" spans="1:3" ht="58.3" x14ac:dyDescent="0.4">
      <c r="A505" s="47" t="s">
        <v>136</v>
      </c>
      <c r="B505" s="47" t="s">
        <v>4528</v>
      </c>
      <c r="C505" s="47" t="s">
        <v>4913</v>
      </c>
    </row>
    <row r="506" spans="1:3" ht="43.75" x14ac:dyDescent="0.4">
      <c r="A506" s="47" t="s">
        <v>136</v>
      </c>
      <c r="B506" s="47" t="s">
        <v>4432</v>
      </c>
      <c r="C506" s="47" t="s">
        <v>4914</v>
      </c>
    </row>
    <row r="507" spans="1:3" ht="43.75" x14ac:dyDescent="0.4">
      <c r="A507" s="47" t="s">
        <v>136</v>
      </c>
      <c r="B507" s="47" t="s">
        <v>4529</v>
      </c>
      <c r="C507" s="47" t="s">
        <v>4915</v>
      </c>
    </row>
    <row r="508" spans="1:3" ht="43.75" x14ac:dyDescent="0.4">
      <c r="A508" s="47" t="s">
        <v>136</v>
      </c>
      <c r="B508" s="47" t="s">
        <v>4531</v>
      </c>
      <c r="C508" s="47" t="s">
        <v>4916</v>
      </c>
    </row>
    <row r="509" spans="1:3" ht="43.75" x14ac:dyDescent="0.4">
      <c r="A509" s="47" t="s">
        <v>136</v>
      </c>
      <c r="B509" s="47" t="s">
        <v>4533</v>
      </c>
      <c r="C509" s="47" t="s">
        <v>4917</v>
      </c>
    </row>
    <row r="510" spans="1:3" ht="43.75" x14ac:dyDescent="0.4">
      <c r="A510" s="47" t="s">
        <v>136</v>
      </c>
      <c r="B510" s="47" t="s">
        <v>4535</v>
      </c>
      <c r="C510" s="47" t="s">
        <v>4918</v>
      </c>
    </row>
    <row r="511" spans="1:3" ht="43.75" x14ac:dyDescent="0.4">
      <c r="A511" s="47" t="s">
        <v>136</v>
      </c>
      <c r="B511" s="47" t="s">
        <v>4536</v>
      </c>
      <c r="C511" s="47" t="s">
        <v>4919</v>
      </c>
    </row>
    <row r="512" spans="1:3" ht="58.3" x14ac:dyDescent="0.4">
      <c r="A512" s="47" t="s">
        <v>136</v>
      </c>
      <c r="B512" s="47" t="s">
        <v>4441</v>
      </c>
      <c r="C512" s="47" t="s">
        <v>4920</v>
      </c>
    </row>
    <row r="513" spans="1:3" ht="58.3" x14ac:dyDescent="0.4">
      <c r="A513" s="47" t="s">
        <v>136</v>
      </c>
      <c r="B513" s="47" t="s">
        <v>4538</v>
      </c>
      <c r="C513" s="47" t="s">
        <v>4921</v>
      </c>
    </row>
    <row r="514" spans="1:3" ht="58.3" x14ac:dyDescent="0.4">
      <c r="A514" s="47" t="s">
        <v>136</v>
      </c>
      <c r="B514" s="47" t="s">
        <v>4540</v>
      </c>
      <c r="C514" s="47" t="s">
        <v>4922</v>
      </c>
    </row>
    <row r="515" spans="1:3" ht="43.75" x14ac:dyDescent="0.4">
      <c r="A515" s="47" t="s">
        <v>136</v>
      </c>
      <c r="B515" s="47" t="s">
        <v>4542</v>
      </c>
      <c r="C515" s="47" t="s">
        <v>4923</v>
      </c>
    </row>
    <row r="516" spans="1:3" ht="43.75" x14ac:dyDescent="0.4">
      <c r="A516" s="47" t="s">
        <v>136</v>
      </c>
      <c r="B516" s="47" t="s">
        <v>4543</v>
      </c>
      <c r="C516" s="47" t="s">
        <v>4924</v>
      </c>
    </row>
    <row r="517" spans="1:3" ht="72.900000000000006" x14ac:dyDescent="0.4">
      <c r="A517" s="47" t="s">
        <v>136</v>
      </c>
      <c r="B517" s="47" t="s">
        <v>4544</v>
      </c>
      <c r="C517" s="47" t="s">
        <v>4925</v>
      </c>
    </row>
    <row r="518" spans="1:3" ht="58.3" x14ac:dyDescent="0.4">
      <c r="A518" s="47" t="s">
        <v>136</v>
      </c>
      <c r="B518" s="47" t="s">
        <v>4545</v>
      </c>
      <c r="C518" s="47" t="s">
        <v>4926</v>
      </c>
    </row>
    <row r="519" spans="1:3" ht="72.900000000000006" x14ac:dyDescent="0.4">
      <c r="A519" s="47" t="s">
        <v>136</v>
      </c>
      <c r="B519" s="47" t="s">
        <v>4546</v>
      </c>
      <c r="C519" s="47" t="s">
        <v>4927</v>
      </c>
    </row>
    <row r="520" spans="1:3" ht="58.3" x14ac:dyDescent="0.4">
      <c r="A520" s="47" t="s">
        <v>136</v>
      </c>
      <c r="B520" s="47" t="s">
        <v>4548</v>
      </c>
      <c r="C520" s="47" t="s">
        <v>4928</v>
      </c>
    </row>
    <row r="521" spans="1:3" ht="58.3" x14ac:dyDescent="0.4">
      <c r="A521" s="47" t="s">
        <v>136</v>
      </c>
      <c r="B521" s="47" t="s">
        <v>4549</v>
      </c>
      <c r="C521" s="47" t="s">
        <v>4929</v>
      </c>
    </row>
    <row r="522" spans="1:3" ht="72.900000000000006" x14ac:dyDescent="0.4">
      <c r="A522" s="47" t="s">
        <v>136</v>
      </c>
      <c r="B522" s="47" t="s">
        <v>4551</v>
      </c>
      <c r="C522" s="47" t="s">
        <v>4930</v>
      </c>
    </row>
    <row r="523" spans="1:3" ht="72.900000000000006" x14ac:dyDescent="0.4">
      <c r="A523" s="47" t="s">
        <v>136</v>
      </c>
      <c r="B523" s="47" t="s">
        <v>4443</v>
      </c>
      <c r="C523" s="47" t="s">
        <v>4931</v>
      </c>
    </row>
    <row r="524" spans="1:3" ht="72.900000000000006" x14ac:dyDescent="0.4">
      <c r="A524" s="47" t="s">
        <v>136</v>
      </c>
      <c r="B524" s="47" t="s">
        <v>3672</v>
      </c>
      <c r="C524" s="47" t="s">
        <v>4932</v>
      </c>
    </row>
    <row r="525" spans="1:3" ht="58.3" x14ac:dyDescent="0.4">
      <c r="A525" s="47" t="s">
        <v>136</v>
      </c>
      <c r="B525" s="47" t="s">
        <v>3674</v>
      </c>
      <c r="C525" s="47" t="s">
        <v>4933</v>
      </c>
    </row>
    <row r="526" spans="1:3" ht="58.3" x14ac:dyDescent="0.4">
      <c r="A526" s="47" t="s">
        <v>136</v>
      </c>
      <c r="B526" s="47" t="s">
        <v>4556</v>
      </c>
      <c r="C526" s="47" t="s">
        <v>4934</v>
      </c>
    </row>
    <row r="527" spans="1:3" ht="58.3" x14ac:dyDescent="0.4">
      <c r="A527" s="47" t="s">
        <v>136</v>
      </c>
      <c r="B527" s="47" t="s">
        <v>4558</v>
      </c>
      <c r="C527" s="47" t="s">
        <v>4935</v>
      </c>
    </row>
    <row r="528" spans="1:3" ht="58.3" x14ac:dyDescent="0.4">
      <c r="A528" s="47" t="s">
        <v>136</v>
      </c>
      <c r="B528" s="47" t="s">
        <v>4560</v>
      </c>
      <c r="C528" s="47" t="s">
        <v>4936</v>
      </c>
    </row>
    <row r="529" spans="1:3" ht="58.3" x14ac:dyDescent="0.4">
      <c r="A529" s="47" t="s">
        <v>136</v>
      </c>
      <c r="B529" s="47" t="s">
        <v>4562</v>
      </c>
      <c r="C529" s="47" t="s">
        <v>4937</v>
      </c>
    </row>
    <row r="530" spans="1:3" ht="72.900000000000006" x14ac:dyDescent="0.4">
      <c r="A530" s="47" t="s">
        <v>136</v>
      </c>
      <c r="B530" s="47" t="s">
        <v>3684</v>
      </c>
      <c r="C530" s="47" t="s">
        <v>4938</v>
      </c>
    </row>
    <row r="531" spans="1:3" ht="58.3" x14ac:dyDescent="0.4">
      <c r="A531" s="47" t="s">
        <v>136</v>
      </c>
      <c r="B531" s="47" t="s">
        <v>3686</v>
      </c>
      <c r="C531" s="47" t="s">
        <v>4939</v>
      </c>
    </row>
    <row r="532" spans="1:3" ht="72.900000000000006" x14ac:dyDescent="0.4">
      <c r="A532" s="47" t="s">
        <v>136</v>
      </c>
      <c r="B532" s="47" t="s">
        <v>3688</v>
      </c>
      <c r="C532" s="47" t="s">
        <v>4940</v>
      </c>
    </row>
    <row r="533" spans="1:3" ht="58.3" x14ac:dyDescent="0.4">
      <c r="A533" s="47" t="s">
        <v>136</v>
      </c>
      <c r="B533" s="47" t="s">
        <v>3690</v>
      </c>
      <c r="C533" s="47" t="s">
        <v>4941</v>
      </c>
    </row>
    <row r="534" spans="1:3" ht="58.3" x14ac:dyDescent="0.4">
      <c r="A534" s="47" t="s">
        <v>136</v>
      </c>
      <c r="B534" s="47" t="s">
        <v>3692</v>
      </c>
      <c r="C534" s="47" t="s">
        <v>4942</v>
      </c>
    </row>
    <row r="535" spans="1:3" ht="58.3" x14ac:dyDescent="0.4">
      <c r="A535" s="47" t="s">
        <v>136</v>
      </c>
      <c r="B535" s="47" t="s">
        <v>3694</v>
      </c>
      <c r="C535" s="47" t="s">
        <v>4943</v>
      </c>
    </row>
    <row r="536" spans="1:3" ht="72.900000000000006" x14ac:dyDescent="0.4">
      <c r="A536" s="47" t="s">
        <v>136</v>
      </c>
      <c r="B536" s="47" t="s">
        <v>3696</v>
      </c>
      <c r="C536" s="47" t="s">
        <v>4944</v>
      </c>
    </row>
    <row r="537" spans="1:3" ht="58.3" x14ac:dyDescent="0.4">
      <c r="A537" s="47" t="s">
        <v>136</v>
      </c>
      <c r="B537" s="47" t="s">
        <v>4571</v>
      </c>
      <c r="C537" s="47" t="s">
        <v>4945</v>
      </c>
    </row>
    <row r="538" spans="1:3" ht="58.3" x14ac:dyDescent="0.4">
      <c r="A538" s="47" t="s">
        <v>136</v>
      </c>
      <c r="B538" s="47" t="s">
        <v>3698</v>
      </c>
      <c r="C538" s="47" t="s">
        <v>4946</v>
      </c>
    </row>
    <row r="539" spans="1:3" ht="58.3" x14ac:dyDescent="0.4">
      <c r="A539" s="47" t="s">
        <v>136</v>
      </c>
      <c r="B539" s="47" t="s">
        <v>3700</v>
      </c>
      <c r="C539" s="47" t="s">
        <v>4947</v>
      </c>
    </row>
    <row r="540" spans="1:3" ht="58.3" x14ac:dyDescent="0.4">
      <c r="A540" s="47" t="s">
        <v>136</v>
      </c>
      <c r="B540" s="47" t="s">
        <v>3521</v>
      </c>
      <c r="C540" s="47" t="s">
        <v>4948</v>
      </c>
    </row>
    <row r="541" spans="1:3" ht="58.3" x14ac:dyDescent="0.4">
      <c r="A541" s="47" t="s">
        <v>136</v>
      </c>
      <c r="B541" s="47" t="s">
        <v>3523</v>
      </c>
      <c r="C541" s="47" t="s">
        <v>4949</v>
      </c>
    </row>
    <row r="542" spans="1:3" ht="58.3" x14ac:dyDescent="0.4">
      <c r="A542" s="47" t="s">
        <v>136</v>
      </c>
      <c r="B542" s="47" t="s">
        <v>3704</v>
      </c>
      <c r="C542" s="47" t="s">
        <v>4950</v>
      </c>
    </row>
    <row r="543" spans="1:3" ht="87.45" x14ac:dyDescent="0.4">
      <c r="A543" s="47" t="s">
        <v>136</v>
      </c>
      <c r="B543" s="47" t="s">
        <v>3706</v>
      </c>
      <c r="C543" s="47" t="s">
        <v>4951</v>
      </c>
    </row>
    <row r="544" spans="1:3" ht="58.3" x14ac:dyDescent="0.4">
      <c r="A544" s="47" t="s">
        <v>136</v>
      </c>
      <c r="B544" s="47" t="s">
        <v>3708</v>
      </c>
      <c r="C544" s="47" t="s">
        <v>4952</v>
      </c>
    </row>
    <row r="545" spans="1:3" ht="72.900000000000006" x14ac:dyDescent="0.4">
      <c r="A545" s="47" t="s">
        <v>136</v>
      </c>
      <c r="B545" s="47" t="s">
        <v>4579</v>
      </c>
      <c r="C545" s="47" t="s">
        <v>4953</v>
      </c>
    </row>
    <row r="546" spans="1:3" ht="58.3" x14ac:dyDescent="0.4">
      <c r="A546" s="47" t="s">
        <v>136</v>
      </c>
      <c r="B546" s="47" t="s">
        <v>4581</v>
      </c>
      <c r="C546" s="47" t="s">
        <v>4954</v>
      </c>
    </row>
    <row r="547" spans="1:3" ht="58.3" x14ac:dyDescent="0.4">
      <c r="A547" s="47" t="s">
        <v>136</v>
      </c>
      <c r="B547" s="47" t="s">
        <v>4583</v>
      </c>
      <c r="C547" s="47" t="s">
        <v>4955</v>
      </c>
    </row>
    <row r="548" spans="1:3" ht="58.3" x14ac:dyDescent="0.4">
      <c r="A548" s="47" t="s">
        <v>136</v>
      </c>
      <c r="B548" s="47" t="s">
        <v>4585</v>
      </c>
      <c r="C548" s="47" t="s">
        <v>4956</v>
      </c>
    </row>
    <row r="549" spans="1:3" ht="58.3" x14ac:dyDescent="0.4">
      <c r="A549" s="47" t="s">
        <v>136</v>
      </c>
      <c r="B549" s="47" t="s">
        <v>4587</v>
      </c>
      <c r="C549" s="47" t="s">
        <v>4957</v>
      </c>
    </row>
    <row r="550" spans="1:3" ht="58.3" x14ac:dyDescent="0.4">
      <c r="A550" s="47" t="s">
        <v>136</v>
      </c>
      <c r="B550" s="47" t="s">
        <v>4589</v>
      </c>
      <c r="C550" s="47" t="s">
        <v>4958</v>
      </c>
    </row>
    <row r="551" spans="1:3" ht="58.3" x14ac:dyDescent="0.4">
      <c r="A551" s="47" t="s">
        <v>136</v>
      </c>
      <c r="B551" s="47" t="s">
        <v>4591</v>
      </c>
      <c r="C551" s="47" t="s">
        <v>4959</v>
      </c>
    </row>
    <row r="552" spans="1:3" ht="58.3" x14ac:dyDescent="0.4">
      <c r="A552" s="47" t="s">
        <v>136</v>
      </c>
      <c r="B552" s="47" t="s">
        <v>4593</v>
      </c>
      <c r="C552" s="47" t="s">
        <v>4960</v>
      </c>
    </row>
    <row r="553" spans="1:3" ht="58.3" x14ac:dyDescent="0.4">
      <c r="A553" s="47" t="s">
        <v>136</v>
      </c>
      <c r="B553" s="47" t="s">
        <v>4595</v>
      </c>
      <c r="C553" s="47" t="s">
        <v>4961</v>
      </c>
    </row>
    <row r="554" spans="1:3" ht="58.3" x14ac:dyDescent="0.4">
      <c r="A554" s="47" t="s">
        <v>136</v>
      </c>
      <c r="B554" s="47" t="s">
        <v>4597</v>
      </c>
      <c r="C554" s="47" t="s">
        <v>4962</v>
      </c>
    </row>
    <row r="555" spans="1:3" ht="58.3" x14ac:dyDescent="0.4">
      <c r="A555" s="47" t="s">
        <v>136</v>
      </c>
      <c r="B555" s="47" t="s">
        <v>4599</v>
      </c>
      <c r="C555" s="47" t="s">
        <v>4963</v>
      </c>
    </row>
    <row r="556" spans="1:3" ht="58.3" x14ac:dyDescent="0.4">
      <c r="A556" s="47" t="s">
        <v>136</v>
      </c>
      <c r="B556" s="47" t="s">
        <v>4601</v>
      </c>
      <c r="C556" s="47" t="s">
        <v>4964</v>
      </c>
    </row>
    <row r="557" spans="1:3" ht="72.900000000000006" x14ac:dyDescent="0.4">
      <c r="A557" s="47" t="s">
        <v>136</v>
      </c>
      <c r="B557" s="47" t="s">
        <v>4603</v>
      </c>
      <c r="C557" s="47" t="s">
        <v>4965</v>
      </c>
    </row>
    <row r="558" spans="1:3" ht="87.45" x14ac:dyDescent="0.4">
      <c r="A558" s="47" t="s">
        <v>136</v>
      </c>
      <c r="B558" s="47" t="s">
        <v>4605</v>
      </c>
      <c r="C558" s="47" t="s">
        <v>4966</v>
      </c>
    </row>
    <row r="559" spans="1:3" ht="72.900000000000006" x14ac:dyDescent="0.4">
      <c r="A559" s="47" t="s">
        <v>136</v>
      </c>
      <c r="B559" s="47" t="s">
        <v>4607</v>
      </c>
      <c r="C559" s="47" t="s">
        <v>4967</v>
      </c>
    </row>
    <row r="560" spans="1:3" ht="102" x14ac:dyDescent="0.4">
      <c r="A560" s="47" t="s">
        <v>136</v>
      </c>
      <c r="B560" s="47" t="s">
        <v>4446</v>
      </c>
      <c r="C560" s="47" t="s">
        <v>4968</v>
      </c>
    </row>
    <row r="561" spans="1:3" ht="87.45" x14ac:dyDescent="0.4">
      <c r="A561" s="47" t="s">
        <v>136</v>
      </c>
      <c r="B561" s="47" t="s">
        <v>3735</v>
      </c>
      <c r="C561" s="47" t="s">
        <v>4969</v>
      </c>
    </row>
    <row r="562" spans="1:3" ht="58.3" x14ac:dyDescent="0.4">
      <c r="A562" s="47" t="s">
        <v>136</v>
      </c>
      <c r="B562" s="47" t="s">
        <v>3737</v>
      </c>
      <c r="C562" s="47" t="s">
        <v>4970</v>
      </c>
    </row>
    <row r="563" spans="1:3" ht="72.900000000000006" x14ac:dyDescent="0.4">
      <c r="A563" s="47" t="s">
        <v>136</v>
      </c>
      <c r="B563" s="47" t="s">
        <v>3739</v>
      </c>
      <c r="C563" s="47" t="s">
        <v>4971</v>
      </c>
    </row>
    <row r="564" spans="1:3" ht="72.900000000000006" x14ac:dyDescent="0.4">
      <c r="A564" s="47" t="s">
        <v>136</v>
      </c>
      <c r="B564" s="47" t="s">
        <v>4614</v>
      </c>
      <c r="C564" s="47" t="s">
        <v>4972</v>
      </c>
    </row>
    <row r="565" spans="1:3" ht="72.900000000000006" x14ac:dyDescent="0.4">
      <c r="A565" s="47" t="s">
        <v>136</v>
      </c>
      <c r="B565" s="47" t="s">
        <v>3743</v>
      </c>
      <c r="C565" s="47" t="s">
        <v>4973</v>
      </c>
    </row>
    <row r="566" spans="1:3" ht="72.900000000000006" x14ac:dyDescent="0.4">
      <c r="A566" s="47" t="s">
        <v>136</v>
      </c>
      <c r="B566" s="47" t="s">
        <v>3525</v>
      </c>
      <c r="C566" s="47" t="s">
        <v>4974</v>
      </c>
    </row>
    <row r="567" spans="1:3" ht="72.900000000000006" x14ac:dyDescent="0.4">
      <c r="A567" s="47" t="s">
        <v>136</v>
      </c>
      <c r="B567" s="47" t="s">
        <v>3746</v>
      </c>
      <c r="C567" s="47" t="s">
        <v>4975</v>
      </c>
    </row>
    <row r="568" spans="1:3" ht="72.900000000000006" x14ac:dyDescent="0.4">
      <c r="A568" s="47" t="s">
        <v>136</v>
      </c>
      <c r="B568" s="47" t="s">
        <v>3748</v>
      </c>
      <c r="C568" s="47" t="s">
        <v>4976</v>
      </c>
    </row>
    <row r="569" spans="1:3" ht="58.3" x14ac:dyDescent="0.4">
      <c r="A569" s="47" t="s">
        <v>136</v>
      </c>
      <c r="B569" s="47" t="s">
        <v>3750</v>
      </c>
      <c r="C569" s="47" t="s">
        <v>4977</v>
      </c>
    </row>
    <row r="570" spans="1:3" ht="72.900000000000006" x14ac:dyDescent="0.4">
      <c r="A570" s="47" t="s">
        <v>136</v>
      </c>
      <c r="B570" s="47" t="s">
        <v>3544</v>
      </c>
      <c r="C570" s="47" t="s">
        <v>4978</v>
      </c>
    </row>
    <row r="571" spans="1:3" ht="409.6" x14ac:dyDescent="0.4">
      <c r="A571" s="47" t="s">
        <v>139</v>
      </c>
      <c r="B571" s="47" t="s">
        <v>4456</v>
      </c>
      <c r="C571" s="47" t="s">
        <v>4979</v>
      </c>
    </row>
    <row r="572" spans="1:3" ht="409.6" x14ac:dyDescent="0.4">
      <c r="A572" s="47" t="s">
        <v>139</v>
      </c>
      <c r="B572" s="47" t="s">
        <v>4449</v>
      </c>
      <c r="C572" s="47" t="s">
        <v>4980</v>
      </c>
    </row>
    <row r="573" spans="1:3" ht="174.9" x14ac:dyDescent="0.4">
      <c r="A573" s="47" t="s">
        <v>139</v>
      </c>
      <c r="B573" s="47" t="s">
        <v>4446</v>
      </c>
      <c r="C573" s="47" t="s">
        <v>4981</v>
      </c>
    </row>
    <row r="574" spans="1:3" ht="204" x14ac:dyDescent="0.4">
      <c r="A574" s="47" t="s">
        <v>141</v>
      </c>
      <c r="B574" s="47" t="s">
        <v>3735</v>
      </c>
      <c r="C574" s="47" t="s">
        <v>4982</v>
      </c>
    </row>
    <row r="575" spans="1:3" ht="409.6" x14ac:dyDescent="0.4">
      <c r="A575" s="47" t="s">
        <v>144</v>
      </c>
      <c r="B575" s="47" t="s">
        <v>4456</v>
      </c>
      <c r="C575" s="47" t="s">
        <v>3841</v>
      </c>
    </row>
    <row r="576" spans="1:3" ht="409.6" x14ac:dyDescent="0.4">
      <c r="A576" s="47" t="s">
        <v>144</v>
      </c>
      <c r="B576" s="47" t="s">
        <v>4449</v>
      </c>
      <c r="C576" s="47" t="s">
        <v>4983</v>
      </c>
    </row>
    <row r="577" spans="1:3" ht="409.6" x14ac:dyDescent="0.4">
      <c r="A577" s="47" t="s">
        <v>144</v>
      </c>
      <c r="B577" s="47" t="s">
        <v>3530</v>
      </c>
      <c r="C577" s="47" t="s">
        <v>4984</v>
      </c>
    </row>
    <row r="578" spans="1:3" ht="349.75" x14ac:dyDescent="0.4">
      <c r="A578" s="47" t="s">
        <v>144</v>
      </c>
      <c r="B578" s="47" t="s">
        <v>4450</v>
      </c>
      <c r="C578" s="47" t="s">
        <v>4985</v>
      </c>
    </row>
    <row r="579" spans="1:3" ht="409.6" x14ac:dyDescent="0.4">
      <c r="A579" s="47" t="s">
        <v>144</v>
      </c>
      <c r="B579" s="47" t="s">
        <v>4452</v>
      </c>
      <c r="C579" s="47" t="s">
        <v>4986</v>
      </c>
    </row>
    <row r="580" spans="1:3" ht="72.900000000000006" x14ac:dyDescent="0.4">
      <c r="A580" s="47" t="s">
        <v>144</v>
      </c>
      <c r="B580" s="47" t="s">
        <v>4461</v>
      </c>
      <c r="C580" s="47" t="s">
        <v>3846</v>
      </c>
    </row>
    <row r="581" spans="1:3" ht="409.6" x14ac:dyDescent="0.4">
      <c r="A581" s="47" t="s">
        <v>144</v>
      </c>
      <c r="B581" s="47" t="s">
        <v>4463</v>
      </c>
      <c r="C581" s="47" t="s">
        <v>4987</v>
      </c>
    </row>
    <row r="582" spans="1:3" ht="262.3" x14ac:dyDescent="0.4">
      <c r="A582" s="47" t="s">
        <v>144</v>
      </c>
      <c r="B582" s="47" t="s">
        <v>4465</v>
      </c>
      <c r="C582" s="47" t="s">
        <v>4988</v>
      </c>
    </row>
    <row r="583" spans="1:3" ht="116.6" x14ac:dyDescent="0.4">
      <c r="A583" s="47" t="s">
        <v>144</v>
      </c>
      <c r="B583" s="47" t="s">
        <v>4467</v>
      </c>
      <c r="C583" s="47" t="s">
        <v>3849</v>
      </c>
    </row>
    <row r="584" spans="1:3" ht="43.75" x14ac:dyDescent="0.4">
      <c r="A584" s="47" t="s">
        <v>144</v>
      </c>
      <c r="B584" s="47" t="s">
        <v>4469</v>
      </c>
      <c r="C584" s="47" t="s">
        <v>4989</v>
      </c>
    </row>
    <row r="585" spans="1:3" ht="87.45" x14ac:dyDescent="0.4">
      <c r="A585" s="47" t="s">
        <v>144</v>
      </c>
      <c r="B585" s="47" t="s">
        <v>4471</v>
      </c>
      <c r="C585" s="47" t="s">
        <v>4990</v>
      </c>
    </row>
    <row r="586" spans="1:3" ht="87.45" x14ac:dyDescent="0.4">
      <c r="A586" s="47" t="s">
        <v>144</v>
      </c>
      <c r="B586" s="47" t="s">
        <v>4473</v>
      </c>
      <c r="C586" s="47" t="s">
        <v>4991</v>
      </c>
    </row>
    <row r="587" spans="1:3" ht="409.6" x14ac:dyDescent="0.4">
      <c r="A587" s="47" t="s">
        <v>144</v>
      </c>
      <c r="B587" s="47" t="s">
        <v>4453</v>
      </c>
      <c r="C587" s="47" t="s">
        <v>4992</v>
      </c>
    </row>
    <row r="588" spans="1:3" ht="247.75" x14ac:dyDescent="0.4">
      <c r="A588" s="47" t="s">
        <v>144</v>
      </c>
      <c r="B588" s="47" t="s">
        <v>4476</v>
      </c>
      <c r="C588" s="47" t="s">
        <v>4993</v>
      </c>
    </row>
    <row r="589" spans="1:3" ht="409.6" x14ac:dyDescent="0.4">
      <c r="A589" s="47" t="s">
        <v>144</v>
      </c>
      <c r="B589" s="47" t="s">
        <v>4455</v>
      </c>
      <c r="C589" s="47" t="s">
        <v>4994</v>
      </c>
    </row>
    <row r="590" spans="1:3" ht="247.75" x14ac:dyDescent="0.4">
      <c r="A590" s="47" t="s">
        <v>144</v>
      </c>
      <c r="B590" s="47" t="s">
        <v>4479</v>
      </c>
      <c r="C590" s="47" t="s">
        <v>4995</v>
      </c>
    </row>
    <row r="591" spans="1:3" ht="116.6" x14ac:dyDescent="0.4">
      <c r="A591" s="47" t="s">
        <v>144</v>
      </c>
      <c r="B591" s="47" t="s">
        <v>4436</v>
      </c>
      <c r="C591" s="47" t="s">
        <v>4996</v>
      </c>
    </row>
    <row r="592" spans="1:3" ht="174.9" x14ac:dyDescent="0.4">
      <c r="A592" s="47" t="s">
        <v>144</v>
      </c>
      <c r="B592" s="47" t="s">
        <v>4482</v>
      </c>
      <c r="C592" s="47" t="s">
        <v>4997</v>
      </c>
    </row>
    <row r="593" spans="1:3" ht="87.45" x14ac:dyDescent="0.4">
      <c r="A593" s="47" t="s">
        <v>144</v>
      </c>
      <c r="B593" s="47" t="s">
        <v>4484</v>
      </c>
      <c r="C593" s="47" t="s">
        <v>3859</v>
      </c>
    </row>
    <row r="594" spans="1:3" ht="58.3" x14ac:dyDescent="0.4">
      <c r="A594" s="47" t="s">
        <v>144</v>
      </c>
      <c r="B594" s="47" t="s">
        <v>4486</v>
      </c>
      <c r="C594" s="47" t="s">
        <v>4998</v>
      </c>
    </row>
    <row r="595" spans="1:3" ht="72.900000000000006" x14ac:dyDescent="0.4">
      <c r="A595" s="47" t="s">
        <v>144</v>
      </c>
      <c r="B595" s="47" t="s">
        <v>4488</v>
      </c>
      <c r="C595" s="47" t="s">
        <v>4999</v>
      </c>
    </row>
    <row r="596" spans="1:3" ht="87.45" x14ac:dyDescent="0.4">
      <c r="A596" s="47" t="s">
        <v>144</v>
      </c>
      <c r="B596" s="47" t="s">
        <v>4490</v>
      </c>
      <c r="C596" s="47" t="s">
        <v>5000</v>
      </c>
    </row>
    <row r="597" spans="1:3" ht="409.6" x14ac:dyDescent="0.4">
      <c r="A597" s="47" t="s">
        <v>144</v>
      </c>
      <c r="B597" s="47" t="s">
        <v>4430</v>
      </c>
      <c r="C597" s="47" t="s">
        <v>5001</v>
      </c>
    </row>
    <row r="598" spans="1:3" ht="58.3" x14ac:dyDescent="0.4">
      <c r="A598" s="47" t="s">
        <v>144</v>
      </c>
      <c r="B598" s="47" t="s">
        <v>4493</v>
      </c>
      <c r="C598" s="47" t="s">
        <v>5002</v>
      </c>
    </row>
    <row r="599" spans="1:3" ht="58.3" x14ac:dyDescent="0.4">
      <c r="A599" s="47" t="s">
        <v>144</v>
      </c>
      <c r="B599" s="47" t="s">
        <v>4495</v>
      </c>
      <c r="C599" s="47" t="s">
        <v>5003</v>
      </c>
    </row>
    <row r="600" spans="1:3" ht="72.900000000000006" x14ac:dyDescent="0.4">
      <c r="A600" s="47" t="s">
        <v>144</v>
      </c>
      <c r="B600" s="47" t="s">
        <v>4497</v>
      </c>
      <c r="C600" s="47" t="s">
        <v>5004</v>
      </c>
    </row>
    <row r="601" spans="1:3" ht="72.900000000000006" x14ac:dyDescent="0.4">
      <c r="A601" s="47" t="s">
        <v>144</v>
      </c>
      <c r="B601" s="47" t="s">
        <v>4499</v>
      </c>
      <c r="C601" s="47" t="s">
        <v>5005</v>
      </c>
    </row>
    <row r="602" spans="1:3" ht="409.6" x14ac:dyDescent="0.4">
      <c r="A602" s="47" t="s">
        <v>144</v>
      </c>
      <c r="B602" s="47" t="s">
        <v>4501</v>
      </c>
      <c r="C602" s="47" t="s">
        <v>5006</v>
      </c>
    </row>
    <row r="603" spans="1:3" ht="116.6" x14ac:dyDescent="0.4">
      <c r="A603" s="47" t="s">
        <v>144</v>
      </c>
      <c r="B603" s="47" t="s">
        <v>4503</v>
      </c>
      <c r="C603" s="47" t="s">
        <v>3871</v>
      </c>
    </row>
    <row r="604" spans="1:3" ht="58.3" x14ac:dyDescent="0.4">
      <c r="A604" s="47" t="s">
        <v>144</v>
      </c>
      <c r="B604" s="47" t="s">
        <v>2746</v>
      </c>
      <c r="C604" s="47" t="s">
        <v>3612</v>
      </c>
    </row>
    <row r="605" spans="1:3" ht="58.3" x14ac:dyDescent="0.4">
      <c r="A605" s="47" t="s">
        <v>144</v>
      </c>
      <c r="B605" s="47" t="s">
        <v>4506</v>
      </c>
      <c r="C605" s="47" t="s">
        <v>5007</v>
      </c>
    </row>
    <row r="606" spans="1:3" ht="58.3" x14ac:dyDescent="0.4">
      <c r="A606" s="47" t="s">
        <v>144</v>
      </c>
      <c r="B606" s="47" t="s">
        <v>4508</v>
      </c>
      <c r="C606" s="47" t="s">
        <v>5008</v>
      </c>
    </row>
    <row r="607" spans="1:3" ht="58.3" x14ac:dyDescent="0.4">
      <c r="A607" s="47" t="s">
        <v>144</v>
      </c>
      <c r="B607" s="47" t="s">
        <v>4510</v>
      </c>
      <c r="C607" s="47" t="s">
        <v>3618</v>
      </c>
    </row>
    <row r="608" spans="1:3" ht="58.3" x14ac:dyDescent="0.4">
      <c r="A608" s="47" t="s">
        <v>144</v>
      </c>
      <c r="B608" s="47" t="s">
        <v>4512</v>
      </c>
      <c r="C608" s="47" t="s">
        <v>3875</v>
      </c>
    </row>
    <row r="609" spans="1:3" ht="58.3" x14ac:dyDescent="0.4">
      <c r="A609" s="47" t="s">
        <v>144</v>
      </c>
      <c r="B609" s="47" t="s">
        <v>4514</v>
      </c>
      <c r="C609" s="47" t="s">
        <v>3622</v>
      </c>
    </row>
    <row r="610" spans="1:3" ht="72.900000000000006" x14ac:dyDescent="0.4">
      <c r="A610" s="47" t="s">
        <v>144</v>
      </c>
      <c r="B610" s="47" t="s">
        <v>4516</v>
      </c>
      <c r="C610" s="47" t="s">
        <v>3876</v>
      </c>
    </row>
    <row r="611" spans="1:3" ht="72.900000000000006" x14ac:dyDescent="0.4">
      <c r="A611" s="47" t="s">
        <v>144</v>
      </c>
      <c r="B611" s="47" t="s">
        <v>4518</v>
      </c>
      <c r="C611" s="47" t="s">
        <v>5009</v>
      </c>
    </row>
    <row r="612" spans="1:3" ht="409.6" x14ac:dyDescent="0.4">
      <c r="A612" s="47" t="s">
        <v>144</v>
      </c>
      <c r="B612" s="47" t="s">
        <v>4439</v>
      </c>
      <c r="C612" s="47" t="s">
        <v>5010</v>
      </c>
    </row>
    <row r="613" spans="1:3" ht="58.3" x14ac:dyDescent="0.4">
      <c r="A613" s="47" t="s">
        <v>144</v>
      </c>
      <c r="B613" s="47" t="s">
        <v>4521</v>
      </c>
      <c r="C613" s="47" t="s">
        <v>5011</v>
      </c>
    </row>
    <row r="614" spans="1:3" ht="58.3" x14ac:dyDescent="0.4">
      <c r="A614" s="47" t="s">
        <v>144</v>
      </c>
      <c r="B614" s="47" t="s">
        <v>4523</v>
      </c>
      <c r="C614" s="47" t="s">
        <v>3880</v>
      </c>
    </row>
    <row r="615" spans="1:3" ht="145.75" x14ac:dyDescent="0.4">
      <c r="A615" s="47" t="s">
        <v>144</v>
      </c>
      <c r="B615" s="47" t="s">
        <v>4524</v>
      </c>
      <c r="C615" s="47" t="s">
        <v>3881</v>
      </c>
    </row>
    <row r="616" spans="1:3" ht="58.3" x14ac:dyDescent="0.4">
      <c r="A616" s="47" t="s">
        <v>144</v>
      </c>
      <c r="B616" s="47" t="s">
        <v>4526</v>
      </c>
      <c r="C616" s="47" t="s">
        <v>3882</v>
      </c>
    </row>
    <row r="617" spans="1:3" ht="58.3" x14ac:dyDescent="0.4">
      <c r="A617" s="47" t="s">
        <v>144</v>
      </c>
      <c r="B617" s="47" t="s">
        <v>4528</v>
      </c>
      <c r="C617" s="47" t="s">
        <v>5012</v>
      </c>
    </row>
    <row r="618" spans="1:3" ht="58.3" x14ac:dyDescent="0.4">
      <c r="A618" s="47" t="s">
        <v>144</v>
      </c>
      <c r="B618" s="47" t="s">
        <v>4432</v>
      </c>
      <c r="C618" s="47" t="s">
        <v>3884</v>
      </c>
    </row>
    <row r="619" spans="1:3" ht="43.75" x14ac:dyDescent="0.4">
      <c r="A619" s="47" t="s">
        <v>144</v>
      </c>
      <c r="B619" s="47" t="s">
        <v>4529</v>
      </c>
      <c r="C619" s="47" t="s">
        <v>5013</v>
      </c>
    </row>
    <row r="620" spans="1:3" ht="43.75" x14ac:dyDescent="0.4">
      <c r="A620" s="47" t="s">
        <v>144</v>
      </c>
      <c r="B620" s="47" t="s">
        <v>4531</v>
      </c>
      <c r="C620" s="47" t="s">
        <v>5014</v>
      </c>
    </row>
    <row r="621" spans="1:3" ht="58.3" x14ac:dyDescent="0.4">
      <c r="A621" s="47" t="s">
        <v>144</v>
      </c>
      <c r="B621" s="47" t="s">
        <v>4533</v>
      </c>
      <c r="C621" s="47" t="s">
        <v>4661</v>
      </c>
    </row>
    <row r="622" spans="1:3" ht="58.3" x14ac:dyDescent="0.4">
      <c r="A622" s="47" t="s">
        <v>144</v>
      </c>
      <c r="B622" s="47" t="s">
        <v>4535</v>
      </c>
      <c r="C622" s="47" t="s">
        <v>5015</v>
      </c>
    </row>
    <row r="623" spans="1:3" ht="58.3" x14ac:dyDescent="0.4">
      <c r="A623" s="47" t="s">
        <v>144</v>
      </c>
      <c r="B623" s="47" t="s">
        <v>4536</v>
      </c>
      <c r="C623" s="47" t="s">
        <v>4663</v>
      </c>
    </row>
    <row r="624" spans="1:3" ht="58.3" x14ac:dyDescent="0.4">
      <c r="A624" s="47" t="s">
        <v>144</v>
      </c>
      <c r="B624" s="47" t="s">
        <v>4441</v>
      </c>
      <c r="C624" s="47" t="s">
        <v>5016</v>
      </c>
    </row>
    <row r="625" spans="1:3" ht="29.15" x14ac:dyDescent="0.4">
      <c r="A625" s="47" t="s">
        <v>144</v>
      </c>
      <c r="B625" s="47" t="s">
        <v>4538</v>
      </c>
      <c r="C625" s="47" t="s">
        <v>5017</v>
      </c>
    </row>
    <row r="626" spans="1:3" ht="72.900000000000006" x14ac:dyDescent="0.4">
      <c r="A626" s="47" t="s">
        <v>144</v>
      </c>
      <c r="B626" s="47" t="s">
        <v>4540</v>
      </c>
      <c r="C626" s="47" t="s">
        <v>5018</v>
      </c>
    </row>
    <row r="627" spans="1:3" ht="72.900000000000006" x14ac:dyDescent="0.4">
      <c r="A627" s="47" t="s">
        <v>144</v>
      </c>
      <c r="B627" s="47" t="s">
        <v>4542</v>
      </c>
      <c r="C627" s="47" t="s">
        <v>5019</v>
      </c>
    </row>
    <row r="628" spans="1:3" ht="72.900000000000006" x14ac:dyDescent="0.4">
      <c r="A628" s="47" t="s">
        <v>144</v>
      </c>
      <c r="B628" s="47" t="s">
        <v>4543</v>
      </c>
      <c r="C628" s="47" t="s">
        <v>5020</v>
      </c>
    </row>
    <row r="629" spans="1:3" ht="72.900000000000006" x14ac:dyDescent="0.4">
      <c r="A629" s="47" t="s">
        <v>144</v>
      </c>
      <c r="B629" s="47" t="s">
        <v>4544</v>
      </c>
      <c r="C629" s="47" t="s">
        <v>3895</v>
      </c>
    </row>
    <row r="630" spans="1:3" ht="72.900000000000006" x14ac:dyDescent="0.4">
      <c r="A630" s="47" t="s">
        <v>144</v>
      </c>
      <c r="B630" s="47" t="s">
        <v>4545</v>
      </c>
      <c r="C630" s="47" t="s">
        <v>5021</v>
      </c>
    </row>
    <row r="631" spans="1:3" ht="72.900000000000006" x14ac:dyDescent="0.4">
      <c r="A631" s="47" t="s">
        <v>144</v>
      </c>
      <c r="B631" s="47" t="s">
        <v>4546</v>
      </c>
      <c r="C631" s="47" t="s">
        <v>5022</v>
      </c>
    </row>
    <row r="632" spans="1:3" ht="409.6" x14ac:dyDescent="0.4">
      <c r="A632" s="47" t="s">
        <v>144</v>
      </c>
      <c r="B632" s="47" t="s">
        <v>4548</v>
      </c>
      <c r="C632" s="47" t="s">
        <v>5023</v>
      </c>
    </row>
    <row r="633" spans="1:3" ht="58.3" x14ac:dyDescent="0.4">
      <c r="A633" s="47" t="s">
        <v>144</v>
      </c>
      <c r="B633" s="47" t="s">
        <v>4549</v>
      </c>
      <c r="C633" s="47" t="s">
        <v>4672</v>
      </c>
    </row>
    <row r="634" spans="1:3" ht="72.900000000000006" x14ac:dyDescent="0.4">
      <c r="A634" s="47" t="s">
        <v>144</v>
      </c>
      <c r="B634" s="47" t="s">
        <v>4551</v>
      </c>
      <c r="C634" s="47" t="s">
        <v>5024</v>
      </c>
    </row>
    <row r="635" spans="1:3" ht="72.900000000000006" x14ac:dyDescent="0.4">
      <c r="A635" s="47" t="s">
        <v>144</v>
      </c>
      <c r="B635" s="47" t="s">
        <v>4443</v>
      </c>
      <c r="C635" s="47" t="s">
        <v>5025</v>
      </c>
    </row>
    <row r="636" spans="1:3" ht="72.900000000000006" x14ac:dyDescent="0.4">
      <c r="A636" s="47" t="s">
        <v>144</v>
      </c>
      <c r="B636" s="47" t="s">
        <v>3672</v>
      </c>
      <c r="C636" s="47" t="s">
        <v>3900</v>
      </c>
    </row>
    <row r="637" spans="1:3" ht="72.900000000000006" x14ac:dyDescent="0.4">
      <c r="A637" s="47" t="s">
        <v>144</v>
      </c>
      <c r="B637" s="47" t="s">
        <v>3674</v>
      </c>
      <c r="C637" s="47" t="s">
        <v>5026</v>
      </c>
    </row>
    <row r="638" spans="1:3" ht="58.3" x14ac:dyDescent="0.4">
      <c r="A638" s="47" t="s">
        <v>144</v>
      </c>
      <c r="B638" s="47" t="s">
        <v>4556</v>
      </c>
      <c r="C638" s="47" t="s">
        <v>5027</v>
      </c>
    </row>
    <row r="639" spans="1:3" ht="72.900000000000006" x14ac:dyDescent="0.4">
      <c r="A639" s="47" t="s">
        <v>144</v>
      </c>
      <c r="B639" s="47" t="s">
        <v>4558</v>
      </c>
      <c r="C639" s="47" t="s">
        <v>5028</v>
      </c>
    </row>
    <row r="640" spans="1:3" ht="58.3" x14ac:dyDescent="0.4">
      <c r="A640" s="47" t="s">
        <v>144</v>
      </c>
      <c r="B640" s="47" t="s">
        <v>4560</v>
      </c>
      <c r="C640" s="47" t="s">
        <v>5029</v>
      </c>
    </row>
    <row r="641" spans="1:3" ht="72.900000000000006" x14ac:dyDescent="0.4">
      <c r="A641" s="47" t="s">
        <v>144</v>
      </c>
      <c r="B641" s="47" t="s">
        <v>4562</v>
      </c>
      <c r="C641" s="47" t="s">
        <v>5030</v>
      </c>
    </row>
    <row r="642" spans="1:3" ht="58.3" x14ac:dyDescent="0.4">
      <c r="A642" s="47" t="s">
        <v>144</v>
      </c>
      <c r="B642" s="47" t="s">
        <v>3684</v>
      </c>
      <c r="C642" s="47" t="s">
        <v>5031</v>
      </c>
    </row>
    <row r="643" spans="1:3" ht="58.3" x14ac:dyDescent="0.4">
      <c r="A643" s="47" t="s">
        <v>144</v>
      </c>
      <c r="B643" s="47" t="s">
        <v>3686</v>
      </c>
      <c r="C643" s="47" t="s">
        <v>5032</v>
      </c>
    </row>
    <row r="644" spans="1:3" ht="58.3" x14ac:dyDescent="0.4">
      <c r="A644" s="47" t="s">
        <v>144</v>
      </c>
      <c r="B644" s="47" t="s">
        <v>3688</v>
      </c>
      <c r="C644" s="47" t="s">
        <v>5033</v>
      </c>
    </row>
    <row r="645" spans="1:3" ht="72.900000000000006" x14ac:dyDescent="0.4">
      <c r="A645" s="47" t="s">
        <v>144</v>
      </c>
      <c r="B645" s="47" t="s">
        <v>3690</v>
      </c>
      <c r="C645" s="47" t="s">
        <v>5034</v>
      </c>
    </row>
    <row r="646" spans="1:3" ht="58.3" x14ac:dyDescent="0.4">
      <c r="A646" s="47" t="s">
        <v>144</v>
      </c>
      <c r="B646" s="47" t="s">
        <v>3692</v>
      </c>
      <c r="C646" s="47" t="s">
        <v>5035</v>
      </c>
    </row>
    <row r="647" spans="1:3" ht="58.3" x14ac:dyDescent="0.4">
      <c r="A647" s="47" t="s">
        <v>144</v>
      </c>
      <c r="B647" s="47" t="s">
        <v>3694</v>
      </c>
      <c r="C647" s="47" t="s">
        <v>5036</v>
      </c>
    </row>
    <row r="648" spans="1:3" ht="58.3" x14ac:dyDescent="0.4">
      <c r="A648" s="47" t="s">
        <v>144</v>
      </c>
      <c r="B648" s="47" t="s">
        <v>3696</v>
      </c>
      <c r="C648" s="47" t="s">
        <v>5037</v>
      </c>
    </row>
    <row r="649" spans="1:3" ht="58.3" x14ac:dyDescent="0.4">
      <c r="A649" s="47" t="s">
        <v>144</v>
      </c>
      <c r="B649" s="47" t="s">
        <v>4571</v>
      </c>
      <c r="C649" s="47" t="s">
        <v>5038</v>
      </c>
    </row>
    <row r="650" spans="1:3" ht="58.3" x14ac:dyDescent="0.4">
      <c r="A650" s="47" t="s">
        <v>144</v>
      </c>
      <c r="B650" s="47" t="s">
        <v>3698</v>
      </c>
      <c r="C650" s="47" t="s">
        <v>5039</v>
      </c>
    </row>
    <row r="651" spans="1:3" ht="58.3" x14ac:dyDescent="0.4">
      <c r="A651" s="47" t="s">
        <v>144</v>
      </c>
      <c r="B651" s="47" t="s">
        <v>3700</v>
      </c>
      <c r="C651" s="47" t="s">
        <v>5040</v>
      </c>
    </row>
    <row r="652" spans="1:3" ht="72.900000000000006" x14ac:dyDescent="0.4">
      <c r="A652" s="47" t="s">
        <v>144</v>
      </c>
      <c r="B652" s="47" t="s">
        <v>3521</v>
      </c>
      <c r="C652" s="47" t="s">
        <v>5041</v>
      </c>
    </row>
    <row r="653" spans="1:3" ht="58.3" x14ac:dyDescent="0.4">
      <c r="A653" s="47" t="s">
        <v>144</v>
      </c>
      <c r="B653" s="47" t="s">
        <v>3523</v>
      </c>
      <c r="C653" s="47" t="s">
        <v>5042</v>
      </c>
    </row>
    <row r="654" spans="1:3" ht="58.3" x14ac:dyDescent="0.4">
      <c r="A654" s="47" t="s">
        <v>144</v>
      </c>
      <c r="B654" s="47" t="s">
        <v>3704</v>
      </c>
      <c r="C654" s="47" t="s">
        <v>3917</v>
      </c>
    </row>
    <row r="655" spans="1:3" ht="58.3" x14ac:dyDescent="0.4">
      <c r="A655" s="47" t="s">
        <v>144</v>
      </c>
      <c r="B655" s="47" t="s">
        <v>3706</v>
      </c>
      <c r="C655" s="47" t="s">
        <v>5043</v>
      </c>
    </row>
    <row r="656" spans="1:3" ht="58.3" x14ac:dyDescent="0.4">
      <c r="A656" s="47" t="s">
        <v>144</v>
      </c>
      <c r="B656" s="47" t="s">
        <v>3708</v>
      </c>
      <c r="C656" s="47" t="s">
        <v>3919</v>
      </c>
    </row>
    <row r="657" spans="1:3" ht="58.3" x14ac:dyDescent="0.4">
      <c r="A657" s="47" t="s">
        <v>144</v>
      </c>
      <c r="B657" s="47" t="s">
        <v>4579</v>
      </c>
      <c r="C657" s="47" t="s">
        <v>5044</v>
      </c>
    </row>
    <row r="658" spans="1:3" ht="58.3" x14ac:dyDescent="0.4">
      <c r="A658" s="47" t="s">
        <v>144</v>
      </c>
      <c r="B658" s="47" t="s">
        <v>4581</v>
      </c>
      <c r="C658" s="47" t="s">
        <v>5045</v>
      </c>
    </row>
    <row r="659" spans="1:3" ht="58.3" x14ac:dyDescent="0.4">
      <c r="A659" s="47" t="s">
        <v>144</v>
      </c>
      <c r="B659" s="47" t="s">
        <v>4583</v>
      </c>
      <c r="C659" s="47" t="s">
        <v>5046</v>
      </c>
    </row>
    <row r="660" spans="1:3" ht="58.3" x14ac:dyDescent="0.4">
      <c r="A660" s="47" t="s">
        <v>144</v>
      </c>
      <c r="B660" s="47" t="s">
        <v>4585</v>
      </c>
      <c r="C660" s="47" t="s">
        <v>5047</v>
      </c>
    </row>
    <row r="661" spans="1:3" ht="58.3" x14ac:dyDescent="0.4">
      <c r="A661" s="47" t="s">
        <v>144</v>
      </c>
      <c r="B661" s="47" t="s">
        <v>4587</v>
      </c>
      <c r="C661" s="47" t="s">
        <v>5048</v>
      </c>
    </row>
    <row r="662" spans="1:3" ht="72.900000000000006" x14ac:dyDescent="0.4">
      <c r="A662" s="47" t="s">
        <v>144</v>
      </c>
      <c r="B662" s="47" t="s">
        <v>4589</v>
      </c>
      <c r="C662" s="47" t="s">
        <v>5049</v>
      </c>
    </row>
    <row r="663" spans="1:3" ht="72.900000000000006" x14ac:dyDescent="0.4">
      <c r="A663" s="47" t="s">
        <v>144</v>
      </c>
      <c r="B663" s="47" t="s">
        <v>4591</v>
      </c>
      <c r="C663" s="47" t="s">
        <v>5050</v>
      </c>
    </row>
    <row r="664" spans="1:3" ht="72.900000000000006" x14ac:dyDescent="0.4">
      <c r="A664" s="47" t="s">
        <v>144</v>
      </c>
      <c r="B664" s="47" t="s">
        <v>4593</v>
      </c>
      <c r="C664" s="47" t="s">
        <v>5051</v>
      </c>
    </row>
    <row r="665" spans="1:3" ht="58.3" x14ac:dyDescent="0.4">
      <c r="A665" s="47" t="s">
        <v>144</v>
      </c>
      <c r="B665" s="47" t="s">
        <v>4595</v>
      </c>
      <c r="C665" s="47" t="s">
        <v>5052</v>
      </c>
    </row>
    <row r="666" spans="1:3" ht="58.3" x14ac:dyDescent="0.4">
      <c r="A666" s="47" t="s">
        <v>144</v>
      </c>
      <c r="B666" s="47" t="s">
        <v>4597</v>
      </c>
      <c r="C666" s="47" t="s">
        <v>5053</v>
      </c>
    </row>
    <row r="667" spans="1:3" ht="58.3" x14ac:dyDescent="0.4">
      <c r="A667" s="47" t="s">
        <v>144</v>
      </c>
      <c r="B667" s="47" t="s">
        <v>4599</v>
      </c>
      <c r="C667" s="47" t="s">
        <v>5054</v>
      </c>
    </row>
    <row r="668" spans="1:3" ht="58.3" x14ac:dyDescent="0.4">
      <c r="A668" s="47" t="s">
        <v>144</v>
      </c>
      <c r="B668" s="47" t="s">
        <v>4601</v>
      </c>
      <c r="C668" s="47" t="s">
        <v>5055</v>
      </c>
    </row>
    <row r="669" spans="1:3" ht="58.3" x14ac:dyDescent="0.4">
      <c r="A669" s="47" t="s">
        <v>144</v>
      </c>
      <c r="B669" s="47" t="s">
        <v>4603</v>
      </c>
      <c r="C669" s="47" t="s">
        <v>5056</v>
      </c>
    </row>
    <row r="670" spans="1:3" ht="58.3" x14ac:dyDescent="0.4">
      <c r="A670" s="47" t="s">
        <v>144</v>
      </c>
      <c r="B670" s="47" t="s">
        <v>4605</v>
      </c>
      <c r="C670" s="47" t="s">
        <v>5057</v>
      </c>
    </row>
    <row r="671" spans="1:3" ht="58.3" x14ac:dyDescent="0.4">
      <c r="A671" s="47" t="s">
        <v>144</v>
      </c>
      <c r="B671" s="47" t="s">
        <v>4607</v>
      </c>
      <c r="C671" s="47" t="s">
        <v>5058</v>
      </c>
    </row>
    <row r="672" spans="1:3" ht="409.6" x14ac:dyDescent="0.4">
      <c r="A672" s="47" t="s">
        <v>144</v>
      </c>
      <c r="B672" s="47" t="s">
        <v>4446</v>
      </c>
      <c r="C672" s="47" t="s">
        <v>5059</v>
      </c>
    </row>
    <row r="673" spans="1:3" ht="72.900000000000006" x14ac:dyDescent="0.4">
      <c r="A673" s="47" t="s">
        <v>144</v>
      </c>
      <c r="B673" s="47" t="s">
        <v>4610</v>
      </c>
      <c r="C673" s="47" t="s">
        <v>5060</v>
      </c>
    </row>
    <row r="674" spans="1:3" ht="409.6" x14ac:dyDescent="0.4">
      <c r="A674" s="47" t="s">
        <v>144</v>
      </c>
      <c r="B674" s="47" t="s">
        <v>3735</v>
      </c>
      <c r="C674" s="47" t="s">
        <v>5061</v>
      </c>
    </row>
    <row r="675" spans="1:3" ht="58.3" x14ac:dyDescent="0.4">
      <c r="A675" s="47" t="s">
        <v>144</v>
      </c>
      <c r="B675" s="47" t="s">
        <v>3737</v>
      </c>
      <c r="C675" s="47" t="s">
        <v>3934</v>
      </c>
    </row>
    <row r="676" spans="1:3" ht="58.3" x14ac:dyDescent="0.4">
      <c r="A676" s="47" t="s">
        <v>144</v>
      </c>
      <c r="B676" s="47" t="s">
        <v>3739</v>
      </c>
      <c r="C676" s="47" t="s">
        <v>5062</v>
      </c>
    </row>
    <row r="677" spans="1:3" ht="58.3" x14ac:dyDescent="0.4">
      <c r="A677" s="47" t="s">
        <v>144</v>
      </c>
      <c r="B677" s="47" t="s">
        <v>4614</v>
      </c>
      <c r="C677" s="47" t="s">
        <v>5063</v>
      </c>
    </row>
    <row r="678" spans="1:3" ht="58.3" x14ac:dyDescent="0.4">
      <c r="A678" s="47" t="s">
        <v>144</v>
      </c>
      <c r="B678" s="47" t="s">
        <v>3743</v>
      </c>
      <c r="C678" s="47" t="s">
        <v>3937</v>
      </c>
    </row>
    <row r="679" spans="1:3" ht="72.900000000000006" x14ac:dyDescent="0.4">
      <c r="A679" s="47" t="s">
        <v>144</v>
      </c>
      <c r="B679" s="47" t="s">
        <v>3525</v>
      </c>
      <c r="C679" s="47" t="s">
        <v>4713</v>
      </c>
    </row>
    <row r="680" spans="1:3" ht="58.3" x14ac:dyDescent="0.4">
      <c r="A680" s="47" t="s">
        <v>144</v>
      </c>
      <c r="B680" s="47" t="s">
        <v>3746</v>
      </c>
      <c r="C680" s="47" t="s">
        <v>5064</v>
      </c>
    </row>
    <row r="681" spans="1:3" ht="58.3" x14ac:dyDescent="0.4">
      <c r="A681" s="47" t="s">
        <v>144</v>
      </c>
      <c r="B681" s="47" t="s">
        <v>3748</v>
      </c>
      <c r="C681" s="47" t="s">
        <v>5065</v>
      </c>
    </row>
    <row r="682" spans="1:3" ht="378.9" x14ac:dyDescent="0.4">
      <c r="A682" s="47" t="s">
        <v>144</v>
      </c>
      <c r="B682" s="47" t="s">
        <v>3750</v>
      </c>
      <c r="C682" s="47" t="s">
        <v>5066</v>
      </c>
    </row>
    <row r="683" spans="1:3" ht="409.6" x14ac:dyDescent="0.4">
      <c r="A683" s="47" t="s">
        <v>144</v>
      </c>
      <c r="B683" s="47" t="s">
        <v>3544</v>
      </c>
      <c r="C683" s="47" t="s">
        <v>5067</v>
      </c>
    </row>
    <row r="684" spans="1:3" ht="174.9" x14ac:dyDescent="0.4">
      <c r="A684" s="47" t="s">
        <v>146</v>
      </c>
      <c r="B684" s="47" t="s">
        <v>4456</v>
      </c>
      <c r="C684" s="47" t="s">
        <v>5068</v>
      </c>
    </row>
    <row r="685" spans="1:3" ht="233.15" x14ac:dyDescent="0.4">
      <c r="A685" s="47" t="s">
        <v>146</v>
      </c>
      <c r="B685" s="47" t="s">
        <v>4449</v>
      </c>
      <c r="C685" s="47" t="s">
        <v>5069</v>
      </c>
    </row>
    <row r="686" spans="1:3" ht="160.30000000000001" x14ac:dyDescent="0.4">
      <c r="A686" s="47" t="s">
        <v>146</v>
      </c>
      <c r="B686" s="47" t="s">
        <v>3530</v>
      </c>
      <c r="C686" s="47" t="s">
        <v>5070</v>
      </c>
    </row>
    <row r="687" spans="1:3" ht="131.15" x14ac:dyDescent="0.4">
      <c r="A687" s="47" t="s">
        <v>146</v>
      </c>
      <c r="B687" s="47" t="s">
        <v>4450</v>
      </c>
      <c r="C687" s="47" t="s">
        <v>5071</v>
      </c>
    </row>
    <row r="688" spans="1:3" ht="145.75" x14ac:dyDescent="0.4">
      <c r="A688" s="47" t="s">
        <v>146</v>
      </c>
      <c r="B688" s="47" t="s">
        <v>4452</v>
      </c>
      <c r="C688" s="47" t="s">
        <v>5072</v>
      </c>
    </row>
    <row r="689" spans="1:3" ht="87.45" x14ac:dyDescent="0.4">
      <c r="A689" s="47" t="s">
        <v>146</v>
      </c>
      <c r="B689" s="47" t="s">
        <v>4461</v>
      </c>
      <c r="C689" s="47" t="s">
        <v>5073</v>
      </c>
    </row>
    <row r="690" spans="1:3" ht="218.6" x14ac:dyDescent="0.4">
      <c r="A690" s="47" t="s">
        <v>146</v>
      </c>
      <c r="B690" s="47" t="s">
        <v>4463</v>
      </c>
      <c r="C690" s="47" t="s">
        <v>5074</v>
      </c>
    </row>
    <row r="691" spans="1:3" ht="174.9" x14ac:dyDescent="0.4">
      <c r="A691" s="47" t="s">
        <v>146</v>
      </c>
      <c r="B691" s="47" t="s">
        <v>4465</v>
      </c>
      <c r="C691" s="47" t="s">
        <v>5075</v>
      </c>
    </row>
    <row r="692" spans="1:3" ht="102" x14ac:dyDescent="0.4">
      <c r="A692" s="47" t="s">
        <v>146</v>
      </c>
      <c r="B692" s="47" t="s">
        <v>4467</v>
      </c>
      <c r="C692" s="47" t="s">
        <v>5076</v>
      </c>
    </row>
    <row r="693" spans="1:3" ht="43.75" x14ac:dyDescent="0.4">
      <c r="A693" s="47" t="s">
        <v>146</v>
      </c>
      <c r="B693" s="47" t="s">
        <v>4469</v>
      </c>
      <c r="C693" s="47"/>
    </row>
    <row r="694" spans="1:3" ht="87.45" x14ac:dyDescent="0.4">
      <c r="A694" s="47" t="s">
        <v>146</v>
      </c>
      <c r="B694" s="47" t="s">
        <v>4471</v>
      </c>
      <c r="C694" s="47" t="s">
        <v>5077</v>
      </c>
    </row>
    <row r="695" spans="1:3" ht="116.6" x14ac:dyDescent="0.4">
      <c r="A695" s="47" t="s">
        <v>146</v>
      </c>
      <c r="B695" s="47" t="s">
        <v>4473</v>
      </c>
      <c r="C695" s="47" t="s">
        <v>5078</v>
      </c>
    </row>
    <row r="696" spans="1:3" ht="87.45" x14ac:dyDescent="0.4">
      <c r="A696" s="47" t="s">
        <v>146</v>
      </c>
      <c r="B696" s="47" t="s">
        <v>4453</v>
      </c>
      <c r="C696" s="47" t="s">
        <v>5079</v>
      </c>
    </row>
    <row r="697" spans="1:3" ht="131.15" x14ac:dyDescent="0.4">
      <c r="A697" s="47" t="s">
        <v>146</v>
      </c>
      <c r="B697" s="47" t="s">
        <v>4476</v>
      </c>
      <c r="C697" s="47" t="s">
        <v>5080</v>
      </c>
    </row>
    <row r="698" spans="1:3" ht="102" x14ac:dyDescent="0.4">
      <c r="A698" s="47" t="s">
        <v>146</v>
      </c>
      <c r="B698" s="47" t="s">
        <v>4455</v>
      </c>
      <c r="C698" s="47" t="s">
        <v>5081</v>
      </c>
    </row>
    <row r="699" spans="1:3" ht="409.6" x14ac:dyDescent="0.4">
      <c r="A699" s="47" t="s">
        <v>146</v>
      </c>
      <c r="B699" s="47" t="s">
        <v>4479</v>
      </c>
      <c r="C699" s="47" t="s">
        <v>5082</v>
      </c>
    </row>
    <row r="700" spans="1:3" ht="87.45" x14ac:dyDescent="0.4">
      <c r="A700" s="47" t="s">
        <v>146</v>
      </c>
      <c r="B700" s="47" t="s">
        <v>4436</v>
      </c>
      <c r="C700" s="47" t="s">
        <v>5083</v>
      </c>
    </row>
    <row r="701" spans="1:3" ht="72.900000000000006" x14ac:dyDescent="0.4">
      <c r="A701" s="47" t="s">
        <v>146</v>
      </c>
      <c r="B701" s="47" t="s">
        <v>4490</v>
      </c>
      <c r="C701" s="47" t="s">
        <v>5084</v>
      </c>
    </row>
    <row r="702" spans="1:3" ht="102" x14ac:dyDescent="0.4">
      <c r="A702" s="47" t="s">
        <v>146</v>
      </c>
      <c r="B702" s="47" t="s">
        <v>2746</v>
      </c>
      <c r="C702" s="47" t="s">
        <v>5085</v>
      </c>
    </row>
    <row r="703" spans="1:3" ht="116.6" x14ac:dyDescent="0.4">
      <c r="A703" s="47" t="s">
        <v>146</v>
      </c>
      <c r="B703" s="47" t="s">
        <v>4439</v>
      </c>
      <c r="C703" s="47" t="s">
        <v>5086</v>
      </c>
    </row>
    <row r="704" spans="1:3" ht="102" x14ac:dyDescent="0.4">
      <c r="A704" s="47" t="s">
        <v>146</v>
      </c>
      <c r="B704" s="47" t="s">
        <v>4441</v>
      </c>
      <c r="C704" s="47" t="s">
        <v>5087</v>
      </c>
    </row>
    <row r="705" spans="1:3" ht="102" x14ac:dyDescent="0.4">
      <c r="A705" s="47" t="s">
        <v>146</v>
      </c>
      <c r="B705" s="47" t="s">
        <v>4443</v>
      </c>
      <c r="C705" s="47" t="s">
        <v>5088</v>
      </c>
    </row>
    <row r="706" spans="1:3" ht="145.75" x14ac:dyDescent="0.4">
      <c r="A706" s="47" t="s">
        <v>146</v>
      </c>
      <c r="B706" s="47" t="s">
        <v>4579</v>
      </c>
      <c r="C706" s="47" t="s">
        <v>5089</v>
      </c>
    </row>
    <row r="707" spans="1:3" ht="218.6" x14ac:dyDescent="0.4">
      <c r="A707" s="47" t="s">
        <v>146</v>
      </c>
      <c r="B707" s="47" t="s">
        <v>4446</v>
      </c>
      <c r="C707" s="47" t="s">
        <v>5090</v>
      </c>
    </row>
    <row r="708" spans="1:3" ht="233.15" x14ac:dyDescent="0.4">
      <c r="A708" s="47" t="s">
        <v>148</v>
      </c>
      <c r="B708" s="47" t="s">
        <v>4446</v>
      </c>
      <c r="C708" s="47" t="s">
        <v>5091</v>
      </c>
    </row>
    <row r="709" spans="1:3" ht="409.6" x14ac:dyDescent="0.4">
      <c r="A709" s="47" t="s">
        <v>148</v>
      </c>
      <c r="B709" s="47" t="s">
        <v>3735</v>
      </c>
      <c r="C709" s="47" t="s">
        <v>5092</v>
      </c>
    </row>
    <row r="710" spans="1:3" ht="409.6" x14ac:dyDescent="0.4">
      <c r="A710" s="47" t="s">
        <v>151</v>
      </c>
      <c r="B710" s="47" t="s">
        <v>4456</v>
      </c>
      <c r="C710" s="47" t="s">
        <v>5093</v>
      </c>
    </row>
    <row r="711" spans="1:3" ht="409.6" x14ac:dyDescent="0.4">
      <c r="A711" s="47" t="s">
        <v>151</v>
      </c>
      <c r="B711" s="47" t="s">
        <v>4449</v>
      </c>
      <c r="C711" s="47" t="s">
        <v>5094</v>
      </c>
    </row>
    <row r="712" spans="1:3" ht="409.6" x14ac:dyDescent="0.4">
      <c r="A712" s="47" t="s">
        <v>151</v>
      </c>
      <c r="B712" s="47" t="s">
        <v>3530</v>
      </c>
      <c r="C712" s="47" t="s">
        <v>5095</v>
      </c>
    </row>
    <row r="713" spans="1:3" ht="409.6" x14ac:dyDescent="0.4">
      <c r="A713" s="47" t="s">
        <v>151</v>
      </c>
      <c r="B713" s="47" t="s">
        <v>4450</v>
      </c>
      <c r="C713" s="47" t="s">
        <v>5096</v>
      </c>
    </row>
    <row r="714" spans="1:3" ht="409.6" x14ac:dyDescent="0.4">
      <c r="A714" s="47" t="s">
        <v>151</v>
      </c>
      <c r="B714" s="47" t="s">
        <v>4452</v>
      </c>
      <c r="C714" s="47" t="s">
        <v>5097</v>
      </c>
    </row>
    <row r="715" spans="1:3" ht="409.6" x14ac:dyDescent="0.4">
      <c r="A715" s="47" t="s">
        <v>151</v>
      </c>
      <c r="B715" s="47" t="s">
        <v>4461</v>
      </c>
      <c r="C715" s="47" t="s">
        <v>4307</v>
      </c>
    </row>
    <row r="716" spans="1:3" ht="409.6" x14ac:dyDescent="0.4">
      <c r="A716" s="47" t="s">
        <v>151</v>
      </c>
      <c r="B716" s="47" t="s">
        <v>4463</v>
      </c>
      <c r="C716" s="47" t="s">
        <v>4308</v>
      </c>
    </row>
    <row r="717" spans="1:3" ht="393.45" x14ac:dyDescent="0.4">
      <c r="A717" s="47" t="s">
        <v>151</v>
      </c>
      <c r="B717" s="47" t="s">
        <v>4465</v>
      </c>
      <c r="C717" s="47" t="s">
        <v>4309</v>
      </c>
    </row>
    <row r="718" spans="1:3" ht="408" x14ac:dyDescent="0.4">
      <c r="A718" s="47" t="s">
        <v>151</v>
      </c>
      <c r="B718" s="47" t="s">
        <v>4467</v>
      </c>
      <c r="C718" s="47" t="s">
        <v>4310</v>
      </c>
    </row>
    <row r="719" spans="1:3" ht="409.6" x14ac:dyDescent="0.4">
      <c r="A719" s="47" t="s">
        <v>151</v>
      </c>
      <c r="B719" s="47" t="s">
        <v>4469</v>
      </c>
      <c r="C719" s="47" t="s">
        <v>4311</v>
      </c>
    </row>
    <row r="720" spans="1:3" ht="409.6" x14ac:dyDescent="0.4">
      <c r="A720" s="47" t="s">
        <v>151</v>
      </c>
      <c r="B720" s="47" t="s">
        <v>4471</v>
      </c>
      <c r="C720" s="47" t="s">
        <v>4312</v>
      </c>
    </row>
    <row r="721" spans="1:3" ht="409.6" x14ac:dyDescent="0.4">
      <c r="A721" s="47" t="s">
        <v>151</v>
      </c>
      <c r="B721" s="47" t="s">
        <v>4473</v>
      </c>
      <c r="C721" s="47" t="s">
        <v>4313</v>
      </c>
    </row>
    <row r="722" spans="1:3" ht="409.6" x14ac:dyDescent="0.4">
      <c r="A722" s="47" t="s">
        <v>151</v>
      </c>
      <c r="B722" s="47" t="s">
        <v>4453</v>
      </c>
      <c r="C722" s="47" t="s">
        <v>4314</v>
      </c>
    </row>
    <row r="723" spans="1:3" ht="233.15" x14ac:dyDescent="0.4">
      <c r="A723" s="47" t="s">
        <v>151</v>
      </c>
      <c r="B723" s="47" t="s">
        <v>4476</v>
      </c>
      <c r="C723" s="47" t="s">
        <v>5098</v>
      </c>
    </row>
    <row r="724" spans="1:3" ht="393.45" x14ac:dyDescent="0.4">
      <c r="A724" s="47" t="s">
        <v>151</v>
      </c>
      <c r="B724" s="47" t="s">
        <v>4455</v>
      </c>
      <c r="C724" s="47" t="s">
        <v>5099</v>
      </c>
    </row>
    <row r="725" spans="1:3" ht="247.75" x14ac:dyDescent="0.4">
      <c r="A725" s="47" t="s">
        <v>151</v>
      </c>
      <c r="B725" s="47" t="s">
        <v>4479</v>
      </c>
      <c r="C725" s="47" t="s">
        <v>5100</v>
      </c>
    </row>
    <row r="726" spans="1:3" ht="409.6" x14ac:dyDescent="0.4">
      <c r="A726" s="47" t="s">
        <v>151</v>
      </c>
      <c r="B726" s="47" t="s">
        <v>4430</v>
      </c>
      <c r="C726" s="47" t="s">
        <v>5101</v>
      </c>
    </row>
    <row r="727" spans="1:3" ht="409.6" x14ac:dyDescent="0.4">
      <c r="A727" s="47" t="s">
        <v>151</v>
      </c>
      <c r="B727" s="47" t="s">
        <v>4446</v>
      </c>
      <c r="C727" s="47" t="s">
        <v>5102</v>
      </c>
    </row>
    <row r="728" spans="1:3" ht="409.6" x14ac:dyDescent="0.4">
      <c r="A728" s="47" t="s">
        <v>151</v>
      </c>
      <c r="B728" s="47" t="s">
        <v>3735</v>
      </c>
      <c r="C728" s="47" t="s">
        <v>5103</v>
      </c>
    </row>
    <row r="729" spans="1:3" ht="409.6" x14ac:dyDescent="0.4">
      <c r="A729" s="47" t="s">
        <v>151</v>
      </c>
      <c r="B729" s="47" t="s">
        <v>3544</v>
      </c>
      <c r="C729" s="47" t="s">
        <v>5104</v>
      </c>
    </row>
    <row r="730" spans="1:3" ht="87.45" x14ac:dyDescent="0.4">
      <c r="A730" s="47" t="s">
        <v>157</v>
      </c>
      <c r="B730" s="47" t="s">
        <v>4430</v>
      </c>
      <c r="C730" s="47" t="s">
        <v>4375</v>
      </c>
    </row>
    <row r="731" spans="1:3" ht="409.6" x14ac:dyDescent="0.4">
      <c r="A731" s="47" t="s">
        <v>157</v>
      </c>
      <c r="B731" s="47" t="s">
        <v>4432</v>
      </c>
      <c r="C731" s="47" t="s">
        <v>3520</v>
      </c>
    </row>
    <row r="732" spans="1:3" ht="409.6" x14ac:dyDescent="0.4">
      <c r="A732" s="47" t="s">
        <v>157</v>
      </c>
      <c r="B732" s="47" t="s">
        <v>3704</v>
      </c>
      <c r="C732" s="47" t="s">
        <v>5105</v>
      </c>
    </row>
    <row r="733" spans="1:3" ht="409.6" x14ac:dyDescent="0.4">
      <c r="A733" s="47" t="s">
        <v>159</v>
      </c>
      <c r="B733" s="47" t="s">
        <v>4456</v>
      </c>
      <c r="C733" s="47" t="s">
        <v>4378</v>
      </c>
    </row>
    <row r="734" spans="1:3" ht="409.6" x14ac:dyDescent="0.4">
      <c r="A734" s="47" t="s">
        <v>159</v>
      </c>
      <c r="B734" s="47" t="s">
        <v>4452</v>
      </c>
      <c r="C734" s="47" t="s">
        <v>4379</v>
      </c>
    </row>
    <row r="735" spans="1:3" ht="306" x14ac:dyDescent="0.4">
      <c r="A735" s="47" t="s">
        <v>159</v>
      </c>
      <c r="B735" s="47" t="s">
        <v>4473</v>
      </c>
      <c r="C735" s="47" t="s">
        <v>5106</v>
      </c>
    </row>
    <row r="736" spans="1:3" ht="408" x14ac:dyDescent="0.4">
      <c r="A736" s="47" t="s">
        <v>159</v>
      </c>
      <c r="B736" s="47" t="s">
        <v>4455</v>
      </c>
      <c r="C736" s="47" t="s">
        <v>4381</v>
      </c>
    </row>
    <row r="737" spans="1:3" ht="409.6" x14ac:dyDescent="0.4">
      <c r="A737" s="47" t="s">
        <v>159</v>
      </c>
      <c r="B737" s="47" t="s">
        <v>4479</v>
      </c>
      <c r="C737" s="47" t="s">
        <v>4382</v>
      </c>
    </row>
    <row r="738" spans="1:3" ht="409.6" x14ac:dyDescent="0.4">
      <c r="A738" s="47" t="s">
        <v>159</v>
      </c>
      <c r="B738" s="47" t="s">
        <v>3672</v>
      </c>
      <c r="C738" s="47" t="s">
        <v>5107</v>
      </c>
    </row>
    <row r="739" spans="1:3" ht="409.6" x14ac:dyDescent="0.4">
      <c r="A739" s="47" t="s">
        <v>159</v>
      </c>
      <c r="B739" s="47" t="s">
        <v>4446</v>
      </c>
      <c r="C739" s="47" t="s">
        <v>4384</v>
      </c>
    </row>
    <row r="740" spans="1:3" ht="409.6" x14ac:dyDescent="0.4">
      <c r="A740" s="47" t="s">
        <v>161</v>
      </c>
      <c r="B740" s="47" t="s">
        <v>4456</v>
      </c>
      <c r="C740" s="47" t="s">
        <v>5108</v>
      </c>
    </row>
    <row r="741" spans="1:3" ht="409.6" x14ac:dyDescent="0.4">
      <c r="A741" s="47" t="s">
        <v>161</v>
      </c>
      <c r="B741" s="47" t="s">
        <v>4449</v>
      </c>
      <c r="C741" s="47" t="s">
        <v>4386</v>
      </c>
    </row>
    <row r="742" spans="1:3" ht="409.6" x14ac:dyDescent="0.4">
      <c r="A742" s="47" t="s">
        <v>161</v>
      </c>
      <c r="B742" s="47" t="s">
        <v>4560</v>
      </c>
      <c r="C742" s="47" t="s">
        <v>5109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11</vt:i4>
      </vt:variant>
    </vt:vector>
  </HeadingPairs>
  <TitlesOfParts>
    <vt:vector size="18" baseType="lpstr">
      <vt:lpstr>Listas</vt:lpstr>
      <vt:lpstr>Painel</vt:lpstr>
      <vt:lpstr>Participantes</vt:lpstr>
      <vt:lpstr>Documentos</vt:lpstr>
      <vt:lpstr>Unidades</vt:lpstr>
      <vt:lpstr>Contrib Nota Técnica NTS</vt:lpstr>
      <vt:lpstr>Contrib Nota Técnica TAG</vt:lpstr>
      <vt:lpstr>ListaAlvos</vt:lpstr>
      <vt:lpstr>ListaIDDocs</vt:lpstr>
      <vt:lpstr>ListaNaturezas</vt:lpstr>
      <vt:lpstr>ListaParticipantes</vt:lpstr>
      <vt:lpstr>ListaPecas</vt:lpstr>
      <vt:lpstr>ListaPerfis</vt:lpstr>
      <vt:lpstr>ListaPosic</vt:lpstr>
      <vt:lpstr>ListaSimNao</vt:lpstr>
      <vt:lpstr>ListaStatus</vt:lpstr>
      <vt:lpstr>ListaStatusDoc</vt:lpstr>
      <vt:lpstr>ListaTemas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Guilherme Cosme de Lima</cp:lastModifiedBy>
  <cp:revision>0</cp:revision>
  <dcterms:created xsi:type="dcterms:W3CDTF">2026-07-08T13:58:55Z</dcterms:created>
  <dcterms:modified xsi:type="dcterms:W3CDTF">2026-07-20T13:31:54Z</dcterms:modified>
  <cp:category/>
  <cp:contentStatus/>
</cp:coreProperties>
</file>