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ue.vieira\Desktop\PREGÕES\Pregão 90014 - 2024 - Manut. Predial Nacional\"/>
    </mc:Choice>
  </mc:AlternateContent>
  <xr:revisionPtr revIDLastSave="0" documentId="8_{FA50DCFB-9DEB-416E-9D70-ED4FA3CC7489}" xr6:coauthVersionLast="47" xr6:coauthVersionMax="47" xr10:uidLastSave="{00000000-0000-0000-0000-000000000000}"/>
  <bookViews>
    <workbookView xWindow="-110" yWindow="-110" windowWidth="19420" windowHeight="10300" xr2:uid="{770B19CD-0E81-4C22-B427-83FA4C18C33E}"/>
  </bookViews>
  <sheets>
    <sheet name="GRUPO01" sheetId="1" r:id="rId1"/>
    <sheet name="GRUPO02" sheetId="6" r:id="rId2"/>
    <sheet name="GRUPO03" sheetId="7" r:id="rId3"/>
    <sheet name="GRUPO04" sheetId="8" r:id="rId4"/>
    <sheet name="GRUPO05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9" l="1"/>
  <c r="K12" i="9"/>
  <c r="K13" i="8"/>
  <c r="K14" i="8"/>
  <c r="K15" i="8"/>
  <c r="K16" i="8"/>
  <c r="L16" i="8" s="1"/>
  <c r="K17" i="8"/>
  <c r="K18" i="8"/>
  <c r="K19" i="8"/>
  <c r="L19" i="8" s="1"/>
  <c r="K12" i="8"/>
  <c r="K13" i="7"/>
  <c r="K14" i="7"/>
  <c r="L14" i="7" s="1"/>
  <c r="K15" i="7"/>
  <c r="L15" i="7" s="1"/>
  <c r="K16" i="7"/>
  <c r="K17" i="7"/>
  <c r="K18" i="7"/>
  <c r="L18" i="7" s="1"/>
  <c r="K19" i="7"/>
  <c r="K12" i="7"/>
  <c r="K13" i="6"/>
  <c r="K14" i="6"/>
  <c r="K15" i="6"/>
  <c r="K16" i="6"/>
  <c r="L16" i="6" s="1"/>
  <c r="K17" i="6"/>
  <c r="K18" i="6"/>
  <c r="K19" i="6"/>
  <c r="K20" i="6"/>
  <c r="L20" i="6" s="1"/>
  <c r="K21" i="6"/>
  <c r="K22" i="6"/>
  <c r="K23" i="6"/>
  <c r="L23" i="6" s="1"/>
  <c r="K24" i="6"/>
  <c r="L24" i="6" s="1"/>
  <c r="K25" i="6"/>
  <c r="K26" i="6"/>
  <c r="K27" i="6"/>
  <c r="L27" i="6" s="1"/>
  <c r="K12" i="6"/>
  <c r="K13" i="1"/>
  <c r="K14" i="1"/>
  <c r="K15" i="1"/>
  <c r="K16" i="1"/>
  <c r="K17" i="1"/>
  <c r="L17" i="1" s="1"/>
  <c r="K18" i="1"/>
  <c r="K19" i="1"/>
  <c r="L19" i="1" s="1"/>
  <c r="K20" i="1"/>
  <c r="L20" i="1" s="1"/>
  <c r="K21" i="1"/>
  <c r="L21" i="1" s="1"/>
  <c r="K12" i="1"/>
  <c r="L12" i="1" s="1"/>
  <c r="J14" i="9"/>
  <c r="L13" i="9"/>
  <c r="J20" i="8"/>
  <c r="L18" i="8"/>
  <c r="L17" i="8"/>
  <c r="L15" i="8"/>
  <c r="L14" i="8"/>
  <c r="L13" i="8"/>
  <c r="J20" i="7"/>
  <c r="L19" i="7"/>
  <c r="L17" i="7"/>
  <c r="L16" i="7"/>
  <c r="L13" i="7"/>
  <c r="L22" i="6"/>
  <c r="L13" i="6"/>
  <c r="L14" i="6"/>
  <c r="L15" i="6"/>
  <c r="L17" i="6"/>
  <c r="L18" i="6"/>
  <c r="L19" i="6"/>
  <c r="L21" i="6"/>
  <c r="L25" i="6"/>
  <c r="L26" i="6"/>
  <c r="J28" i="6"/>
  <c r="L14" i="1"/>
  <c r="L15" i="1"/>
  <c r="L16" i="1"/>
  <c r="L18" i="1"/>
  <c r="L13" i="1"/>
  <c r="J22" i="1"/>
  <c r="K20" i="7" l="1"/>
  <c r="K14" i="9"/>
  <c r="L12" i="9"/>
  <c r="L14" i="9" s="1"/>
  <c r="K20" i="8"/>
  <c r="L12" i="8"/>
  <c r="L20" i="8" s="1"/>
  <c r="L12" i="7"/>
  <c r="L20" i="7" s="1"/>
  <c r="K28" i="6"/>
  <c r="L12" i="6"/>
  <c r="L28" i="6" s="1"/>
  <c r="K22" i="1"/>
  <c r="L22" i="1" l="1"/>
</calcChain>
</file>

<file path=xl/sharedStrings.xml><?xml version="1.0" encoding="utf-8"?>
<sst xmlns="http://schemas.openxmlformats.org/spreadsheetml/2006/main" count="171" uniqueCount="52">
  <si>
    <t>1627 </t>
  </si>
  <si>
    <t>Manutenção predial/intervenções para prédios da ANM na região Norte </t>
  </si>
  <si>
    <t> Macapá-AP  </t>
  </si>
  <si>
    <t> Manaus-AM  </t>
  </si>
  <si>
    <t> Belém-PA  </t>
  </si>
  <si>
    <t> Porto Velho-RO  </t>
  </si>
  <si>
    <t>Boa Vista-RR  </t>
  </si>
  <si>
    <t>Manutenção predial/intervenções para prédios da ANM na região Nordeste </t>
  </si>
  <si>
    <t> Maceió-AL  </t>
  </si>
  <si>
    <t> Salvador-BA  </t>
  </si>
  <si>
    <t> Fortaleza-CE  </t>
  </si>
  <si>
    <t> São Luis - MA  </t>
  </si>
  <si>
    <t> Campina Grande-PB  </t>
  </si>
  <si>
    <t> Recife-PE  </t>
  </si>
  <si>
    <t> Natal-RN  </t>
  </si>
  <si>
    <t> Aracajú-SE  </t>
  </si>
  <si>
    <t>Manutenção predial/intervenções para prédios da ANM na região Sudeste </t>
  </si>
  <si>
    <t> Belo Horizonte-MG  </t>
  </si>
  <si>
    <t> Rio de Janeiro-RJ  </t>
  </si>
  <si>
    <t> São Paulo-SP  </t>
  </si>
  <si>
    <t> Vitória-ES  </t>
  </si>
  <si>
    <t>Manutenção predial/intervenções para prédios da ANM na região Centro-Oeste </t>
  </si>
  <si>
    <t> Cuiabá-MT  </t>
  </si>
  <si>
    <t> Campo Grande-MS  </t>
  </si>
  <si>
    <t> Goiânia-GO  </t>
  </si>
  <si>
    <t>Manutenção predial/intervenções para prédios da ANM na região Sul </t>
  </si>
  <si>
    <t> Florianópolis-SC  </t>
  </si>
  <si>
    <t>ITEM</t>
  </si>
  <si>
    <t>Brasília-DF</t>
  </si>
  <si>
    <t>UNID.</t>
  </si>
  <si>
    <r>
      <t>GRUPO</t>
    </r>
    <r>
      <rPr>
        <sz val="9"/>
        <color rgb="FF000000"/>
        <rFont val="Calibri"/>
        <family val="2"/>
      </rPr>
      <t> </t>
    </r>
  </si>
  <si>
    <r>
      <t>CATSERV</t>
    </r>
    <r>
      <rPr>
        <sz val="9"/>
        <color rgb="FF000000"/>
        <rFont val="Calibri"/>
        <family val="2"/>
      </rPr>
      <t> </t>
    </r>
  </si>
  <si>
    <r>
      <t>grupo que a licitante tem interesse em participar</t>
    </r>
    <r>
      <rPr>
        <sz val="9"/>
        <color rgb="FF000000"/>
        <rFont val="Calibri"/>
        <family val="2"/>
      </rPr>
      <t> </t>
    </r>
  </si>
  <si>
    <r>
      <t>cidade</t>
    </r>
    <r>
      <rPr>
        <sz val="9"/>
        <color rgb="FF000000"/>
        <rFont val="Calibri"/>
        <family val="2"/>
      </rPr>
      <t> </t>
    </r>
  </si>
  <si>
    <r>
      <t>1</t>
    </r>
    <r>
      <rPr>
        <sz val="9"/>
        <color rgb="FF000000"/>
        <rFont val="Calibri"/>
        <family val="2"/>
      </rPr>
      <t> </t>
    </r>
  </si>
  <si>
    <t>PROCESSO SEI N.48051.006172/2023-12</t>
  </si>
  <si>
    <t xml:space="preserve"> Agência Nacional de Mineração</t>
  </si>
  <si>
    <t>AGÊNCIA NACIONAL DE MINERAÇÃO</t>
  </si>
  <si>
    <t>ORÇAMENTO RESUMO</t>
  </si>
  <si>
    <t>PRESTAÇÃO DE SERVIÇOS CONTINUADOS DE MANUTENÇÃO PREDIAL, REFORMAS DE PEQUENO PORTE E PROJETOS EXECUTIVOS SOB DEMANDA</t>
  </si>
  <si>
    <t>sob demanda</t>
  </si>
  <si>
    <t>periódico</t>
  </si>
  <si>
    <t>QUANTIDADE (anos)</t>
  </si>
  <si>
    <t>Custo  Unitário  (anual)</t>
  </si>
  <si>
    <t>percentual de desconto</t>
  </si>
  <si>
    <t>Custo unitário anual com desconto</t>
  </si>
  <si>
    <t>Custo total com desconto (05 anos)</t>
  </si>
  <si>
    <t>TOTAL GRUPO 01</t>
  </si>
  <si>
    <t>TOTAL GRUPO 02</t>
  </si>
  <si>
    <t>TOTAL GRUPO 03</t>
  </si>
  <si>
    <t>TOTAL GRUPO 04</t>
  </si>
  <si>
    <t>* PREENCHER SOMENTE OS PERCENTUAIS NOS CAMPOS REALÇADOS EM AMARELO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</si>
</sst>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thick">
        <color indexed="64"/>
      </top>
      <bottom style="medium">
        <color indexed="64"/>
      </bottom>
      <diagonal/>
    </border>
    <border>
      <left/>
      <right style="medium">
        <color rgb="FF000000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medium">
        <color indexed="64"/>
      </top>
      <bottom/>
      <diagonal/>
    </border>
    <border>
      <left style="thick">
        <color indexed="64"/>
      </left>
      <right style="medium">
        <color rgb="FF000000"/>
      </right>
      <top/>
      <bottom/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4" fontId="8" fillId="0" borderId="0" applyBorder="0" applyProtection="0"/>
    <xf numFmtId="0" fontId="9" fillId="0" borderId="0" applyBorder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44" fontId="4" fillId="3" borderId="15" xfId="1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5" fillId="5" borderId="24" xfId="0" applyFont="1" applyFill="1" applyBorder="1" applyAlignment="1">
      <alignment vertical="center" wrapText="1"/>
    </xf>
    <xf numFmtId="0" fontId="0" fillId="5" borderId="0" xfId="0" applyFill="1"/>
    <xf numFmtId="0" fontId="0" fillId="5" borderId="24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22" xfId="0" applyFill="1" applyBorder="1"/>
    <xf numFmtId="0" fontId="0" fillId="5" borderId="23" xfId="0" applyFill="1" applyBorder="1"/>
    <xf numFmtId="0" fontId="0" fillId="5" borderId="25" xfId="0" applyFill="1" applyBorder="1"/>
    <xf numFmtId="0" fontId="0" fillId="5" borderId="16" xfId="0" applyFill="1" applyBorder="1"/>
    <xf numFmtId="0" fontId="0" fillId="5" borderId="26" xfId="0" applyFill="1" applyBorder="1"/>
    <xf numFmtId="0" fontId="2" fillId="5" borderId="0" xfId="0" applyFont="1" applyFill="1"/>
    <xf numFmtId="0" fontId="10" fillId="5" borderId="23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4" fillId="4" borderId="29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43" fontId="3" fillId="2" borderId="30" xfId="2" applyFont="1" applyFill="1" applyBorder="1" applyAlignment="1">
      <alignment vertical="center" wrapText="1"/>
    </xf>
    <xf numFmtId="43" fontId="3" fillId="2" borderId="31" xfId="2" applyFont="1" applyFill="1" applyBorder="1" applyAlignment="1">
      <alignment vertical="center" wrapText="1"/>
    </xf>
    <xf numFmtId="43" fontId="4" fillId="3" borderId="16" xfId="2" applyFont="1" applyFill="1" applyBorder="1" applyAlignment="1">
      <alignment vertical="center" wrapText="1"/>
    </xf>
    <xf numFmtId="44" fontId="3" fillId="2" borderId="17" xfId="1" applyFont="1" applyFill="1" applyBorder="1" applyAlignment="1">
      <alignment horizontal="left" vertical="top" wrapText="1"/>
    </xf>
    <xf numFmtId="44" fontId="3" fillId="2" borderId="18" xfId="1" applyFont="1" applyFill="1" applyBorder="1" applyAlignment="1">
      <alignment horizontal="left" vertical="top" wrapText="1"/>
    </xf>
    <xf numFmtId="44" fontId="4" fillId="3" borderId="9" xfId="1" applyFont="1" applyFill="1" applyBorder="1" applyAlignment="1">
      <alignment horizontal="left" vertical="top" wrapText="1"/>
    </xf>
    <xf numFmtId="44" fontId="3" fillId="2" borderId="19" xfId="1" applyFont="1" applyFill="1" applyBorder="1" applyAlignment="1">
      <alignment horizontal="left" vertical="top" wrapText="1"/>
    </xf>
    <xf numFmtId="44" fontId="0" fillId="5" borderId="0" xfId="0" applyNumberFormat="1" applyFill="1"/>
    <xf numFmtId="0" fontId="4" fillId="4" borderId="22" xfId="0" applyFont="1" applyFill="1" applyBorder="1" applyAlignment="1">
      <alignment horizontal="left" vertical="center" wrapText="1"/>
    </xf>
    <xf numFmtId="44" fontId="4" fillId="3" borderId="16" xfId="1" applyFont="1" applyFill="1" applyBorder="1" applyAlignment="1">
      <alignment horizontal="left" vertical="top" wrapText="1"/>
    </xf>
    <xf numFmtId="44" fontId="3" fillId="2" borderId="33" xfId="1" applyFont="1" applyFill="1" applyBorder="1" applyAlignment="1">
      <alignment horizontal="left" vertical="top" wrapText="1"/>
    </xf>
    <xf numFmtId="44" fontId="3" fillId="2" borderId="34" xfId="1" applyFont="1" applyFill="1" applyBorder="1" applyAlignment="1">
      <alignment horizontal="left" vertical="top" wrapText="1"/>
    </xf>
    <xf numFmtId="0" fontId="4" fillId="4" borderId="22" xfId="0" applyFont="1" applyFill="1" applyBorder="1" applyAlignment="1">
      <alignment horizontal="center" vertical="center" wrapText="1"/>
    </xf>
    <xf numFmtId="44" fontId="3" fillId="2" borderId="32" xfId="1" applyFont="1" applyFill="1" applyBorder="1" applyAlignment="1">
      <alignment horizontal="left" vertical="top" wrapText="1"/>
    </xf>
    <xf numFmtId="44" fontId="3" fillId="2" borderId="38" xfId="1" applyFont="1" applyFill="1" applyBorder="1" applyAlignment="1">
      <alignment horizontal="left" vertical="top" wrapText="1"/>
    </xf>
    <xf numFmtId="10" fontId="0" fillId="6" borderId="17" xfId="6" applyNumberFormat="1" applyFont="1" applyFill="1" applyBorder="1" applyAlignment="1">
      <alignment vertical="center"/>
    </xf>
    <xf numFmtId="10" fontId="0" fillId="6" borderId="39" xfId="6" applyNumberFormat="1" applyFont="1" applyFill="1" applyBorder="1" applyAlignment="1">
      <alignment vertical="center"/>
    </xf>
    <xf numFmtId="10" fontId="0" fillId="6" borderId="18" xfId="6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</cellXfs>
  <cellStyles count="7">
    <cellStyle name="Excel Built-in Normal" xfId="5" xr:uid="{793F8ED6-AE7C-48F1-B824-864916FAD709}"/>
    <cellStyle name="Moeda" xfId="1" builtinId="4"/>
    <cellStyle name="Moeda 3" xfId="4" xr:uid="{3CAA73D1-7CDA-401D-B2B5-9E559AAD9C8E}"/>
    <cellStyle name="Normal" xfId="0" builtinId="0"/>
    <cellStyle name="Normal 2 2" xfId="3" xr:uid="{AE9723F4-4334-414B-AC3B-C2AEF2058037}"/>
    <cellStyle name="Porcentagem" xfId="6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7A9257E-957D-44C1-959E-3974138C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946" y="270163"/>
          <a:ext cx="885747" cy="810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6985FEF-E09A-435F-B193-B39DB69B2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F3C1E2-781B-4A6F-9621-C25BB112E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5D8A328-F8C1-436D-B49F-6D549CF1C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5E45052-1EFB-4A5C-9A80-4A53434F8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ECD27-8DF6-4D52-90A5-BF0A65619BC9}">
  <dimension ref="B1:M28"/>
  <sheetViews>
    <sheetView tabSelected="1" topLeftCell="B6" zoomScale="120" zoomScaleNormal="120" workbookViewId="0">
      <selection activeCell="M12" sqref="M12:M21"/>
    </sheetView>
  </sheetViews>
  <sheetFormatPr defaultColWidth="28.7265625" defaultRowHeight="14.5" x14ac:dyDescent="0.35"/>
  <cols>
    <col min="1" max="1" width="6.26953125" customWidth="1"/>
    <col min="2" max="2" width="12.7265625" customWidth="1"/>
    <col min="3" max="3" width="7.453125" customWidth="1"/>
    <col min="4" max="4" width="7.26953125" bestFit="1" customWidth="1"/>
    <col min="5" max="5" width="19.7265625" customWidth="1"/>
    <col min="6" max="6" width="28.26953125" customWidth="1"/>
    <col min="7" max="7" width="7.54296875" customWidth="1"/>
    <col min="8" max="8" width="11.54296875" customWidth="1"/>
    <col min="9" max="9" width="11.7265625" customWidth="1"/>
    <col min="10" max="10" width="16.26953125" bestFit="1" customWidth="1"/>
    <col min="11" max="11" width="16.26953125" customWidth="1"/>
    <col min="12" max="12" width="14.81640625" bestFit="1" customWidth="1"/>
    <col min="13" max="13" width="15.1796875" customWidth="1"/>
  </cols>
  <sheetData>
    <row r="1" spans="2:13" ht="15" thickBot="1" x14ac:dyDescent="0.4"/>
    <row r="2" spans="2:13" x14ac:dyDescent="0.35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2:13" ht="15.65" customHeight="1" x14ac:dyDescent="0.35">
      <c r="B3" s="47" t="s">
        <v>37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9"/>
    </row>
    <row r="4" spans="2:13" ht="15.65" customHeight="1" x14ac:dyDescent="0.35">
      <c r="B4" s="49" t="s">
        <v>38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0"/>
    </row>
    <row r="5" spans="2:13" ht="15.65" customHeight="1" x14ac:dyDescent="0.3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10"/>
    </row>
    <row r="6" spans="2:13" ht="15.65" customHeight="1" x14ac:dyDescent="0.35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10"/>
    </row>
    <row r="7" spans="2:13" x14ac:dyDescent="0.35">
      <c r="B7" s="16"/>
      <c r="C7" s="20" t="s">
        <v>39</v>
      </c>
      <c r="D7" s="20"/>
      <c r="E7" s="20"/>
      <c r="F7" s="20"/>
      <c r="G7" s="20"/>
      <c r="H7" s="20"/>
      <c r="I7" s="20"/>
      <c r="J7" s="20"/>
      <c r="K7" s="20"/>
      <c r="L7" s="20"/>
      <c r="M7" s="12"/>
    </row>
    <row r="8" spans="2:13" x14ac:dyDescent="0.35">
      <c r="B8" s="16"/>
      <c r="C8" s="20" t="s">
        <v>36</v>
      </c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2:13" x14ac:dyDescent="0.35">
      <c r="B9" s="16"/>
      <c r="C9" s="20" t="s">
        <v>35</v>
      </c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2:13" ht="15" thickBot="1" x14ac:dyDescent="0.4">
      <c r="B10" s="1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2:13" ht="25" thickTop="1" thickBot="1" x14ac:dyDescent="0.4">
      <c r="B11" s="16"/>
      <c r="C11" s="3" t="s">
        <v>30</v>
      </c>
      <c r="D11" s="4" t="s">
        <v>31</v>
      </c>
      <c r="E11" s="23" t="s">
        <v>32</v>
      </c>
      <c r="F11" s="5" t="s">
        <v>33</v>
      </c>
      <c r="G11" s="5" t="s">
        <v>27</v>
      </c>
      <c r="H11" s="5" t="s">
        <v>29</v>
      </c>
      <c r="I11" s="25" t="s">
        <v>42</v>
      </c>
      <c r="J11" s="5" t="s">
        <v>43</v>
      </c>
      <c r="K11" s="38" t="s">
        <v>45</v>
      </c>
      <c r="L11" s="34" t="s">
        <v>46</v>
      </c>
      <c r="M11" s="34" t="s">
        <v>44</v>
      </c>
    </row>
    <row r="12" spans="2:13" ht="14.5" customHeight="1" x14ac:dyDescent="0.35">
      <c r="B12" s="16"/>
      <c r="C12" s="51" t="s">
        <v>34</v>
      </c>
      <c r="D12" s="44" t="s">
        <v>0</v>
      </c>
      <c r="E12" s="54" t="s">
        <v>1</v>
      </c>
      <c r="F12" s="57" t="s">
        <v>2</v>
      </c>
      <c r="G12" s="6">
        <v>1</v>
      </c>
      <c r="H12" s="6" t="s">
        <v>41</v>
      </c>
      <c r="I12" s="26">
        <v>5</v>
      </c>
      <c r="J12" s="36">
        <v>13929.19</v>
      </c>
      <c r="K12" s="39">
        <f>J12*(1-M12)</f>
        <v>13929.19</v>
      </c>
      <c r="L12" s="40">
        <f>K12*I12</f>
        <v>69645.95</v>
      </c>
      <c r="M12" s="41">
        <v>0</v>
      </c>
    </row>
    <row r="13" spans="2:13" ht="14.5" customHeight="1" thickBot="1" x14ac:dyDescent="0.4">
      <c r="B13" s="16"/>
      <c r="C13" s="52"/>
      <c r="D13" s="45"/>
      <c r="E13" s="55"/>
      <c r="F13" s="58"/>
      <c r="G13" s="24">
        <v>2</v>
      </c>
      <c r="H13" s="24" t="s">
        <v>40</v>
      </c>
      <c r="I13" s="27">
        <v>5</v>
      </c>
      <c r="J13" s="37">
        <v>43017.32</v>
      </c>
      <c r="K13" s="39">
        <f t="shared" ref="K13:K21" si="0">J13*(1-M13)</f>
        <v>43017.32</v>
      </c>
      <c r="L13" s="40">
        <f t="shared" ref="L13:L21" si="1">K13*I13</f>
        <v>215086.6</v>
      </c>
      <c r="M13" s="42">
        <v>0</v>
      </c>
    </row>
    <row r="14" spans="2:13" x14ac:dyDescent="0.35">
      <c r="B14" s="16"/>
      <c r="C14" s="52"/>
      <c r="D14" s="45"/>
      <c r="E14" s="55"/>
      <c r="F14" s="57" t="s">
        <v>3</v>
      </c>
      <c r="G14" s="6">
        <v>3</v>
      </c>
      <c r="H14" s="6" t="s">
        <v>41</v>
      </c>
      <c r="I14" s="26">
        <v>5</v>
      </c>
      <c r="J14" s="36">
        <v>20647.7</v>
      </c>
      <c r="K14" s="39">
        <f t="shared" si="0"/>
        <v>20647.7</v>
      </c>
      <c r="L14" s="40">
        <f t="shared" si="1"/>
        <v>103238.5</v>
      </c>
      <c r="M14" s="42">
        <v>0</v>
      </c>
    </row>
    <row r="15" spans="2:13" ht="15" thickBot="1" x14ac:dyDescent="0.4">
      <c r="B15" s="16"/>
      <c r="C15" s="52"/>
      <c r="D15" s="45"/>
      <c r="E15" s="55"/>
      <c r="F15" s="58"/>
      <c r="G15" s="24">
        <v>4</v>
      </c>
      <c r="H15" s="24" t="s">
        <v>40</v>
      </c>
      <c r="I15" s="27">
        <v>5</v>
      </c>
      <c r="J15" s="37">
        <v>428016.8</v>
      </c>
      <c r="K15" s="39">
        <f t="shared" si="0"/>
        <v>428016.8</v>
      </c>
      <c r="L15" s="40">
        <f t="shared" si="1"/>
        <v>2140084</v>
      </c>
      <c r="M15" s="42">
        <v>0</v>
      </c>
    </row>
    <row r="16" spans="2:13" x14ac:dyDescent="0.35">
      <c r="B16" s="16"/>
      <c r="C16" s="52"/>
      <c r="D16" s="45"/>
      <c r="E16" s="55"/>
      <c r="F16" s="57" t="s">
        <v>4</v>
      </c>
      <c r="G16" s="6">
        <v>5</v>
      </c>
      <c r="H16" s="6" t="s">
        <v>41</v>
      </c>
      <c r="I16" s="26">
        <v>5</v>
      </c>
      <c r="J16" s="36">
        <v>16965.41</v>
      </c>
      <c r="K16" s="39">
        <f t="shared" si="0"/>
        <v>16965.41</v>
      </c>
      <c r="L16" s="40">
        <f t="shared" si="1"/>
        <v>84827.05</v>
      </c>
      <c r="M16" s="42">
        <v>0</v>
      </c>
    </row>
    <row r="17" spans="2:13" ht="15" thickBot="1" x14ac:dyDescent="0.4">
      <c r="B17" s="16"/>
      <c r="C17" s="52"/>
      <c r="D17" s="45"/>
      <c r="E17" s="55"/>
      <c r="F17" s="58"/>
      <c r="G17" s="24">
        <v>6</v>
      </c>
      <c r="H17" s="24" t="s">
        <v>40</v>
      </c>
      <c r="I17" s="27">
        <v>5</v>
      </c>
      <c r="J17" s="37">
        <v>207776.61</v>
      </c>
      <c r="K17" s="39">
        <f t="shared" si="0"/>
        <v>207776.61</v>
      </c>
      <c r="L17" s="40">
        <f t="shared" si="1"/>
        <v>1038883.0499999999</v>
      </c>
      <c r="M17" s="42">
        <v>0</v>
      </c>
    </row>
    <row r="18" spans="2:13" x14ac:dyDescent="0.35">
      <c r="B18" s="16"/>
      <c r="C18" s="52"/>
      <c r="D18" s="45"/>
      <c r="E18" s="55"/>
      <c r="F18" s="57" t="s">
        <v>5</v>
      </c>
      <c r="G18" s="6">
        <v>7</v>
      </c>
      <c r="H18" s="6" t="s">
        <v>41</v>
      </c>
      <c r="I18" s="26">
        <v>5</v>
      </c>
      <c r="J18" s="36">
        <v>8010.36</v>
      </c>
      <c r="K18" s="39">
        <f t="shared" si="0"/>
        <v>8010.36</v>
      </c>
      <c r="L18" s="40">
        <f t="shared" si="1"/>
        <v>40051.799999999996</v>
      </c>
      <c r="M18" s="42">
        <v>0</v>
      </c>
    </row>
    <row r="19" spans="2:13" ht="15" thickBot="1" x14ac:dyDescent="0.4">
      <c r="B19" s="16"/>
      <c r="C19" s="52"/>
      <c r="D19" s="45"/>
      <c r="E19" s="55"/>
      <c r="F19" s="58"/>
      <c r="G19" s="24">
        <v>8</v>
      </c>
      <c r="H19" s="24" t="s">
        <v>40</v>
      </c>
      <c r="I19" s="27">
        <v>5</v>
      </c>
      <c r="J19" s="37">
        <v>20956.419999999998</v>
      </c>
      <c r="K19" s="39">
        <f t="shared" si="0"/>
        <v>20956.419999999998</v>
      </c>
      <c r="L19" s="40">
        <f t="shared" si="1"/>
        <v>104782.09999999999</v>
      </c>
      <c r="M19" s="42">
        <v>0</v>
      </c>
    </row>
    <row r="20" spans="2:13" x14ac:dyDescent="0.35">
      <c r="B20" s="16"/>
      <c r="C20" s="52"/>
      <c r="D20" s="45"/>
      <c r="E20" s="55"/>
      <c r="F20" s="59" t="s">
        <v>6</v>
      </c>
      <c r="G20" s="6">
        <v>9</v>
      </c>
      <c r="H20" s="6" t="s">
        <v>41</v>
      </c>
      <c r="I20" s="26">
        <v>5</v>
      </c>
      <c r="J20" s="36">
        <v>7320.75</v>
      </c>
      <c r="K20" s="39">
        <f t="shared" si="0"/>
        <v>7320.75</v>
      </c>
      <c r="L20" s="40">
        <f t="shared" si="1"/>
        <v>36603.75</v>
      </c>
      <c r="M20" s="42">
        <v>0</v>
      </c>
    </row>
    <row r="21" spans="2:13" ht="15" thickBot="1" x14ac:dyDescent="0.4">
      <c r="B21" s="16"/>
      <c r="C21" s="52"/>
      <c r="D21" s="45"/>
      <c r="E21" s="55"/>
      <c r="F21" s="60"/>
      <c r="G21" s="24">
        <v>10</v>
      </c>
      <c r="H21" s="24" t="s">
        <v>40</v>
      </c>
      <c r="I21" s="27">
        <v>5</v>
      </c>
      <c r="J21" s="37">
        <v>38666.03</v>
      </c>
      <c r="K21" s="39">
        <f t="shared" si="0"/>
        <v>38666.03</v>
      </c>
      <c r="L21" s="40">
        <f t="shared" si="1"/>
        <v>193330.15</v>
      </c>
      <c r="M21" s="43">
        <v>0</v>
      </c>
    </row>
    <row r="22" spans="2:13" ht="15" thickBot="1" x14ac:dyDescent="0.4">
      <c r="B22" s="16"/>
      <c r="C22" s="53"/>
      <c r="D22" s="46"/>
      <c r="E22" s="56"/>
      <c r="F22" s="2" t="s">
        <v>47</v>
      </c>
      <c r="G22" s="2"/>
      <c r="H22" s="7"/>
      <c r="I22" s="28"/>
      <c r="J22" s="31">
        <f>SUM(J12:J21)</f>
        <v>805306.59000000008</v>
      </c>
      <c r="K22" s="35">
        <f>SUM(K12:K21)</f>
        <v>805306.59000000008</v>
      </c>
      <c r="L22" s="1">
        <f>SUM(L12:L21)</f>
        <v>4026532.9499999993</v>
      </c>
      <c r="M22" s="19"/>
    </row>
    <row r="23" spans="2:13" x14ac:dyDescent="0.35">
      <c r="B23" s="16"/>
      <c r="C23" s="20"/>
      <c r="D23" s="11"/>
      <c r="E23" s="11"/>
      <c r="F23" s="11"/>
      <c r="G23" s="11"/>
      <c r="H23" s="11"/>
      <c r="I23" s="11"/>
      <c r="J23" s="11"/>
      <c r="K23" s="11"/>
      <c r="L23" s="11"/>
      <c r="M23" s="12"/>
    </row>
    <row r="24" spans="2:13" x14ac:dyDescent="0.35">
      <c r="B24" s="16"/>
      <c r="C24" s="11"/>
      <c r="D24" s="11"/>
      <c r="E24" s="11"/>
      <c r="F24" s="11"/>
      <c r="G24" s="11"/>
      <c r="H24" s="11"/>
      <c r="I24" s="11"/>
      <c r="J24" s="33"/>
      <c r="K24" s="33"/>
      <c r="L24" s="11"/>
      <c r="M24" s="12"/>
    </row>
    <row r="25" spans="2:13" x14ac:dyDescent="0.35">
      <c r="B25" s="16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</row>
    <row r="26" spans="2:13" x14ac:dyDescent="0.35">
      <c r="B26" s="16"/>
      <c r="C26" s="11" t="s">
        <v>51</v>
      </c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2:13" x14ac:dyDescent="0.35">
      <c r="B27" s="16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2"/>
    </row>
    <row r="28" spans="2:13" ht="15" thickBot="1" x14ac:dyDescent="0.4"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9"/>
    </row>
  </sheetData>
  <mergeCells count="10">
    <mergeCell ref="D12:D22"/>
    <mergeCell ref="B3:L3"/>
    <mergeCell ref="B4:L4"/>
    <mergeCell ref="C12:C22"/>
    <mergeCell ref="E12:E22"/>
    <mergeCell ref="F12:F13"/>
    <mergeCell ref="F18:F19"/>
    <mergeCell ref="F16:F17"/>
    <mergeCell ref="F14:F15"/>
    <mergeCell ref="F20:F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0B6AA-72BA-489B-856A-B8EC35783059}">
  <dimension ref="B1:M34"/>
  <sheetViews>
    <sheetView topLeftCell="B9" zoomScale="120" zoomScaleNormal="120" workbookViewId="0">
      <selection activeCell="M12" sqref="M12:M27"/>
    </sheetView>
  </sheetViews>
  <sheetFormatPr defaultColWidth="28.7265625" defaultRowHeight="14.5" x14ac:dyDescent="0.35"/>
  <cols>
    <col min="1" max="1" width="6.26953125" customWidth="1"/>
    <col min="2" max="2" width="12.7265625" customWidth="1"/>
    <col min="3" max="3" width="7.453125" customWidth="1"/>
    <col min="4" max="4" width="7.26953125" bestFit="1" customWidth="1"/>
    <col min="5" max="5" width="19.7265625" customWidth="1"/>
    <col min="6" max="6" width="28.26953125" customWidth="1"/>
    <col min="7" max="7" width="7.54296875" customWidth="1"/>
    <col min="8" max="8" width="11.54296875" customWidth="1"/>
    <col min="9" max="9" width="11.7265625" customWidth="1"/>
    <col min="10" max="10" width="16.26953125" bestFit="1" customWidth="1"/>
    <col min="11" max="11" width="16.26953125" customWidth="1"/>
    <col min="12" max="12" width="14.81640625" bestFit="1" customWidth="1"/>
    <col min="13" max="13" width="15.1796875" customWidth="1"/>
  </cols>
  <sheetData>
    <row r="1" spans="2:13" ht="15" thickBot="1" x14ac:dyDescent="0.4"/>
    <row r="2" spans="2:13" x14ac:dyDescent="0.35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2:13" ht="15.65" customHeight="1" x14ac:dyDescent="0.35">
      <c r="B3" s="47" t="s">
        <v>37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9"/>
    </row>
    <row r="4" spans="2:13" ht="15.65" customHeight="1" x14ac:dyDescent="0.35">
      <c r="B4" s="49" t="s">
        <v>38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0"/>
    </row>
    <row r="5" spans="2:13" ht="15.65" customHeight="1" x14ac:dyDescent="0.3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10"/>
    </row>
    <row r="6" spans="2:13" ht="15.65" customHeight="1" x14ac:dyDescent="0.35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10"/>
    </row>
    <row r="7" spans="2:13" x14ac:dyDescent="0.35">
      <c r="B7" s="16"/>
      <c r="C7" s="20" t="s">
        <v>39</v>
      </c>
      <c r="D7" s="20"/>
      <c r="E7" s="20"/>
      <c r="F7" s="20"/>
      <c r="G7" s="20"/>
      <c r="H7" s="20"/>
      <c r="I7" s="20"/>
      <c r="J7" s="20"/>
      <c r="K7" s="20"/>
      <c r="L7" s="20"/>
      <c r="M7" s="12"/>
    </row>
    <row r="8" spans="2:13" x14ac:dyDescent="0.35">
      <c r="B8" s="16"/>
      <c r="C8" s="20" t="s">
        <v>36</v>
      </c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2:13" x14ac:dyDescent="0.35">
      <c r="B9" s="16"/>
      <c r="C9" s="20" t="s">
        <v>35</v>
      </c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2:13" ht="15" thickBot="1" x14ac:dyDescent="0.4">
      <c r="B10" s="1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2:13" ht="25" thickTop="1" thickBot="1" x14ac:dyDescent="0.4">
      <c r="B11" s="16"/>
      <c r="C11" s="3" t="s">
        <v>30</v>
      </c>
      <c r="D11" s="4" t="s">
        <v>31</v>
      </c>
      <c r="E11" s="23" t="s">
        <v>32</v>
      </c>
      <c r="F11" s="5" t="s">
        <v>33</v>
      </c>
      <c r="G11" s="5" t="s">
        <v>27</v>
      </c>
      <c r="H11" s="5" t="s">
        <v>29</v>
      </c>
      <c r="I11" s="25" t="s">
        <v>42</v>
      </c>
      <c r="J11" s="5" t="s">
        <v>43</v>
      </c>
      <c r="K11" s="38" t="s">
        <v>45</v>
      </c>
      <c r="L11" s="34" t="s">
        <v>46</v>
      </c>
      <c r="M11" s="34" t="s">
        <v>44</v>
      </c>
    </row>
    <row r="12" spans="2:13" ht="14.5" customHeight="1" x14ac:dyDescent="0.35">
      <c r="B12" s="16"/>
      <c r="C12" s="51" t="s">
        <v>34</v>
      </c>
      <c r="D12" s="44" t="s">
        <v>0</v>
      </c>
      <c r="E12" s="61" t="s">
        <v>7</v>
      </c>
      <c r="F12" s="57" t="s">
        <v>8</v>
      </c>
      <c r="G12" s="6">
        <v>11</v>
      </c>
      <c r="H12" s="6" t="s">
        <v>41</v>
      </c>
      <c r="I12" s="26">
        <v>5</v>
      </c>
      <c r="J12" s="29">
        <v>3564.37</v>
      </c>
      <c r="K12" s="39">
        <f>J12*(1-M12)</f>
        <v>3564.37</v>
      </c>
      <c r="L12" s="40">
        <f>K12*I12</f>
        <v>17821.849999999999</v>
      </c>
      <c r="M12" s="41">
        <v>0</v>
      </c>
    </row>
    <row r="13" spans="2:13" ht="14.5" customHeight="1" thickBot="1" x14ac:dyDescent="0.4">
      <c r="B13" s="16"/>
      <c r="C13" s="52"/>
      <c r="D13" s="45"/>
      <c r="E13" s="62"/>
      <c r="F13" s="58"/>
      <c r="G13" s="24">
        <v>12</v>
      </c>
      <c r="H13" s="24" t="s">
        <v>40</v>
      </c>
      <c r="I13" s="27">
        <v>5</v>
      </c>
      <c r="J13" s="30">
        <v>19237.419999999998</v>
      </c>
      <c r="K13" s="39">
        <f t="shared" ref="K13:K27" si="0">J13*(1-M13)</f>
        <v>19237.419999999998</v>
      </c>
      <c r="L13" s="40">
        <f t="shared" ref="L13:L27" si="1">K13*I13</f>
        <v>96187.099999999991</v>
      </c>
      <c r="M13" s="42">
        <v>0</v>
      </c>
    </row>
    <row r="14" spans="2:13" x14ac:dyDescent="0.35">
      <c r="B14" s="16"/>
      <c r="C14" s="52"/>
      <c r="D14" s="45"/>
      <c r="E14" s="62"/>
      <c r="F14" s="57" t="s">
        <v>9</v>
      </c>
      <c r="G14" s="6">
        <v>13</v>
      </c>
      <c r="H14" s="6" t="s">
        <v>41</v>
      </c>
      <c r="I14" s="26">
        <v>5</v>
      </c>
      <c r="J14" s="29">
        <v>22827.29</v>
      </c>
      <c r="K14" s="39">
        <f t="shared" si="0"/>
        <v>22827.29</v>
      </c>
      <c r="L14" s="40">
        <f t="shared" si="1"/>
        <v>114136.45000000001</v>
      </c>
      <c r="M14" s="42">
        <v>0</v>
      </c>
    </row>
    <row r="15" spans="2:13" ht="15" thickBot="1" x14ac:dyDescent="0.4">
      <c r="B15" s="16"/>
      <c r="C15" s="52"/>
      <c r="D15" s="45"/>
      <c r="E15" s="62"/>
      <c r="F15" s="58"/>
      <c r="G15" s="24">
        <v>14</v>
      </c>
      <c r="H15" s="24" t="s">
        <v>40</v>
      </c>
      <c r="I15" s="27">
        <v>5</v>
      </c>
      <c r="J15" s="30">
        <v>229790.1</v>
      </c>
      <c r="K15" s="39">
        <f t="shared" si="0"/>
        <v>229790.1</v>
      </c>
      <c r="L15" s="40">
        <f t="shared" si="1"/>
        <v>1148950.5</v>
      </c>
      <c r="M15" s="42">
        <v>0</v>
      </c>
    </row>
    <row r="16" spans="2:13" x14ac:dyDescent="0.35">
      <c r="B16" s="16"/>
      <c r="C16" s="52"/>
      <c r="D16" s="45"/>
      <c r="E16" s="62"/>
      <c r="F16" s="59" t="s">
        <v>10</v>
      </c>
      <c r="G16" s="6">
        <v>15</v>
      </c>
      <c r="H16" s="6" t="s">
        <v>41</v>
      </c>
      <c r="I16" s="26">
        <v>5</v>
      </c>
      <c r="J16" s="29">
        <v>11238.49</v>
      </c>
      <c r="K16" s="39">
        <f t="shared" si="0"/>
        <v>11238.49</v>
      </c>
      <c r="L16" s="40">
        <f t="shared" si="1"/>
        <v>56192.45</v>
      </c>
      <c r="M16" s="42">
        <v>0</v>
      </c>
    </row>
    <row r="17" spans="2:13" ht="15" thickBot="1" x14ac:dyDescent="0.4">
      <c r="B17" s="16"/>
      <c r="C17" s="52"/>
      <c r="D17" s="45"/>
      <c r="E17" s="62"/>
      <c r="F17" s="60"/>
      <c r="G17" s="24">
        <v>16</v>
      </c>
      <c r="H17" s="24" t="s">
        <v>40</v>
      </c>
      <c r="I17" s="27">
        <v>5</v>
      </c>
      <c r="J17" s="30">
        <v>54932.13</v>
      </c>
      <c r="K17" s="39">
        <f t="shared" si="0"/>
        <v>54932.13</v>
      </c>
      <c r="L17" s="40">
        <f t="shared" si="1"/>
        <v>274660.64999999997</v>
      </c>
      <c r="M17" s="42">
        <v>0</v>
      </c>
    </row>
    <row r="18" spans="2:13" x14ac:dyDescent="0.35">
      <c r="B18" s="16"/>
      <c r="C18" s="52"/>
      <c r="D18" s="45"/>
      <c r="E18" s="62"/>
      <c r="F18" s="64" t="s">
        <v>11</v>
      </c>
      <c r="G18" s="6">
        <v>17</v>
      </c>
      <c r="H18" s="6" t="s">
        <v>41</v>
      </c>
      <c r="I18" s="26">
        <v>5</v>
      </c>
      <c r="J18" s="32">
        <v>6784.56</v>
      </c>
      <c r="K18" s="39">
        <f t="shared" si="0"/>
        <v>6784.56</v>
      </c>
      <c r="L18" s="40">
        <f t="shared" si="1"/>
        <v>33922.800000000003</v>
      </c>
      <c r="M18" s="42">
        <v>0</v>
      </c>
    </row>
    <row r="19" spans="2:13" ht="15" thickBot="1" x14ac:dyDescent="0.4">
      <c r="B19" s="16"/>
      <c r="C19" s="52"/>
      <c r="D19" s="45"/>
      <c r="E19" s="62"/>
      <c r="F19" s="60"/>
      <c r="G19" s="24">
        <v>18</v>
      </c>
      <c r="H19" s="24" t="s">
        <v>40</v>
      </c>
      <c r="I19" s="27">
        <v>5</v>
      </c>
      <c r="J19" s="30">
        <v>85549.33</v>
      </c>
      <c r="K19" s="39">
        <f t="shared" si="0"/>
        <v>85549.33</v>
      </c>
      <c r="L19" s="40">
        <f t="shared" si="1"/>
        <v>427746.65</v>
      </c>
      <c r="M19" s="42">
        <v>0</v>
      </c>
    </row>
    <row r="20" spans="2:13" x14ac:dyDescent="0.35">
      <c r="B20" s="16"/>
      <c r="C20" s="52"/>
      <c r="D20" s="45"/>
      <c r="E20" s="62"/>
      <c r="F20" s="64" t="s">
        <v>12</v>
      </c>
      <c r="G20" s="6">
        <v>19</v>
      </c>
      <c r="H20" s="6" t="s">
        <v>41</v>
      </c>
      <c r="I20" s="26">
        <v>5</v>
      </c>
      <c r="J20" s="32">
        <v>3141.47</v>
      </c>
      <c r="K20" s="39">
        <f t="shared" si="0"/>
        <v>3141.47</v>
      </c>
      <c r="L20" s="40">
        <f t="shared" si="1"/>
        <v>15707.349999999999</v>
      </c>
      <c r="M20" s="42">
        <v>0</v>
      </c>
    </row>
    <row r="21" spans="2:13" ht="15" thickBot="1" x14ac:dyDescent="0.4">
      <c r="B21" s="16"/>
      <c r="C21" s="52"/>
      <c r="D21" s="45"/>
      <c r="E21" s="62"/>
      <c r="F21" s="60"/>
      <c r="G21" s="24">
        <v>20</v>
      </c>
      <c r="H21" s="24" t="s">
        <v>40</v>
      </c>
      <c r="I21" s="27">
        <v>5</v>
      </c>
      <c r="J21" s="30">
        <v>21881.49</v>
      </c>
      <c r="K21" s="39">
        <f t="shared" si="0"/>
        <v>21881.49</v>
      </c>
      <c r="L21" s="40">
        <f t="shared" si="1"/>
        <v>109407.45000000001</v>
      </c>
      <c r="M21" s="42">
        <v>0</v>
      </c>
    </row>
    <row r="22" spans="2:13" x14ac:dyDescent="0.35">
      <c r="B22" s="16"/>
      <c r="C22" s="52"/>
      <c r="D22" s="45"/>
      <c r="E22" s="62"/>
      <c r="F22" s="64" t="s">
        <v>13</v>
      </c>
      <c r="G22" s="6">
        <v>21</v>
      </c>
      <c r="H22" s="6" t="s">
        <v>41</v>
      </c>
      <c r="I22" s="26">
        <v>5</v>
      </c>
      <c r="J22" s="32">
        <v>16871.810000000001</v>
      </c>
      <c r="K22" s="39">
        <f t="shared" si="0"/>
        <v>16871.810000000001</v>
      </c>
      <c r="L22" s="40">
        <f t="shared" si="1"/>
        <v>84359.05</v>
      </c>
      <c r="M22" s="42">
        <v>0</v>
      </c>
    </row>
    <row r="23" spans="2:13" ht="15" thickBot="1" x14ac:dyDescent="0.4">
      <c r="B23" s="16"/>
      <c r="C23" s="52"/>
      <c r="D23" s="45"/>
      <c r="E23" s="62"/>
      <c r="F23" s="60"/>
      <c r="G23" s="24">
        <v>22</v>
      </c>
      <c r="H23" s="24" t="s">
        <v>40</v>
      </c>
      <c r="I23" s="27">
        <v>5</v>
      </c>
      <c r="J23" s="30">
        <v>75404.399999999994</v>
      </c>
      <c r="K23" s="39">
        <f t="shared" si="0"/>
        <v>75404.399999999994</v>
      </c>
      <c r="L23" s="40">
        <f t="shared" si="1"/>
        <v>377022</v>
      </c>
      <c r="M23" s="42">
        <v>0</v>
      </c>
    </row>
    <row r="24" spans="2:13" x14ac:dyDescent="0.35">
      <c r="B24" s="16"/>
      <c r="C24" s="52"/>
      <c r="D24" s="45"/>
      <c r="E24" s="62"/>
      <c r="F24" s="64" t="s">
        <v>14</v>
      </c>
      <c r="G24" s="6">
        <v>23</v>
      </c>
      <c r="H24" s="6" t="s">
        <v>41</v>
      </c>
      <c r="I24" s="26">
        <v>5</v>
      </c>
      <c r="J24" s="32">
        <v>14828.22</v>
      </c>
      <c r="K24" s="39">
        <f t="shared" si="0"/>
        <v>14828.22</v>
      </c>
      <c r="L24" s="40">
        <f t="shared" si="1"/>
        <v>74141.099999999991</v>
      </c>
      <c r="M24" s="42">
        <v>0</v>
      </c>
    </row>
    <row r="25" spans="2:13" ht="15" thickBot="1" x14ac:dyDescent="0.4">
      <c r="B25" s="16"/>
      <c r="C25" s="52"/>
      <c r="D25" s="45"/>
      <c r="E25" s="62"/>
      <c r="F25" s="60"/>
      <c r="G25" s="24">
        <v>24</v>
      </c>
      <c r="H25" s="24" t="s">
        <v>40</v>
      </c>
      <c r="I25" s="27">
        <v>5</v>
      </c>
      <c r="J25" s="30">
        <v>43688.04</v>
      </c>
      <c r="K25" s="39">
        <f t="shared" si="0"/>
        <v>43688.04</v>
      </c>
      <c r="L25" s="40">
        <f t="shared" si="1"/>
        <v>218440.2</v>
      </c>
      <c r="M25" s="42">
        <v>0</v>
      </c>
    </row>
    <row r="26" spans="2:13" x14ac:dyDescent="0.35">
      <c r="B26" s="16"/>
      <c r="C26" s="52"/>
      <c r="D26" s="45"/>
      <c r="E26" s="62"/>
      <c r="F26" s="64" t="s">
        <v>15</v>
      </c>
      <c r="G26" s="6">
        <v>25</v>
      </c>
      <c r="H26" s="6" t="s">
        <v>41</v>
      </c>
      <c r="I26" s="26">
        <v>5</v>
      </c>
      <c r="J26" s="32">
        <v>3182.57</v>
      </c>
      <c r="K26" s="39">
        <f t="shared" si="0"/>
        <v>3182.57</v>
      </c>
      <c r="L26" s="40">
        <f t="shared" si="1"/>
        <v>15912.85</v>
      </c>
      <c r="M26" s="42">
        <v>0</v>
      </c>
    </row>
    <row r="27" spans="2:13" ht="15" thickBot="1" x14ac:dyDescent="0.4">
      <c r="B27" s="16"/>
      <c r="C27" s="52"/>
      <c r="D27" s="45"/>
      <c r="E27" s="62"/>
      <c r="F27" s="60"/>
      <c r="G27" s="24">
        <v>26</v>
      </c>
      <c r="H27" s="24" t="s">
        <v>40</v>
      </c>
      <c r="I27" s="27">
        <v>5</v>
      </c>
      <c r="J27" s="30">
        <v>14157.32</v>
      </c>
      <c r="K27" s="39">
        <f t="shared" si="0"/>
        <v>14157.32</v>
      </c>
      <c r="L27" s="40">
        <f t="shared" si="1"/>
        <v>70786.600000000006</v>
      </c>
      <c r="M27" s="43">
        <v>0</v>
      </c>
    </row>
    <row r="28" spans="2:13" ht="15" thickBot="1" x14ac:dyDescent="0.4">
      <c r="B28" s="16"/>
      <c r="C28" s="53"/>
      <c r="D28" s="46"/>
      <c r="E28" s="63"/>
      <c r="F28" s="2" t="s">
        <v>48</v>
      </c>
      <c r="G28" s="2"/>
      <c r="H28" s="7"/>
      <c r="I28" s="28"/>
      <c r="J28" s="31">
        <f>SUM(J12:J27)</f>
        <v>627079.00999999989</v>
      </c>
      <c r="K28" s="35">
        <f>SUM(K12:K27)</f>
        <v>627079.00999999989</v>
      </c>
      <c r="L28" s="1">
        <f>SUM(L12:L27)</f>
        <v>3135395.0500000003</v>
      </c>
      <c r="M28" s="12"/>
    </row>
    <row r="29" spans="2:13" x14ac:dyDescent="0.35">
      <c r="B29" s="16"/>
      <c r="C29" s="20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0" spans="2:13" x14ac:dyDescent="0.35">
      <c r="B30" s="16"/>
      <c r="C30" s="11"/>
      <c r="D30" s="11"/>
      <c r="E30" s="11"/>
      <c r="F30" s="11"/>
      <c r="G30" s="11"/>
      <c r="H30" s="11"/>
      <c r="I30" s="11"/>
      <c r="J30" s="33"/>
      <c r="K30" s="33"/>
      <c r="L30" s="11"/>
      <c r="M30" s="12"/>
    </row>
    <row r="31" spans="2:13" x14ac:dyDescent="0.35">
      <c r="B31" s="16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2"/>
    </row>
    <row r="32" spans="2:13" x14ac:dyDescent="0.35">
      <c r="B32" s="16"/>
      <c r="C32" s="11" t="s">
        <v>51</v>
      </c>
      <c r="D32" s="11"/>
      <c r="E32" s="11"/>
      <c r="F32" s="11"/>
      <c r="G32" s="11"/>
      <c r="H32" s="11"/>
      <c r="I32" s="11"/>
      <c r="J32" s="11"/>
      <c r="K32" s="11"/>
      <c r="L32" s="11"/>
      <c r="M32" s="12"/>
    </row>
    <row r="33" spans="2:13" x14ac:dyDescent="0.35">
      <c r="B33" s="16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/>
    </row>
    <row r="34" spans="2:13" ht="15" thickBot="1" x14ac:dyDescent="0.4"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</row>
  </sheetData>
  <mergeCells count="13">
    <mergeCell ref="B3:L3"/>
    <mergeCell ref="B4:L4"/>
    <mergeCell ref="C12:C28"/>
    <mergeCell ref="D12:D28"/>
    <mergeCell ref="E12:E28"/>
    <mergeCell ref="F12:F13"/>
    <mergeCell ref="F24:F25"/>
    <mergeCell ref="F14:F15"/>
    <mergeCell ref="F16:F17"/>
    <mergeCell ref="F18:F19"/>
    <mergeCell ref="F26:F27"/>
    <mergeCell ref="F20:F21"/>
    <mergeCell ref="F22:F2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598F0-EAA0-4860-9BE0-B458ED1B3F25}">
  <dimension ref="B1:M26"/>
  <sheetViews>
    <sheetView topLeftCell="B6" zoomScale="120" zoomScaleNormal="120" workbookViewId="0">
      <selection activeCell="M12" sqref="M12:M19"/>
    </sheetView>
  </sheetViews>
  <sheetFormatPr defaultColWidth="28.7265625" defaultRowHeight="14.5" x14ac:dyDescent="0.35"/>
  <cols>
    <col min="1" max="1" width="6.26953125" customWidth="1"/>
    <col min="2" max="2" width="12.7265625" customWidth="1"/>
    <col min="3" max="3" width="7.453125" customWidth="1"/>
    <col min="4" max="4" width="7.26953125" bestFit="1" customWidth="1"/>
    <col min="5" max="5" width="19.7265625" customWidth="1"/>
    <col min="6" max="6" width="28.26953125" customWidth="1"/>
    <col min="7" max="7" width="7.54296875" customWidth="1"/>
    <col min="8" max="8" width="11.54296875" customWidth="1"/>
    <col min="9" max="9" width="11.7265625" customWidth="1"/>
    <col min="10" max="10" width="16.26953125" bestFit="1" customWidth="1"/>
    <col min="11" max="11" width="16.26953125" customWidth="1"/>
    <col min="12" max="12" width="14.81640625" bestFit="1" customWidth="1"/>
    <col min="13" max="13" width="15.1796875" customWidth="1"/>
  </cols>
  <sheetData>
    <row r="1" spans="2:13" ht="15" thickBot="1" x14ac:dyDescent="0.4"/>
    <row r="2" spans="2:13" x14ac:dyDescent="0.35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2:13" ht="15.65" customHeight="1" x14ac:dyDescent="0.35">
      <c r="B3" s="47" t="s">
        <v>37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9"/>
    </row>
    <row r="4" spans="2:13" ht="15.65" customHeight="1" x14ac:dyDescent="0.35">
      <c r="B4" s="49" t="s">
        <v>38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0"/>
    </row>
    <row r="5" spans="2:13" ht="15.65" customHeight="1" x14ac:dyDescent="0.3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10"/>
    </row>
    <row r="6" spans="2:13" ht="15.65" customHeight="1" x14ac:dyDescent="0.35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10"/>
    </row>
    <row r="7" spans="2:13" x14ac:dyDescent="0.35">
      <c r="B7" s="16"/>
      <c r="C7" s="20" t="s">
        <v>39</v>
      </c>
      <c r="D7" s="20"/>
      <c r="E7" s="20"/>
      <c r="F7" s="20"/>
      <c r="G7" s="20"/>
      <c r="H7" s="20"/>
      <c r="I7" s="20"/>
      <c r="J7" s="20"/>
      <c r="K7" s="20"/>
      <c r="L7" s="20"/>
      <c r="M7" s="12"/>
    </row>
    <row r="8" spans="2:13" x14ac:dyDescent="0.35">
      <c r="B8" s="16"/>
      <c r="C8" s="20" t="s">
        <v>36</v>
      </c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2:13" x14ac:dyDescent="0.35">
      <c r="B9" s="16"/>
      <c r="C9" s="20" t="s">
        <v>35</v>
      </c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2:13" ht="15" thickBot="1" x14ac:dyDescent="0.4">
      <c r="B10" s="1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2:13" ht="25" thickTop="1" thickBot="1" x14ac:dyDescent="0.4">
      <c r="B11" s="16"/>
      <c r="C11" s="3" t="s">
        <v>30</v>
      </c>
      <c r="D11" s="4" t="s">
        <v>31</v>
      </c>
      <c r="E11" s="23" t="s">
        <v>32</v>
      </c>
      <c r="F11" s="5" t="s">
        <v>33</v>
      </c>
      <c r="G11" s="5" t="s">
        <v>27</v>
      </c>
      <c r="H11" s="5" t="s">
        <v>29</v>
      </c>
      <c r="I11" s="25" t="s">
        <v>42</v>
      </c>
      <c r="J11" s="5" t="s">
        <v>43</v>
      </c>
      <c r="K11" s="38" t="s">
        <v>45</v>
      </c>
      <c r="L11" s="34" t="s">
        <v>46</v>
      </c>
      <c r="M11" s="34" t="s">
        <v>44</v>
      </c>
    </row>
    <row r="12" spans="2:13" ht="14.5" customHeight="1" x14ac:dyDescent="0.35">
      <c r="B12" s="16"/>
      <c r="C12" s="51" t="s">
        <v>34</v>
      </c>
      <c r="D12" s="44" t="s">
        <v>0</v>
      </c>
      <c r="E12" s="61" t="s">
        <v>16</v>
      </c>
      <c r="F12" s="59" t="s">
        <v>17</v>
      </c>
      <c r="G12" s="6">
        <v>27</v>
      </c>
      <c r="H12" s="6" t="s">
        <v>41</v>
      </c>
      <c r="I12" s="26">
        <v>5</v>
      </c>
      <c r="J12" s="29">
        <v>31615.11</v>
      </c>
      <c r="K12" s="39">
        <f>J12*(1-M12)</f>
        <v>31615.11</v>
      </c>
      <c r="L12" s="40">
        <f>K12*I12</f>
        <v>158075.54999999999</v>
      </c>
      <c r="M12" s="41">
        <v>0</v>
      </c>
    </row>
    <row r="13" spans="2:13" ht="14.5" customHeight="1" thickBot="1" x14ac:dyDescent="0.4">
      <c r="B13" s="16"/>
      <c r="C13" s="52"/>
      <c r="D13" s="45"/>
      <c r="E13" s="62"/>
      <c r="F13" s="60"/>
      <c r="G13" s="24">
        <v>28</v>
      </c>
      <c r="H13" s="24" t="s">
        <v>40</v>
      </c>
      <c r="I13" s="27">
        <v>5</v>
      </c>
      <c r="J13" s="30">
        <v>158300.04</v>
      </c>
      <c r="K13" s="39">
        <f t="shared" ref="K13:K19" si="0">J13*(1-M13)</f>
        <v>158300.04</v>
      </c>
      <c r="L13" s="40">
        <f t="shared" ref="L13:L19" si="1">K13*I13</f>
        <v>791500.20000000007</v>
      </c>
      <c r="M13" s="42">
        <v>0</v>
      </c>
    </row>
    <row r="14" spans="2:13" x14ac:dyDescent="0.35">
      <c r="B14" s="16"/>
      <c r="C14" s="52"/>
      <c r="D14" s="45"/>
      <c r="E14" s="62"/>
      <c r="F14" s="64" t="s">
        <v>18</v>
      </c>
      <c r="G14" s="8">
        <v>29</v>
      </c>
      <c r="H14" s="6" t="s">
        <v>41</v>
      </c>
      <c r="I14" s="26">
        <v>5</v>
      </c>
      <c r="J14" s="32">
        <v>5581.49</v>
      </c>
      <c r="K14" s="39">
        <f t="shared" si="0"/>
        <v>5581.49</v>
      </c>
      <c r="L14" s="40">
        <f t="shared" si="1"/>
        <v>27907.449999999997</v>
      </c>
      <c r="M14" s="42">
        <v>0</v>
      </c>
    </row>
    <row r="15" spans="2:13" ht="15" thickBot="1" x14ac:dyDescent="0.4">
      <c r="B15" s="16"/>
      <c r="C15" s="52"/>
      <c r="D15" s="45"/>
      <c r="E15" s="62"/>
      <c r="F15" s="60"/>
      <c r="G15" s="24">
        <v>30</v>
      </c>
      <c r="H15" s="24" t="s">
        <v>40</v>
      </c>
      <c r="I15" s="27">
        <v>5</v>
      </c>
      <c r="J15" s="30">
        <v>24636.25</v>
      </c>
      <c r="K15" s="39">
        <f t="shared" si="0"/>
        <v>24636.25</v>
      </c>
      <c r="L15" s="40">
        <f t="shared" si="1"/>
        <v>123181.25</v>
      </c>
      <c r="M15" s="42">
        <v>0</v>
      </c>
    </row>
    <row r="16" spans="2:13" x14ac:dyDescent="0.35">
      <c r="B16" s="16"/>
      <c r="C16" s="52"/>
      <c r="D16" s="45"/>
      <c r="E16" s="62"/>
      <c r="F16" s="64" t="s">
        <v>19</v>
      </c>
      <c r="G16" s="8">
        <v>31</v>
      </c>
      <c r="H16" s="6" t="s">
        <v>41</v>
      </c>
      <c r="I16" s="26">
        <v>5</v>
      </c>
      <c r="J16" s="32">
        <v>31832.69</v>
      </c>
      <c r="K16" s="39">
        <f t="shared" si="0"/>
        <v>31832.69</v>
      </c>
      <c r="L16" s="40">
        <f t="shared" si="1"/>
        <v>159163.44999999998</v>
      </c>
      <c r="M16" s="42">
        <v>0</v>
      </c>
    </row>
    <row r="17" spans="2:13" ht="15" thickBot="1" x14ac:dyDescent="0.4">
      <c r="B17" s="16"/>
      <c r="C17" s="52"/>
      <c r="D17" s="45"/>
      <c r="E17" s="62"/>
      <c r="F17" s="60"/>
      <c r="G17" s="24">
        <v>32</v>
      </c>
      <c r="H17" s="24" t="s">
        <v>40</v>
      </c>
      <c r="I17" s="27">
        <v>5</v>
      </c>
      <c r="J17" s="30">
        <v>258358.71</v>
      </c>
      <c r="K17" s="39">
        <f t="shared" si="0"/>
        <v>258358.71</v>
      </c>
      <c r="L17" s="40">
        <f t="shared" si="1"/>
        <v>1291793.55</v>
      </c>
      <c r="M17" s="42">
        <v>0</v>
      </c>
    </row>
    <row r="18" spans="2:13" x14ac:dyDescent="0.35">
      <c r="B18" s="16"/>
      <c r="C18" s="52"/>
      <c r="D18" s="45"/>
      <c r="E18" s="62"/>
      <c r="F18" s="64" t="s">
        <v>20</v>
      </c>
      <c r="G18" s="8">
        <v>33</v>
      </c>
      <c r="H18" s="6" t="s">
        <v>41</v>
      </c>
      <c r="I18" s="26">
        <v>5</v>
      </c>
      <c r="J18" s="32">
        <v>15603.52</v>
      </c>
      <c r="K18" s="39">
        <f t="shared" si="0"/>
        <v>15603.52</v>
      </c>
      <c r="L18" s="40">
        <f t="shared" si="1"/>
        <v>78017.600000000006</v>
      </c>
      <c r="M18" s="42">
        <v>0</v>
      </c>
    </row>
    <row r="19" spans="2:13" ht="15" thickBot="1" x14ac:dyDescent="0.4">
      <c r="B19" s="16"/>
      <c r="C19" s="52"/>
      <c r="D19" s="45"/>
      <c r="E19" s="62"/>
      <c r="F19" s="60"/>
      <c r="G19" s="24">
        <v>34</v>
      </c>
      <c r="H19" s="24" t="s">
        <v>40</v>
      </c>
      <c r="I19" s="27">
        <v>5</v>
      </c>
      <c r="J19" s="30">
        <v>53811.31</v>
      </c>
      <c r="K19" s="39">
        <f t="shared" si="0"/>
        <v>53811.31</v>
      </c>
      <c r="L19" s="40">
        <f t="shared" si="1"/>
        <v>269056.55</v>
      </c>
      <c r="M19" s="43">
        <v>0</v>
      </c>
    </row>
    <row r="20" spans="2:13" ht="15" thickBot="1" x14ac:dyDescent="0.4">
      <c r="B20" s="16"/>
      <c r="C20" s="53"/>
      <c r="D20" s="46"/>
      <c r="E20" s="63"/>
      <c r="F20" s="2" t="s">
        <v>49</v>
      </c>
      <c r="G20" s="2"/>
      <c r="H20" s="7"/>
      <c r="I20" s="28"/>
      <c r="J20" s="31">
        <f>SUM(J12:J19)</f>
        <v>579739.12000000011</v>
      </c>
      <c r="K20" s="35">
        <f>SUM(K12:K19)</f>
        <v>579739.12000000011</v>
      </c>
      <c r="L20" s="1">
        <f>SUM(L12:L19)</f>
        <v>2898695.6</v>
      </c>
      <c r="M20" s="12"/>
    </row>
    <row r="21" spans="2:13" x14ac:dyDescent="0.35">
      <c r="B21" s="16"/>
      <c r="C21" s="20"/>
      <c r="D21" s="11"/>
      <c r="E21" s="11"/>
      <c r="F21" s="11"/>
      <c r="G21" s="11"/>
      <c r="H21" s="11"/>
      <c r="I21" s="11"/>
      <c r="J21" s="11"/>
      <c r="K21" s="11"/>
      <c r="L21" s="11"/>
      <c r="M21" s="12"/>
    </row>
    <row r="22" spans="2:13" x14ac:dyDescent="0.35">
      <c r="B22" s="16"/>
      <c r="C22" s="11"/>
      <c r="D22" s="11"/>
      <c r="E22" s="11"/>
      <c r="F22" s="11"/>
      <c r="G22" s="11"/>
      <c r="H22" s="11"/>
      <c r="I22" s="11"/>
      <c r="J22" s="33"/>
      <c r="K22" s="33"/>
      <c r="L22" s="11"/>
      <c r="M22" s="12"/>
    </row>
    <row r="23" spans="2:13" x14ac:dyDescent="0.35">
      <c r="B23" s="16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2"/>
    </row>
    <row r="24" spans="2:13" x14ac:dyDescent="0.35">
      <c r="B24" s="16"/>
      <c r="C24" s="11" t="s">
        <v>51</v>
      </c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2:13" x14ac:dyDescent="0.35">
      <c r="B25" s="16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</row>
    <row r="26" spans="2:13" ht="15" thickBot="1" x14ac:dyDescent="0.4"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</row>
  </sheetData>
  <mergeCells count="9">
    <mergeCell ref="F14:F15"/>
    <mergeCell ref="F16:F17"/>
    <mergeCell ref="F18:F19"/>
    <mergeCell ref="B3:L3"/>
    <mergeCell ref="B4:L4"/>
    <mergeCell ref="C12:C20"/>
    <mergeCell ref="D12:D20"/>
    <mergeCell ref="E12:E20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8391C-6700-4A7A-9BD7-A7C11FAEA1B3}">
  <dimension ref="B1:M26"/>
  <sheetViews>
    <sheetView topLeftCell="B6" zoomScale="120" zoomScaleNormal="120" workbookViewId="0">
      <selection activeCell="M12" sqref="M12:M19"/>
    </sheetView>
  </sheetViews>
  <sheetFormatPr defaultColWidth="28.7265625" defaultRowHeight="14.5" x14ac:dyDescent="0.35"/>
  <cols>
    <col min="1" max="1" width="6.26953125" customWidth="1"/>
    <col min="2" max="2" width="12.7265625" customWidth="1"/>
    <col min="3" max="3" width="7.453125" customWidth="1"/>
    <col min="4" max="4" width="7.26953125" bestFit="1" customWidth="1"/>
    <col min="5" max="5" width="19.7265625" customWidth="1"/>
    <col min="6" max="6" width="28.26953125" customWidth="1"/>
    <col min="7" max="7" width="7.54296875" customWidth="1"/>
    <col min="8" max="8" width="11.54296875" customWidth="1"/>
    <col min="9" max="9" width="11.7265625" customWidth="1"/>
    <col min="10" max="10" width="16.26953125" bestFit="1" customWidth="1"/>
    <col min="11" max="11" width="16.26953125" customWidth="1"/>
    <col min="12" max="12" width="14.81640625" bestFit="1" customWidth="1"/>
    <col min="13" max="13" width="15.1796875" customWidth="1"/>
  </cols>
  <sheetData>
    <row r="1" spans="2:13" ht="15" thickBot="1" x14ac:dyDescent="0.4"/>
    <row r="2" spans="2:13" x14ac:dyDescent="0.35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2:13" ht="15.65" customHeight="1" x14ac:dyDescent="0.35">
      <c r="B3" s="47" t="s">
        <v>37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9"/>
    </row>
    <row r="4" spans="2:13" ht="15.65" customHeight="1" x14ac:dyDescent="0.35">
      <c r="B4" s="49" t="s">
        <v>38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0"/>
    </row>
    <row r="5" spans="2:13" ht="15.65" customHeight="1" x14ac:dyDescent="0.3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10"/>
    </row>
    <row r="6" spans="2:13" ht="15.65" customHeight="1" x14ac:dyDescent="0.35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10"/>
    </row>
    <row r="7" spans="2:13" x14ac:dyDescent="0.35">
      <c r="B7" s="16"/>
      <c r="C7" s="20" t="s">
        <v>39</v>
      </c>
      <c r="D7" s="20"/>
      <c r="E7" s="20"/>
      <c r="F7" s="20"/>
      <c r="G7" s="20"/>
      <c r="H7" s="20"/>
      <c r="I7" s="20"/>
      <c r="J7" s="20"/>
      <c r="K7" s="20"/>
      <c r="L7" s="20"/>
      <c r="M7" s="12"/>
    </row>
    <row r="8" spans="2:13" x14ac:dyDescent="0.35">
      <c r="B8" s="16"/>
      <c r="C8" s="20" t="s">
        <v>36</v>
      </c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2:13" x14ac:dyDescent="0.35">
      <c r="B9" s="16"/>
      <c r="C9" s="20" t="s">
        <v>35</v>
      </c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2:13" ht="15" thickBot="1" x14ac:dyDescent="0.4">
      <c r="B10" s="1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2:13" ht="25" thickTop="1" thickBot="1" x14ac:dyDescent="0.4">
      <c r="B11" s="16"/>
      <c r="C11" s="3" t="s">
        <v>30</v>
      </c>
      <c r="D11" s="4" t="s">
        <v>31</v>
      </c>
      <c r="E11" s="23" t="s">
        <v>32</v>
      </c>
      <c r="F11" s="5" t="s">
        <v>33</v>
      </c>
      <c r="G11" s="5" t="s">
        <v>27</v>
      </c>
      <c r="H11" s="5" t="s">
        <v>29</v>
      </c>
      <c r="I11" s="25" t="s">
        <v>42</v>
      </c>
      <c r="J11" s="5" t="s">
        <v>43</v>
      </c>
      <c r="K11" s="38" t="s">
        <v>45</v>
      </c>
      <c r="L11" s="34" t="s">
        <v>46</v>
      </c>
      <c r="M11" s="34" t="s">
        <v>44</v>
      </c>
    </row>
    <row r="12" spans="2:13" ht="14.5" customHeight="1" x14ac:dyDescent="0.35">
      <c r="B12" s="16"/>
      <c r="C12" s="51" t="s">
        <v>34</v>
      </c>
      <c r="D12" s="44" t="s">
        <v>0</v>
      </c>
      <c r="E12" s="61" t="s">
        <v>21</v>
      </c>
      <c r="F12" s="59" t="s">
        <v>22</v>
      </c>
      <c r="G12" s="6">
        <v>35</v>
      </c>
      <c r="H12" s="6" t="s">
        <v>41</v>
      </c>
      <c r="I12" s="26">
        <v>5</v>
      </c>
      <c r="J12" s="29">
        <v>33210.230000000003</v>
      </c>
      <c r="K12" s="39">
        <f>J12*(1-M12)</f>
        <v>33210.230000000003</v>
      </c>
      <c r="L12" s="40">
        <f>K12*I12</f>
        <v>166051.15000000002</v>
      </c>
      <c r="M12" s="41">
        <v>0</v>
      </c>
    </row>
    <row r="13" spans="2:13" ht="14.5" customHeight="1" thickBot="1" x14ac:dyDescent="0.4">
      <c r="B13" s="16"/>
      <c r="C13" s="52"/>
      <c r="D13" s="45"/>
      <c r="E13" s="62"/>
      <c r="F13" s="60"/>
      <c r="G13" s="24">
        <v>36</v>
      </c>
      <c r="H13" s="24" t="s">
        <v>40</v>
      </c>
      <c r="I13" s="27">
        <v>5</v>
      </c>
      <c r="J13" s="30">
        <v>16432.82</v>
      </c>
      <c r="K13" s="39">
        <f t="shared" ref="K13:K19" si="0">J13*(1-M13)</f>
        <v>16432.82</v>
      </c>
      <c r="L13" s="40">
        <f t="shared" ref="L13:L19" si="1">K13*I13</f>
        <v>82164.100000000006</v>
      </c>
      <c r="M13" s="42">
        <v>0</v>
      </c>
    </row>
    <row r="14" spans="2:13" x14ac:dyDescent="0.35">
      <c r="B14" s="16"/>
      <c r="C14" s="52"/>
      <c r="D14" s="45"/>
      <c r="E14" s="62"/>
      <c r="F14" s="64" t="s">
        <v>28</v>
      </c>
      <c r="G14" s="8">
        <v>37</v>
      </c>
      <c r="H14" s="6" t="s">
        <v>41</v>
      </c>
      <c r="I14" s="26">
        <v>5</v>
      </c>
      <c r="J14" s="32">
        <v>31615.11</v>
      </c>
      <c r="K14" s="39">
        <f t="shared" si="0"/>
        <v>31615.11</v>
      </c>
      <c r="L14" s="40">
        <f t="shared" si="1"/>
        <v>158075.54999999999</v>
      </c>
      <c r="M14" s="42">
        <v>0</v>
      </c>
    </row>
    <row r="15" spans="2:13" ht="15" thickBot="1" x14ac:dyDescent="0.4">
      <c r="B15" s="16"/>
      <c r="C15" s="52"/>
      <c r="D15" s="45"/>
      <c r="E15" s="62"/>
      <c r="F15" s="60"/>
      <c r="G15" s="24">
        <v>38</v>
      </c>
      <c r="H15" s="24" t="s">
        <v>40</v>
      </c>
      <c r="I15" s="27">
        <v>5</v>
      </c>
      <c r="J15" s="30">
        <v>158300.04</v>
      </c>
      <c r="K15" s="39">
        <f t="shared" si="0"/>
        <v>158300.04</v>
      </c>
      <c r="L15" s="40">
        <f t="shared" si="1"/>
        <v>791500.20000000007</v>
      </c>
      <c r="M15" s="42">
        <v>0</v>
      </c>
    </row>
    <row r="16" spans="2:13" x14ac:dyDescent="0.35">
      <c r="B16" s="16"/>
      <c r="C16" s="52"/>
      <c r="D16" s="45"/>
      <c r="E16" s="62"/>
      <c r="F16" s="64" t="s">
        <v>23</v>
      </c>
      <c r="G16" s="8">
        <v>39</v>
      </c>
      <c r="H16" s="6" t="s">
        <v>41</v>
      </c>
      <c r="I16" s="26">
        <v>5</v>
      </c>
      <c r="J16" s="32">
        <v>32223.27</v>
      </c>
      <c r="K16" s="39">
        <f t="shared" si="0"/>
        <v>32223.27</v>
      </c>
      <c r="L16" s="40">
        <f t="shared" si="1"/>
        <v>161116.35</v>
      </c>
      <c r="M16" s="42">
        <v>0</v>
      </c>
    </row>
    <row r="17" spans="2:13" ht="15" thickBot="1" x14ac:dyDescent="0.4">
      <c r="B17" s="16"/>
      <c r="C17" s="52"/>
      <c r="D17" s="45"/>
      <c r="E17" s="62"/>
      <c r="F17" s="60"/>
      <c r="G17" s="24">
        <v>40</v>
      </c>
      <c r="H17" s="24" t="s">
        <v>40</v>
      </c>
      <c r="I17" s="27">
        <v>5</v>
      </c>
      <c r="J17" s="30">
        <v>30318.6</v>
      </c>
      <c r="K17" s="39">
        <f t="shared" si="0"/>
        <v>30318.6</v>
      </c>
      <c r="L17" s="40">
        <f t="shared" si="1"/>
        <v>151593</v>
      </c>
      <c r="M17" s="42">
        <v>0</v>
      </c>
    </row>
    <row r="18" spans="2:13" x14ac:dyDescent="0.35">
      <c r="B18" s="16"/>
      <c r="C18" s="52"/>
      <c r="D18" s="45"/>
      <c r="E18" s="62"/>
      <c r="F18" s="65" t="s">
        <v>24</v>
      </c>
      <c r="G18" s="8">
        <v>41</v>
      </c>
      <c r="H18" s="6" t="s">
        <v>41</v>
      </c>
      <c r="I18" s="26">
        <v>5</v>
      </c>
      <c r="J18" s="32">
        <v>39819.22</v>
      </c>
      <c r="K18" s="39">
        <f t="shared" si="0"/>
        <v>39819.22</v>
      </c>
      <c r="L18" s="40">
        <f t="shared" si="1"/>
        <v>199096.1</v>
      </c>
      <c r="M18" s="42">
        <v>0</v>
      </c>
    </row>
    <row r="19" spans="2:13" ht="15" thickBot="1" x14ac:dyDescent="0.4">
      <c r="B19" s="16"/>
      <c r="C19" s="52"/>
      <c r="D19" s="45"/>
      <c r="E19" s="62"/>
      <c r="F19" s="58"/>
      <c r="G19" s="24">
        <v>42</v>
      </c>
      <c r="H19" s="24" t="s">
        <v>40</v>
      </c>
      <c r="I19" s="27">
        <v>5</v>
      </c>
      <c r="J19" s="30">
        <v>115968.71</v>
      </c>
      <c r="K19" s="39">
        <f t="shared" si="0"/>
        <v>115968.71</v>
      </c>
      <c r="L19" s="40">
        <f t="shared" si="1"/>
        <v>579843.55000000005</v>
      </c>
      <c r="M19" s="43">
        <v>0</v>
      </c>
    </row>
    <row r="20" spans="2:13" ht="15" thickBot="1" x14ac:dyDescent="0.4">
      <c r="B20" s="16"/>
      <c r="C20" s="53"/>
      <c r="D20" s="46"/>
      <c r="E20" s="63"/>
      <c r="F20" s="2" t="s">
        <v>50</v>
      </c>
      <c r="G20" s="2"/>
      <c r="H20" s="7"/>
      <c r="I20" s="28"/>
      <c r="J20" s="31">
        <f>SUM(J12:J19)</f>
        <v>457888.00000000006</v>
      </c>
      <c r="K20" s="35">
        <f>SUM(K12:K19)</f>
        <v>457888.00000000006</v>
      </c>
      <c r="L20" s="1">
        <f>SUM(L12:L19)</f>
        <v>2289440</v>
      </c>
      <c r="M20" s="12"/>
    </row>
    <row r="21" spans="2:13" x14ac:dyDescent="0.35">
      <c r="B21" s="16"/>
      <c r="C21" s="20"/>
      <c r="D21" s="11"/>
      <c r="E21" s="11"/>
      <c r="F21" s="11"/>
      <c r="G21" s="11"/>
      <c r="H21" s="11"/>
      <c r="I21" s="11"/>
      <c r="J21" s="11"/>
      <c r="K21" s="11"/>
      <c r="L21" s="11"/>
      <c r="M21" s="12"/>
    </row>
    <row r="22" spans="2:13" x14ac:dyDescent="0.35">
      <c r="B22" s="16"/>
      <c r="C22" s="11"/>
      <c r="D22" s="11"/>
      <c r="E22" s="11"/>
      <c r="F22" s="11"/>
      <c r="G22" s="11"/>
      <c r="H22" s="11"/>
      <c r="I22" s="11"/>
      <c r="J22" s="33"/>
      <c r="K22" s="33"/>
      <c r="L22" s="11"/>
      <c r="M22" s="12"/>
    </row>
    <row r="23" spans="2:13" x14ac:dyDescent="0.35">
      <c r="B23" s="16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2"/>
    </row>
    <row r="24" spans="2:13" x14ac:dyDescent="0.35">
      <c r="B24" s="16"/>
      <c r="C24" s="11" t="s">
        <v>51</v>
      </c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2:13" x14ac:dyDescent="0.35">
      <c r="B25" s="16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</row>
    <row r="26" spans="2:13" ht="15" thickBot="1" x14ac:dyDescent="0.4"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</row>
  </sheetData>
  <mergeCells count="9">
    <mergeCell ref="F14:F15"/>
    <mergeCell ref="F16:F17"/>
    <mergeCell ref="F18:F19"/>
    <mergeCell ref="B3:L3"/>
    <mergeCell ref="B4:L4"/>
    <mergeCell ref="C12:C20"/>
    <mergeCell ref="D12:D20"/>
    <mergeCell ref="E12:E20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C9336-7537-465D-AF0B-E8622BB28512}">
  <dimension ref="B1:M20"/>
  <sheetViews>
    <sheetView topLeftCell="B1" zoomScale="120" zoomScaleNormal="120" workbookViewId="0">
      <selection activeCell="I17" sqref="I17"/>
    </sheetView>
  </sheetViews>
  <sheetFormatPr defaultColWidth="28.7265625" defaultRowHeight="14.5" x14ac:dyDescent="0.35"/>
  <cols>
    <col min="1" max="1" width="6.26953125" customWidth="1"/>
    <col min="2" max="2" width="12.7265625" customWidth="1"/>
    <col min="3" max="3" width="7.453125" customWidth="1"/>
    <col min="4" max="4" width="7.26953125" bestFit="1" customWidth="1"/>
    <col min="5" max="5" width="19.7265625" customWidth="1"/>
    <col min="6" max="6" width="28.26953125" customWidth="1"/>
    <col min="7" max="7" width="7.54296875" customWidth="1"/>
    <col min="8" max="8" width="11.54296875" customWidth="1"/>
    <col min="9" max="9" width="11.7265625" customWidth="1"/>
    <col min="10" max="10" width="16.26953125" bestFit="1" customWidth="1"/>
    <col min="11" max="11" width="16.26953125" customWidth="1"/>
    <col min="12" max="12" width="14.81640625" bestFit="1" customWidth="1"/>
    <col min="13" max="13" width="15.1796875" customWidth="1"/>
  </cols>
  <sheetData>
    <row r="1" spans="2:13" ht="15" thickBot="1" x14ac:dyDescent="0.4"/>
    <row r="2" spans="2:13" x14ac:dyDescent="0.35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2:13" ht="15.65" customHeight="1" x14ac:dyDescent="0.35">
      <c r="B3" s="47" t="s">
        <v>37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9"/>
    </row>
    <row r="4" spans="2:13" ht="15.65" customHeight="1" x14ac:dyDescent="0.35">
      <c r="B4" s="49" t="s">
        <v>38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0"/>
    </row>
    <row r="5" spans="2:13" ht="15.65" customHeight="1" x14ac:dyDescent="0.3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10"/>
    </row>
    <row r="6" spans="2:13" ht="15.65" customHeight="1" x14ac:dyDescent="0.35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10"/>
    </row>
    <row r="7" spans="2:13" x14ac:dyDescent="0.35">
      <c r="B7" s="16"/>
      <c r="C7" s="20" t="s">
        <v>39</v>
      </c>
      <c r="D7" s="20"/>
      <c r="E7" s="20"/>
      <c r="F7" s="20"/>
      <c r="G7" s="20"/>
      <c r="H7" s="20"/>
      <c r="I7" s="20"/>
      <c r="J7" s="20"/>
      <c r="K7" s="20"/>
      <c r="L7" s="20"/>
      <c r="M7" s="12"/>
    </row>
    <row r="8" spans="2:13" x14ac:dyDescent="0.35">
      <c r="B8" s="16"/>
      <c r="C8" s="20" t="s">
        <v>36</v>
      </c>
      <c r="D8" s="11"/>
      <c r="E8" s="11"/>
      <c r="F8" s="11"/>
      <c r="G8" s="11"/>
      <c r="H8" s="11"/>
      <c r="I8" s="11"/>
      <c r="J8" s="11"/>
      <c r="K8" s="11"/>
      <c r="L8" s="11"/>
      <c r="M8" s="12"/>
    </row>
    <row r="9" spans="2:13" x14ac:dyDescent="0.35">
      <c r="B9" s="16"/>
      <c r="C9" s="20" t="s">
        <v>35</v>
      </c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2:13" ht="15" thickBot="1" x14ac:dyDescent="0.4">
      <c r="B10" s="16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</row>
    <row r="11" spans="2:13" ht="25" thickTop="1" thickBot="1" x14ac:dyDescent="0.4">
      <c r="B11" s="16"/>
      <c r="C11" s="3" t="s">
        <v>30</v>
      </c>
      <c r="D11" s="4" t="s">
        <v>31</v>
      </c>
      <c r="E11" s="23" t="s">
        <v>32</v>
      </c>
      <c r="F11" s="5" t="s">
        <v>33</v>
      </c>
      <c r="G11" s="5" t="s">
        <v>27</v>
      </c>
      <c r="H11" s="5" t="s">
        <v>29</v>
      </c>
      <c r="I11" s="25" t="s">
        <v>42</v>
      </c>
      <c r="J11" s="5" t="s">
        <v>43</v>
      </c>
      <c r="K11" s="38" t="s">
        <v>45</v>
      </c>
      <c r="L11" s="34" t="s">
        <v>46</v>
      </c>
      <c r="M11" s="34" t="s">
        <v>44</v>
      </c>
    </row>
    <row r="12" spans="2:13" ht="14.5" customHeight="1" x14ac:dyDescent="0.35">
      <c r="B12" s="16"/>
      <c r="C12" s="51" t="s">
        <v>34</v>
      </c>
      <c r="D12" s="44" t="s">
        <v>0</v>
      </c>
      <c r="E12" s="61" t="s">
        <v>25</v>
      </c>
      <c r="F12" s="57" t="s">
        <v>26</v>
      </c>
      <c r="G12" s="6">
        <v>43</v>
      </c>
      <c r="H12" s="6" t="s">
        <v>41</v>
      </c>
      <c r="I12" s="26">
        <v>5</v>
      </c>
      <c r="J12" s="29">
        <v>51605.75</v>
      </c>
      <c r="K12" s="39">
        <f>J12*(1-M12)</f>
        <v>51605.75</v>
      </c>
      <c r="L12" s="40">
        <f>K12*I12</f>
        <v>258028.75</v>
      </c>
      <c r="M12" s="41">
        <v>0</v>
      </c>
    </row>
    <row r="13" spans="2:13" ht="14.5" customHeight="1" thickBot="1" x14ac:dyDescent="0.4">
      <c r="B13" s="16"/>
      <c r="C13" s="52"/>
      <c r="D13" s="45"/>
      <c r="E13" s="62"/>
      <c r="F13" s="58"/>
      <c r="G13" s="24">
        <v>44</v>
      </c>
      <c r="H13" s="24" t="s">
        <v>40</v>
      </c>
      <c r="I13" s="27">
        <v>5</v>
      </c>
      <c r="J13" s="30">
        <v>74216.81</v>
      </c>
      <c r="K13" s="39">
        <f>J13*(1-M13)</f>
        <v>74216.81</v>
      </c>
      <c r="L13" s="40">
        <f t="shared" ref="L13" si="0">K13*I13</f>
        <v>371084.05</v>
      </c>
      <c r="M13" s="43">
        <v>0</v>
      </c>
    </row>
    <row r="14" spans="2:13" ht="15" thickBot="1" x14ac:dyDescent="0.4">
      <c r="B14" s="16"/>
      <c r="C14" s="53"/>
      <c r="D14" s="46"/>
      <c r="E14" s="63"/>
      <c r="F14" s="2" t="s">
        <v>50</v>
      </c>
      <c r="G14" s="2"/>
      <c r="H14" s="7"/>
      <c r="I14" s="28"/>
      <c r="J14" s="31">
        <f>SUM(J12:J13)</f>
        <v>125822.56</v>
      </c>
      <c r="K14" s="35">
        <f>SUM(K12:K13)</f>
        <v>125822.56</v>
      </c>
      <c r="L14" s="1">
        <f>SUM(L12:L13)</f>
        <v>629112.80000000005</v>
      </c>
      <c r="M14" s="12"/>
    </row>
    <row r="15" spans="2:13" x14ac:dyDescent="0.35">
      <c r="B15" s="16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2:13" x14ac:dyDescent="0.35">
      <c r="B16" s="16"/>
      <c r="C16" s="11"/>
      <c r="D16" s="11"/>
      <c r="E16" s="11"/>
      <c r="F16" s="11"/>
      <c r="G16" s="11"/>
      <c r="H16" s="11"/>
      <c r="I16" s="11"/>
      <c r="J16" s="33"/>
      <c r="K16" s="33"/>
      <c r="L16" s="11"/>
      <c r="M16" s="12"/>
    </row>
    <row r="17" spans="2:13" x14ac:dyDescent="0.35">
      <c r="B17" s="16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2:13" x14ac:dyDescent="0.35">
      <c r="B18" s="16"/>
      <c r="C18" s="11" t="s">
        <v>51</v>
      </c>
      <c r="D18" s="11"/>
      <c r="E18" s="11"/>
      <c r="F18" s="11"/>
      <c r="G18" s="11"/>
      <c r="H18" s="11"/>
      <c r="I18" s="11"/>
      <c r="J18" s="11"/>
      <c r="K18" s="11"/>
      <c r="L18" s="11"/>
      <c r="M18" s="12"/>
    </row>
    <row r="19" spans="2:13" x14ac:dyDescent="0.35">
      <c r="B19" s="16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2:13" ht="15" thickBot="1" x14ac:dyDescent="0.4"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GRUPO01</vt:lpstr>
      <vt:lpstr>GRUPO02</vt:lpstr>
      <vt:lpstr>GRUPO03</vt:lpstr>
      <vt:lpstr>GRUPO04</vt:lpstr>
      <vt:lpstr>GRUPO05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Bolívar Meneghel Vargas</dc:creator>
  <cp:lastModifiedBy>Josue Menezes Vieira</cp:lastModifiedBy>
  <dcterms:created xsi:type="dcterms:W3CDTF">2024-03-26T12:24:39Z</dcterms:created>
  <dcterms:modified xsi:type="dcterms:W3CDTF">2024-09-11T15:05:18Z</dcterms:modified>
</cp:coreProperties>
</file>