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2DAEBF84-FC52-4611-A5E7-8DDAC963F877}" xr6:coauthVersionLast="47" xr6:coauthVersionMax="47" xr10:uidLastSave="{00000000-0000-0000-0000-000000000000}"/>
  <bookViews>
    <workbookView xWindow="28680" yWindow="-120" windowWidth="24240" windowHeight="13140" firstSheet="1" xr2:uid="{00000000-000D-0000-FFFF-FFFF00000000}"/>
  </bookViews>
  <sheets>
    <sheet name="Evolução assinantes_2002_2015" sheetId="9" r:id="rId1"/>
    <sheet name="Distribuição por regiões_2015" sheetId="10" r:id="rId2"/>
    <sheet name="Distribuição tecnologia_2015" sheetId="12" r:id="rId3"/>
    <sheet name="Número de canais 2015" sheetId="11" r:id="rId4"/>
    <sheet name="Amostra" sheetId="6" r:id="rId5"/>
    <sheet name="Totais gerais" sheetId="1" r:id="rId6"/>
    <sheet name="HN" sheetId="2" r:id="rId7"/>
    <sheet name="Dia da semana" sheetId="3" r:id="rId8"/>
    <sheet name="Faixas" sheetId="4" r:id="rId9"/>
    <sheet name="Cumprimento cota Normal" sheetId="8" r:id="rId10"/>
    <sheet name="Cumprimento cota infantil" sheetId="7" r:id="rId11"/>
    <sheet name="Plan1" sheetId="13" r:id="rId12"/>
  </sheets>
  <definedNames>
    <definedName name="_xlnm._FilterDatabase" localSheetId="4" hidden="1">Amostra!$A$1:$D$72</definedName>
    <definedName name="_xlnm._FilterDatabase" localSheetId="1" hidden="1">'Distribuição por regiões_2015'!$K$2:$L$29</definedName>
    <definedName name="_xlnm._FilterDatabase" localSheetId="2" hidden="1">'Distribuição tecnologia_2015'!$A$2:$C$7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7" l="1"/>
  <c r="J14" i="7" s="1"/>
  <c r="F10" i="7"/>
  <c r="F14" i="7" s="1"/>
  <c r="B10" i="7"/>
  <c r="B14" i="7" s="1"/>
  <c r="B5" i="7"/>
  <c r="M10" i="7" s="1"/>
  <c r="M14" i="7" s="1"/>
  <c r="L9" i="8"/>
  <c r="L10" i="8" s="1"/>
  <c r="K9" i="8"/>
  <c r="K10" i="8" s="1"/>
  <c r="J9" i="8"/>
  <c r="J10" i="8" s="1"/>
  <c r="H9" i="8"/>
  <c r="H10" i="8" s="1"/>
  <c r="G9" i="8"/>
  <c r="G10" i="8" s="1"/>
  <c r="F9" i="8"/>
  <c r="F10" i="8" s="1"/>
  <c r="D9" i="8"/>
  <c r="D10" i="8" s="1"/>
  <c r="C9" i="8"/>
  <c r="C10" i="8" s="1"/>
  <c r="B9" i="8"/>
  <c r="B10" i="8" s="1"/>
  <c r="B4" i="8"/>
  <c r="M9" i="8" s="1"/>
  <c r="M10" i="8" s="1"/>
  <c r="C30" i="4"/>
  <c r="C7" i="4"/>
  <c r="O8" i="10"/>
  <c r="P7" i="10"/>
  <c r="P6" i="10"/>
  <c r="P5" i="10"/>
  <c r="P4" i="10"/>
  <c r="P3" i="10"/>
  <c r="P8" i="10" s="1"/>
  <c r="O14" i="9"/>
  <c r="E9" i="8" l="1"/>
  <c r="E10" i="8" s="1"/>
  <c r="N10" i="8" s="1"/>
  <c r="I9" i="8"/>
  <c r="I10" i="8" s="1"/>
  <c r="C10" i="7"/>
  <c r="C14" i="7" s="1"/>
  <c r="N14" i="7" s="1"/>
  <c r="G10" i="7"/>
  <c r="G14" i="7" s="1"/>
  <c r="K10" i="7"/>
  <c r="K14" i="7" s="1"/>
  <c r="D10" i="7"/>
  <c r="D14" i="7" s="1"/>
  <c r="H10" i="7"/>
  <c r="H14" i="7" s="1"/>
  <c r="L10" i="7"/>
  <c r="L14" i="7" s="1"/>
  <c r="E10" i="7"/>
  <c r="E14" i="7" s="1"/>
  <c r="I10" i="7"/>
  <c r="I14" i="7" s="1"/>
</calcChain>
</file>

<file path=xl/sharedStrings.xml><?xml version="1.0" encoding="utf-8"?>
<sst xmlns="http://schemas.openxmlformats.org/spreadsheetml/2006/main" count="446" uniqueCount="211">
  <si>
    <t>Brasileira</t>
  </si>
  <si>
    <t>Estrangeira</t>
  </si>
  <si>
    <t>Outras</t>
  </si>
  <si>
    <t>Tipo Obra</t>
  </si>
  <si>
    <t>Domingo</t>
  </si>
  <si>
    <t>Outros</t>
  </si>
  <si>
    <t>Publicidade</t>
  </si>
  <si>
    <t>22:30 até 00:00</t>
  </si>
  <si>
    <t>21:00 até 22:30</t>
  </si>
  <si>
    <t>19:30 até 21:00</t>
  </si>
  <si>
    <t>18:00 até 19:30</t>
  </si>
  <si>
    <t>Total</t>
  </si>
  <si>
    <t>19:15 até 21:00</t>
  </si>
  <si>
    <t>17:30 até 19:15</t>
  </si>
  <si>
    <t>11:00 até 12:45</t>
  </si>
  <si>
    <t>Sábado</t>
  </si>
  <si>
    <t>Segunda</t>
  </si>
  <si>
    <t>Terça</t>
  </si>
  <si>
    <t>Quarta</t>
  </si>
  <si>
    <t>Quinta</t>
  </si>
  <si>
    <t>Sexta</t>
  </si>
  <si>
    <t>Média semanal de 9:00 horas de conteúdo brasileiro, por canal</t>
  </si>
  <si>
    <t>Média semanal de 10:48 horas de conteúdo brasileiro, por canal infantil</t>
  </si>
  <si>
    <t>Média semanal de 6:12 horas de conteúdo brasileiro no horário nobre, por canal infantil</t>
  </si>
  <si>
    <t>AMC NETWORKS</t>
  </si>
  <si>
    <t>SUNDANCE CHANNEL SD</t>
  </si>
  <si>
    <t>DISCOVERY</t>
  </si>
  <si>
    <t>ANIMAL PLANET</t>
  </si>
  <si>
    <t>DISCOVERY CHANNEL</t>
  </si>
  <si>
    <t>DISCOVERY CIVILIZATION</t>
  </si>
  <si>
    <t>DISCOVERY HOME AND HEALTH</t>
  </si>
  <si>
    <t>DISCOVERY KIDS</t>
  </si>
  <si>
    <t>DISCOVERY SCIENCE</t>
  </si>
  <si>
    <t>DISCOVERY THEATER HD</t>
  </si>
  <si>
    <t>DISCOVERY TURBO</t>
  </si>
  <si>
    <t>DISCOVERY WORLD HD</t>
  </si>
  <si>
    <t>INVESTIGAÇÃO DISCOVERY</t>
  </si>
  <si>
    <t>INVESTIGAÇÃO DISCOVERY HD</t>
  </si>
  <si>
    <t>TLC</t>
  </si>
  <si>
    <t>EUROCHANNEL</t>
  </si>
  <si>
    <t>FOX</t>
  </si>
  <si>
    <t>CANAL FX</t>
  </si>
  <si>
    <t>FOX LIFE</t>
  </si>
  <si>
    <t>NATGEO WILD HD</t>
  </si>
  <si>
    <t>NATIONAL GEOGRAPHIC</t>
  </si>
  <si>
    <t>GLOBO</t>
  </si>
  <si>
    <t>GLOOB</t>
  </si>
  <si>
    <t>GNT</t>
  </si>
  <si>
    <t>MEGAPIX</t>
  </si>
  <si>
    <t>MULTISHOW</t>
  </si>
  <si>
    <t>SYFY</t>
  </si>
  <si>
    <t>TELECINE ACTION</t>
  </si>
  <si>
    <t>TELECINE CULT</t>
  </si>
  <si>
    <t>TELECINE FUN</t>
  </si>
  <si>
    <t>TELECINE PIPOCA</t>
  </si>
  <si>
    <t>TELECINE PREMIUM</t>
  </si>
  <si>
    <t>TELECINE TOUCH</t>
  </si>
  <si>
    <t>UNIVERSAL CHANNEL</t>
  </si>
  <si>
    <t>VIVA</t>
  </si>
  <si>
    <t>THE WALT DISNEY</t>
  </si>
  <si>
    <t>DISNEY CHANNEL</t>
  </si>
  <si>
    <t>DISNEY CHANNEL HD</t>
  </si>
  <si>
    <t>DISNEY JUNIOR</t>
  </si>
  <si>
    <t>DISNEY XD</t>
  </si>
  <si>
    <t>VIACOM</t>
  </si>
  <si>
    <t>MTV</t>
  </si>
  <si>
    <t>TIME WARNER</t>
  </si>
  <si>
    <t>A&amp;E</t>
  </si>
  <si>
    <t>AXN</t>
  </si>
  <si>
    <t>BOOMERANG</t>
  </si>
  <si>
    <t>CARTOON NETWORK</t>
  </si>
  <si>
    <t>CINEMAX</t>
  </si>
  <si>
    <t>E! ENTERTAINMENT TELEVISION</t>
  </si>
  <si>
    <t>GLITZ SD</t>
  </si>
  <si>
    <t>H2</t>
  </si>
  <si>
    <t>HBO</t>
  </si>
  <si>
    <t>HBO 2</t>
  </si>
  <si>
    <t>HBO FAMILY</t>
  </si>
  <si>
    <t>HBO PLUS</t>
  </si>
  <si>
    <t>HBO PLUS PAN REGIONAL</t>
  </si>
  <si>
    <t>HBO SIGNATURE</t>
  </si>
  <si>
    <t>I-SAT SD</t>
  </si>
  <si>
    <t>LIFETIME</t>
  </si>
  <si>
    <t>MAX</t>
  </si>
  <si>
    <t>MAX PRIME</t>
  </si>
  <si>
    <t>MAX PRIME PAN REGIONAL</t>
  </si>
  <si>
    <t>MAX UP</t>
  </si>
  <si>
    <t>SONY ENTERTEINMENT TELEVISION</t>
  </si>
  <si>
    <t>SPACE</t>
  </si>
  <si>
    <t>TBS MUITODIVERTIDO SD</t>
  </si>
  <si>
    <t>TCM</t>
  </si>
  <si>
    <t>THC - THE HISTORY CHANNEL</t>
  </si>
  <si>
    <t>TNT</t>
  </si>
  <si>
    <t>TOONCAST</t>
  </si>
  <si>
    <t>TRU TV SD</t>
  </si>
  <si>
    <t>WARNER CHANNEL</t>
  </si>
  <si>
    <t>Canal</t>
  </si>
  <si>
    <t>Grupo econômico</t>
  </si>
  <si>
    <t>Classificação</t>
  </si>
  <si>
    <t>Programadora</t>
  </si>
  <si>
    <t>Filmes e séries</t>
  </si>
  <si>
    <t>Variedades</t>
  </si>
  <si>
    <t>Infantis</t>
  </si>
  <si>
    <t>Documentário</t>
  </si>
  <si>
    <t>PERÍODO ANALISADO: janeiro a dezembro de 2015</t>
  </si>
  <si>
    <t>Fontes: Arquivos “.csv” recebidos pelo Sistema de Recepção de Programação de TV (SRPTV); informações do Sistema ANCINE Digital (SAD); informações contidas em estudos da Superintendência de Análise de Mercado.
Dados coletados em 15/02/2016. Eventuais modificações realizadas nos arquivos “.csv” após essa data não foram consideradas na análise.</t>
  </si>
  <si>
    <t>SUNDANCE CHANNEL LATIN AMERICA LLC</t>
  </si>
  <si>
    <t>DISCOVERY LATIN AMERICA, L.L.C</t>
  </si>
  <si>
    <t>FOX LATIN AMERICAN CHANNEL, INC</t>
  </si>
  <si>
    <t>GLOBOSAT PROGRAMADORA LTDA</t>
  </si>
  <si>
    <t>TELECINE PROGRAMAÇÃO DE FILMES LTDA.</t>
  </si>
  <si>
    <t>NBCUNIVERSAL NETWORKS INTERNATIONAL BRASIL PROGRAMADORA S/A</t>
  </si>
  <si>
    <t>BUENA VISTA INTERNATIONAL, INC</t>
  </si>
  <si>
    <t>MTV NETWORKS LATIN AMERICA INC.</t>
  </si>
  <si>
    <t>A&amp;E BRAZIL DISTRIBUTION, LLC</t>
  </si>
  <si>
    <t>SET BRAZIL, LLC</t>
  </si>
  <si>
    <t>TURNER BROADCASTING SYSTEM LATIN AMERICA, INC.</t>
  </si>
  <si>
    <t>BRASIL ADVERTISING, L.L.C</t>
  </si>
  <si>
    <t>E! BRAZIL DISTRIBUTION, LLC</t>
  </si>
  <si>
    <t>HISTORY CHANNEL BRAZIL DISTRIBUTION, LLC</t>
  </si>
  <si>
    <t>BRASIL PROGRAMMING, L.L.C</t>
  </si>
  <si>
    <t>LIFETIME BRAZIL DISTRIBUTION, LLC.</t>
  </si>
  <si>
    <t>BRASIL PRODUCTIONS, L.L.C</t>
  </si>
  <si>
    <t>WARNER CHANNEL BRAZIL INC.</t>
  </si>
  <si>
    <t>Canal de conteúdo em geral</t>
  </si>
  <si>
    <t>Canal de conteúdo infantil e adolescente</t>
  </si>
  <si>
    <t>Tipo da obra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</si>
  <si>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</si>
  <si>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</si>
  <si>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</si>
  <si>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</si>
  <si>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</si>
  <si>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</si>
  <si>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</si>
  <si>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</si>
  <si>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</si>
  <si>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</si>
  <si>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</si>
  <si>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</si>
  <si>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semanal</t>
  </si>
  <si>
    <t>Cota diária</t>
  </si>
  <si>
    <t>Tempo total</t>
  </si>
  <si>
    <t>Quanto ultrapassa?</t>
  </si>
  <si>
    <t>Total dias</t>
  </si>
  <si>
    <t>Percentual de horas de programação por tipo de obra, no horário nobre: canais de espaço qualificado infantis – 2015</t>
  </si>
  <si>
    <t>Percentual de horas de programação brasileira por faixa horária do horário nobre: canais de espaço qualificado infantis – 2015</t>
  </si>
  <si>
    <t>2015-12</t>
  </si>
  <si>
    <t>Assinantes</t>
  </si>
  <si>
    <t>População</t>
  </si>
  <si>
    <t>UF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</si>
  <si>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</si>
  <si>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</si>
  <si>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</si>
  <si>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</si>
  <si>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</si>
  <si>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</si>
  <si>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</si>
  <si>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</si>
  <si>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</si>
  <si>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</si>
  <si>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</si>
  <si>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</si>
  <si>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</si>
  <si>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</si>
  <si>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</si>
  <si>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</si>
  <si>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</si>
  <si>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</si>
  <si>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</si>
  <si>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</si>
  <si>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</si>
  <si>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</si>
  <si>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</si>
  <si>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</si>
  <si>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</si>
  <si>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</si>
  <si>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</si>
  <si>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Norte</t>
  </si>
  <si>
    <t>Total Sul</t>
  </si>
  <si>
    <t>Total Nordeste</t>
  </si>
  <si>
    <t>Total Sudeste</t>
  </si>
  <si>
    <t>Total C-O</t>
  </si>
  <si>
    <t>Mês</t>
  </si>
  <si>
    <t>Dezembro/14</t>
  </si>
  <si>
    <t>Dezembro/15</t>
  </si>
  <si>
    <t>Canais brasileiros de espaço qualificado</t>
  </si>
  <si>
    <t>Tecnologia</t>
  </si>
  <si>
    <t>DTH</t>
  </si>
  <si>
    <t>FTTH</t>
  </si>
  <si>
    <t>MMDS</t>
  </si>
  <si>
    <t>TVA</t>
  </si>
  <si>
    <t>TVC</t>
  </si>
  <si>
    <t>%</t>
  </si>
  <si>
    <t>Canais brasileiros de espaço qualificado "SB" e "SBsR"</t>
  </si>
  <si>
    <t>Média semanal de 4:56 horas de conteúdo brasileiro no horário nobre, por canal</t>
  </si>
  <si>
    <t>Fontes: Anatel/IBGE - Projeção da População do Brasil - Revisão 2013.</t>
  </si>
  <si>
    <t>Evolução do número de assinantes de TV paga (mil) - 2002 a 2015</t>
  </si>
  <si>
    <t xml:space="preserve">Distribuição do total de assinantes por região - 2015
</t>
  </si>
  <si>
    <t>Fonte: Anatel - Dados de dezembro/2015.</t>
  </si>
  <si>
    <t>Distribuição do total de assinantes por tecnologia - 2015</t>
  </si>
  <si>
    <t>Número de canais de programação credenciados na ANCINE, conforme classificação em datas específicas</t>
  </si>
  <si>
    <t>Percentual de horas de programação por tipo de obra – Canais de espaço qualificado (não infantis) – 2015</t>
  </si>
  <si>
    <t>Percentual de horas de programação por tipo de obra – Canais de espaço qualificado (infantis) – 2015</t>
  </si>
  <si>
    <t>Percentual de horas de programação por tipo de obra, no horário nobre – Canais de espaço qualificado (não infantis) – 2015</t>
  </si>
  <si>
    <t>Percentual de horas de programação por dia da semana, no horário nobre – Canais de espaço qualificado (infantis) – 2015</t>
  </si>
  <si>
    <t>Percentual de horas de programação por dia da semana, no horário nobre – Canais de espaço qualificado (não infantis) – 2015</t>
  </si>
  <si>
    <t>12:45 até 14:00  e 17:00 até 17:30</t>
  </si>
  <si>
    <t>Percentual de horas de programação brasileira por faixa horária do horário nobre – Canais de espaço qualificado (não infantis) – 2015</t>
  </si>
  <si>
    <t>Tempo de programação que ultrapassa a cota legal de conteúdo brasileiro no horário nobre – Média percentual por canal e por mês  – Canais de espaço qualificado (infantis) – 2015</t>
  </si>
  <si>
    <t>Tempo de programação que ultrapassa a cota legal de conteúdo brasileiro no horário nobre – Média percentual por canal e por mês – Canais de espaço qualificado (não infantis) – 2015</t>
  </si>
  <si>
    <r>
      <t>Canais de espaço qualificado - CEQ</t>
    </r>
    <r>
      <rPr>
        <b/>
        <vertAlign val="superscript"/>
        <sz val="10"/>
        <color indexed="8"/>
        <rFont val="Arial"/>
        <family val="2"/>
      </rPr>
      <t>3h30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</si>
</sst>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h]:mm:ss;@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theme="1"/>
      <name val="Open Sans"/>
      <family val="2"/>
    </font>
    <font>
      <b/>
      <sz val="11"/>
      <color theme="1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b/>
      <vertAlign val="superscript"/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164" fontId="0" fillId="0" borderId="0" xfId="1" applyNumberFormat="1" applyFont="1"/>
    <xf numFmtId="0" fontId="2" fillId="0" borderId="0" xfId="0" applyFont="1"/>
    <xf numFmtId="9" fontId="0" fillId="0" borderId="0" xfId="1" applyFont="1"/>
    <xf numFmtId="0" fontId="0" fillId="0" borderId="0" xfId="0" applyAlignment="1">
      <alignment horizontal="left"/>
    </xf>
    <xf numFmtId="46" fontId="0" fillId="0" borderId="0" xfId="0" applyNumberFormat="1"/>
    <xf numFmtId="10" fontId="0" fillId="0" borderId="0" xfId="1" applyNumberFormat="1" applyFont="1"/>
    <xf numFmtId="0" fontId="2" fillId="2" borderId="0" xfId="0" applyFont="1" applyFill="1" applyAlignment="1">
      <alignment horizontal="left"/>
    </xf>
    <xf numFmtId="21" fontId="0" fillId="0" borderId="0" xfId="0" applyNumberFormat="1"/>
    <xf numFmtId="164" fontId="0" fillId="0" borderId="0" xfId="0" applyNumberFormat="1"/>
    <xf numFmtId="0" fontId="0" fillId="5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46" fontId="0" fillId="0" borderId="0" xfId="0" applyNumberFormat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4" borderId="1" xfId="0" applyFont="1" applyFill="1" applyBorder="1"/>
    <xf numFmtId="165" fontId="2" fillId="2" borderId="0" xfId="0" applyNumberFormat="1" applyFont="1" applyFill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/>
    </xf>
    <xf numFmtId="0" fontId="3" fillId="0" borderId="0" xfId="2" applyFont="1" applyBorder="1" applyAlignment="1">
      <alignment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2" fontId="3" fillId="0" borderId="2" xfId="2" applyNumberFormat="1" applyFont="1" applyBorder="1" applyAlignment="1">
      <alignment horizontal="center" vertical="center"/>
    </xf>
    <xf numFmtId="2" fontId="3" fillId="0" borderId="2" xfId="2" applyNumberFormat="1" applyFont="1" applyBorder="1" applyAlignment="1">
      <alignment horizontal="center"/>
    </xf>
    <xf numFmtId="2" fontId="3" fillId="6" borderId="2" xfId="2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166" fontId="3" fillId="0" borderId="2" xfId="2" applyNumberFormat="1" applyFont="1" applyBorder="1" applyAlignment="1">
      <alignment horizontal="center" vertical="center"/>
    </xf>
    <xf numFmtId="0" fontId="5" fillId="0" borderId="0" xfId="0" applyFont="1" applyFill="1" applyBorder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  <xf numFmtId="10" fontId="0" fillId="0" borderId="0" xfId="0" applyNumberFormat="1"/>
    <xf numFmtId="0" fontId="0" fillId="7" borderId="0" xfId="0" applyFont="1" applyFill="1"/>
    <xf numFmtId="0" fontId="0" fillId="8" borderId="0" xfId="0" applyFont="1" applyFill="1"/>
    <xf numFmtId="0" fontId="0" fillId="9" borderId="0" xfId="0" applyFont="1" applyFill="1"/>
    <xf numFmtId="0" fontId="0" fillId="10" borderId="0" xfId="0" applyFont="1" applyFill="1"/>
    <xf numFmtId="0" fontId="6" fillId="0" borderId="3" xfId="0" applyFont="1" applyFill="1" applyBorder="1" applyAlignment="1">
      <alignment vertical="top"/>
    </xf>
    <xf numFmtId="0" fontId="7" fillId="11" borderId="4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vertical="top"/>
    </xf>
    <xf numFmtId="0" fontId="2" fillId="12" borderId="0" xfId="0" applyFont="1" applyFill="1"/>
    <xf numFmtId="0" fontId="0" fillId="1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0" applyFont="1"/>
    <xf numFmtId="0" fontId="11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center"/>
    </xf>
    <xf numFmtId="164" fontId="11" fillId="0" borderId="0" xfId="0" applyNumberFormat="1" applyFont="1"/>
    <xf numFmtId="0" fontId="12" fillId="0" borderId="0" xfId="0" applyFont="1"/>
    <xf numFmtId="0" fontId="12" fillId="3" borderId="0" xfId="0" applyFont="1" applyFill="1"/>
    <xf numFmtId="0" fontId="12" fillId="3" borderId="0" xfId="0" applyFont="1" applyFill="1" applyAlignment="1"/>
    <xf numFmtId="0" fontId="12" fillId="2" borderId="0" xfId="0" applyFont="1" applyFill="1" applyAlignment="1"/>
    <xf numFmtId="164" fontId="11" fillId="0" borderId="0" xfId="1" applyNumberFormat="1" applyFont="1"/>
    <xf numFmtId="0" fontId="12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11 2 2 2 2 2 2 2 2" xfId="2" xr:uid="{00000000-0005-0000-0000-000001000000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73861729941374E-2"/>
          <c:y val="7.4710825620481647E-2"/>
          <c:w val="0.79483059282963042"/>
          <c:h val="0.73619960966417664"/>
        </c:manualLayout>
      </c:layout>
      <c:lineChart>
        <c:grouping val="standard"/>
        <c:varyColors val="0"/>
        <c:ser>
          <c:idx val="0"/>
          <c:order val="0"/>
          <c:tx>
            <c:strRef>
              <c:f>'Evolução assinantes_2002_2015'!$A$9</c:f>
              <c:strCache>
                <c:ptCount val="1"/>
                <c:pt idx="0">
                  <c:v>Assinantes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'Evolução assinantes_2002_2015'!$B$8:$O$8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'Evolução assinantes_2002_2015'!$B$9:$O$9</c:f>
              <c:numCache>
                <c:formatCode>0.00</c:formatCode>
                <c:ptCount val="14"/>
                <c:pt idx="0">
                  <c:v>3520</c:v>
                </c:pt>
                <c:pt idx="1">
                  <c:v>3548</c:v>
                </c:pt>
                <c:pt idx="2">
                  <c:v>3768</c:v>
                </c:pt>
                <c:pt idx="3">
                  <c:v>4101</c:v>
                </c:pt>
                <c:pt idx="4">
                  <c:v>4719</c:v>
                </c:pt>
                <c:pt idx="5">
                  <c:v>5336</c:v>
                </c:pt>
                <c:pt idx="6">
                  <c:v>6298.7880000000005</c:v>
                </c:pt>
                <c:pt idx="7">
                  <c:v>7473.4759999999997</c:v>
                </c:pt>
                <c:pt idx="8">
                  <c:v>9768.9930000000004</c:v>
                </c:pt>
                <c:pt idx="9">
                  <c:v>12744.025</c:v>
                </c:pt>
                <c:pt idx="10">
                  <c:v>16188.957</c:v>
                </c:pt>
                <c:pt idx="11">
                  <c:v>18019.677</c:v>
                </c:pt>
                <c:pt idx="12">
                  <c:v>19518.092000000001</c:v>
                </c:pt>
                <c:pt idx="13">
                  <c:v>19113.873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6-457C-AE80-1F25DAC71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496144"/>
        <c:axId val="239496536"/>
      </c:lineChart>
      <c:lineChart>
        <c:grouping val="standard"/>
        <c:varyColors val="0"/>
        <c:ser>
          <c:idx val="1"/>
          <c:order val="1"/>
          <c:tx>
            <c:strRef>
              <c:f>'Evolução assinantes_2002_2015'!$A$10</c:f>
              <c:strCache>
                <c:ptCount val="1"/>
                <c:pt idx="0">
                  <c:v>População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'Evolução assinantes_2002_2015'!$B$8:$O$8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'Evolução assinantes_2002_2015'!$B$10:$O$10</c:f>
              <c:numCache>
                <c:formatCode>General</c:formatCode>
                <c:ptCount val="14"/>
                <c:pt idx="0">
                  <c:v>178276.128</c:v>
                </c:pt>
                <c:pt idx="1">
                  <c:v>180619.10800000001</c:v>
                </c:pt>
                <c:pt idx="2">
                  <c:v>182911.48699999999</c:v>
                </c:pt>
                <c:pt idx="3">
                  <c:v>185150.80600000001</c:v>
                </c:pt>
                <c:pt idx="4">
                  <c:v>187335.13699999999</c:v>
                </c:pt>
                <c:pt idx="5">
                  <c:v>189462.755</c:v>
                </c:pt>
                <c:pt idx="6">
                  <c:v>191532.43900000001</c:v>
                </c:pt>
                <c:pt idx="7">
                  <c:v>193543.96900000001</c:v>
                </c:pt>
                <c:pt idx="8">
                  <c:v>195497.79699999999</c:v>
                </c:pt>
                <c:pt idx="9">
                  <c:v>197397.01800000001</c:v>
                </c:pt>
                <c:pt idx="10">
                  <c:v>199242.462</c:v>
                </c:pt>
                <c:pt idx="11" formatCode="0.0">
                  <c:v>201032.71400000001</c:v>
                </c:pt>
                <c:pt idx="12" formatCode="0.0">
                  <c:v>202768.56200000001</c:v>
                </c:pt>
                <c:pt idx="13" formatCode="0.0">
                  <c:v>204450.649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16-457C-AE80-1F25DAC71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496928"/>
        <c:axId val="239497320"/>
      </c:lineChart>
      <c:catAx>
        <c:axId val="23949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39496536"/>
        <c:crosses val="autoZero"/>
        <c:auto val="1"/>
        <c:lblAlgn val="ctr"/>
        <c:lblOffset val="100"/>
        <c:tickMarkSkip val="1"/>
        <c:noMultiLvlLbl val="0"/>
      </c:catAx>
      <c:valAx>
        <c:axId val="239496536"/>
        <c:scaling>
          <c:orientation val="minMax"/>
          <c:min val="3000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US" sz="1000" b="0"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rPr>
                  <a:t>Assinantes</a:t>
                </a:r>
              </a:p>
            </c:rich>
          </c:tx>
          <c:layout>
            <c:manualLayout>
              <c:xMode val="edge"/>
              <c:yMode val="edge"/>
              <c:x val="9.1338582677165346E-3"/>
              <c:y val="0.369358862193507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bg2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39496144"/>
        <c:crosses val="autoZero"/>
        <c:crossBetween val="between"/>
      </c:valAx>
      <c:catAx>
        <c:axId val="23949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9497320"/>
        <c:crosses val="autoZero"/>
        <c:auto val="1"/>
        <c:lblAlgn val="ctr"/>
        <c:lblOffset val="100"/>
        <c:noMultiLvlLbl val="0"/>
      </c:catAx>
      <c:valAx>
        <c:axId val="23949732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US" sz="1000" b="0"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rPr>
                  <a:t>População</a:t>
                </a:r>
              </a:p>
            </c:rich>
          </c:tx>
          <c:layout>
            <c:manualLayout>
              <c:xMode val="edge"/>
              <c:yMode val="edge"/>
              <c:x val="0.95707126327928682"/>
              <c:y val="0.378026336451533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2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39496928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10037651695093"/>
          <c:y val="0.91368755187652839"/>
          <c:w val="0.22089656348727504"/>
          <c:h val="5.49734167844403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pt-BR"/>
    </a:p>
  </c:txPr>
  <c:printSettings>
    <c:headerFooter alignWithMargins="0"/>
    <c:pageMargins b="0.98425196899999956" l="0.78740157499999996" r="0.78740157499999996" t="0.98425196899999956" header="0.49212598500000287" footer="0.4921259850000028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1643554114559208"/>
          <c:y val="6.8654019873532063E-2"/>
          <c:w val="0.61071395145374274"/>
          <c:h val="0.851851851851851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494BA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Faixas!$A$26:$A$29</c:f>
              <c:strCache>
                <c:ptCount val="4"/>
                <c:pt idx="0">
                  <c:v>19:15 até 21:00</c:v>
                </c:pt>
                <c:pt idx="1">
                  <c:v>17:30 até 19:15</c:v>
                </c:pt>
                <c:pt idx="2">
                  <c:v>12:45 até 14:00  e 17:00 até 17:30</c:v>
                </c:pt>
                <c:pt idx="3">
                  <c:v>11:00 até 12:45</c:v>
                </c:pt>
              </c:strCache>
            </c:strRef>
          </c:cat>
          <c:val>
            <c:numRef>
              <c:f>Faixas!$B$26:$B$29</c:f>
              <c:numCache>
                <c:formatCode>0.0%</c:formatCode>
                <c:ptCount val="4"/>
                <c:pt idx="0">
                  <c:v>0.12953115756476838</c:v>
                </c:pt>
                <c:pt idx="1">
                  <c:v>0.23233287484869009</c:v>
                </c:pt>
                <c:pt idx="2">
                  <c:v>0.32627999846071015</c:v>
                </c:pt>
                <c:pt idx="3">
                  <c:v>0.3118559691258313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A-4CC9-9D93-51E12051D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18013880"/>
        <c:axId val="318443360"/>
      </c:barChart>
      <c:catAx>
        <c:axId val="318013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443360"/>
        <c:crosses val="autoZero"/>
        <c:auto val="1"/>
        <c:lblAlgn val="ctr"/>
        <c:lblOffset val="100"/>
        <c:noMultiLvlLbl val="0"/>
      </c:catAx>
      <c:valAx>
        <c:axId val="318443360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318013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602001591160875E-2"/>
          <c:y val="6.7142718271327187E-2"/>
          <c:w val="0.90423660215277624"/>
          <c:h val="0.80466969406601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'Cumprimento cota Normal'!$A$10</c:f>
              <c:strCache>
                <c:ptCount val="1"/>
                <c:pt idx="0">
                  <c:v>Quanto ultrapassa?</c:v>
                </c:pt>
              </c:strCache>
            </c:strRef>
          </c:tx>
          <c:spPr>
            <a:solidFill>
              <a:schemeClr val="accent1"/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1002275555220804E-4"/>
                  <c:y val="5.4726492521768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CC-4E99-93E5-E323583E8196}"/>
                </c:ext>
              </c:extLst>
            </c:dLbl>
            <c:dLbl>
              <c:idx val="5"/>
              <c:layout>
                <c:manualLayout>
                  <c:x val="2.5605463359085041E-3"/>
                  <c:y val="3.38839339193919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CC-4E99-93E5-E323583E8196}"/>
                </c:ext>
              </c:extLst>
            </c:dLbl>
            <c:dLbl>
              <c:idx val="6"/>
              <c:layout>
                <c:manualLayout>
                  <c:x val="-1.019568915096237E-16"/>
                  <c:y val="8.16620144704127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C-4E99-93E5-E323583E8196}"/>
                </c:ext>
              </c:extLst>
            </c:dLbl>
            <c:dLbl>
              <c:idx val="8"/>
              <c:layout>
                <c:manualLayout>
                  <c:x val="0"/>
                  <c:y val="1.0582010582010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5C-4C54-BBDB-82DAF8EE9A29}"/>
                </c:ext>
              </c:extLst>
            </c:dLbl>
            <c:dLbl>
              <c:idx val="10"/>
              <c:layout>
                <c:manualLayout>
                  <c:x val="-1.019568915096237E-16"/>
                  <c:y val="1.25039925564859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C-4E99-93E5-E323583E8196}"/>
                </c:ext>
              </c:extLst>
            </c:dLbl>
            <c:dLbl>
              <c:idx val="11"/>
              <c:layout>
                <c:manualLayout>
                  <c:x val="0"/>
                  <c:y val="-9.33161132636204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CC-4E99-93E5-E323583E8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>
                    <a:lumMod val="50000"/>
                  </a:schemeClr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'Cumprimento cota Normal'!$B$7:$M$7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'Cumprimento cota Normal'!$B$10:$M$10</c:f>
              <c:numCache>
                <c:formatCode>0%</c:formatCode>
                <c:ptCount val="12"/>
                <c:pt idx="0">
                  <c:v>0.26280953279255526</c:v>
                </c:pt>
                <c:pt idx="1">
                  <c:v>0.24638401559454226</c:v>
                </c:pt>
                <c:pt idx="2">
                  <c:v>0.29824467081682715</c:v>
                </c:pt>
                <c:pt idx="3">
                  <c:v>0.32517576348278099</c:v>
                </c:pt>
                <c:pt idx="4">
                  <c:v>0.37042161856253553</c:v>
                </c:pt>
                <c:pt idx="5">
                  <c:v>0.40951721897335935</c:v>
                </c:pt>
                <c:pt idx="6">
                  <c:v>0.47477960133308161</c:v>
                </c:pt>
                <c:pt idx="7">
                  <c:v>0.47986480538263221</c:v>
                </c:pt>
                <c:pt idx="8">
                  <c:v>0.38891585445094301</c:v>
                </c:pt>
                <c:pt idx="9">
                  <c:v>0.47916179337231957</c:v>
                </c:pt>
                <c:pt idx="10">
                  <c:v>0.60937719298245563</c:v>
                </c:pt>
                <c:pt idx="11">
                  <c:v>0.54839558573853942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CC-4E99-93E5-E323583E819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18444144"/>
        <c:axId val="318444536"/>
      </c:barChart>
      <c:catAx>
        <c:axId val="3184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444536"/>
        <c:crosses val="autoZero"/>
        <c:auto val="1"/>
        <c:lblAlgn val="ctr"/>
        <c:lblOffset val="100"/>
        <c:noMultiLvlLbl val="0"/>
      </c:catAx>
      <c:valAx>
        <c:axId val="318444536"/>
        <c:scaling>
          <c:orientation val="minMax"/>
          <c:max val="1.5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44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71492301607719E-2"/>
          <c:y val="9.1833998605689443E-2"/>
          <c:w val="0.89920042924033861"/>
          <c:h val="0.772923748608957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noFill/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1.2802731679542989E-3"/>
                  <c:y val="-4.74375074871488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49-46FE-BBDB-D73E71870161}"/>
                </c:ext>
              </c:extLst>
            </c:dLbl>
            <c:dLbl>
              <c:idx val="5"/>
              <c:layout>
                <c:manualLayout>
                  <c:x val="2.5605463359085041E-3"/>
                  <c:y val="3.38839339193919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9-46FE-BBDB-D73E71870161}"/>
                </c:ext>
              </c:extLst>
            </c:dLbl>
            <c:dLbl>
              <c:idx val="6"/>
              <c:layout>
                <c:manualLayout>
                  <c:x val="-9.3885614408686033E-17"/>
                  <c:y val="-2.71071471355136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49-46FE-BBDB-D73E71870161}"/>
                </c:ext>
              </c:extLst>
            </c:dLbl>
            <c:dLbl>
              <c:idx val="10"/>
              <c:layout>
                <c:manualLayout>
                  <c:x val="-9.3885614408686033E-17"/>
                  <c:y val="-3.04955405274527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9-46FE-BBDB-D73E71870161}"/>
                </c:ext>
              </c:extLst>
            </c:dLbl>
            <c:dLbl>
              <c:idx val="11"/>
              <c:layout>
                <c:manualLayout>
                  <c:x val="0"/>
                  <c:y val="-3.04955405274527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49-46FE-BBDB-D73E71870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accent1">
                    <a:lumMod val="50000"/>
                  </a:schemeClr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'Cumprimento cota infantil'!$B$13:$M$13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'Cumprimento cota infantil'!$B$14:$M$14</c:f>
              <c:numCache>
                <c:formatCode>0.0%</c:formatCode>
                <c:ptCount val="12"/>
                <c:pt idx="0">
                  <c:v>0.60509358821186798</c:v>
                </c:pt>
                <c:pt idx="1">
                  <c:v>0.65596119929453245</c:v>
                </c:pt>
                <c:pt idx="2">
                  <c:v>0.72501592990840336</c:v>
                </c:pt>
                <c:pt idx="3">
                  <c:v>0.7455267489711932</c:v>
                </c:pt>
                <c:pt idx="4">
                  <c:v>0.81985463958582239</c:v>
                </c:pt>
                <c:pt idx="5">
                  <c:v>0.77966049382716029</c:v>
                </c:pt>
                <c:pt idx="6">
                  <c:v>0.72074074074074046</c:v>
                </c:pt>
                <c:pt idx="7">
                  <c:v>0.76941059338908802</c:v>
                </c:pt>
                <c:pt idx="8">
                  <c:v>0.85665637860082211</c:v>
                </c:pt>
                <c:pt idx="9">
                  <c:v>0.93932098765432115</c:v>
                </c:pt>
                <c:pt idx="10">
                  <c:v>0.80344032921810693</c:v>
                </c:pt>
                <c:pt idx="11">
                  <c:v>0.82191557148546401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49-46FE-BBDB-D73E7187016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18445320"/>
        <c:axId val="318445712"/>
      </c:barChart>
      <c:catAx>
        <c:axId val="318445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445712"/>
        <c:crosses val="autoZero"/>
        <c:auto val="1"/>
        <c:lblAlgn val="ctr"/>
        <c:lblOffset val="100"/>
        <c:noMultiLvlLbl val="0"/>
      </c:catAx>
      <c:valAx>
        <c:axId val="318445712"/>
        <c:scaling>
          <c:orientation val="minMax"/>
          <c:max val="1.5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445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1.828761429758936E-2"/>
          <c:y val="8.0433101314771854E-2"/>
          <c:w val="0.92131452971363659"/>
          <c:h val="0.642033043471038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'Número de canais 2015'!$A$5</c:f>
              <c:strCache>
                <c:ptCount val="1"/>
                <c:pt idx="0">
                  <c:v>Dezembro/14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'Número de canais 2015'!$B$4:$D$4</c:f>
              <c:strCache>
                <c:ptCount val="3"/>
                <c:pt idx="0">
                  <c:v>Canais brasileiros de espaço qualificado</c:v>
                </c:pt>
                <c:pt idx="1">
                  <c:v>Canais brasileiros de espaço qualificado "SB" e "SBsR"</c:v>
                </c:pt>
                <c:pt idx="2">
                  <c:v>Canais de espaço qualificado - CEQ3h30</c:v>
                </c:pt>
              </c:strCache>
            </c:strRef>
          </c:cat>
          <c:val>
            <c:numRef>
              <c:f>'Número de canais 2015'!$B$5:$D$5</c:f>
              <c:numCache>
                <c:formatCode>General</c:formatCode>
                <c:ptCount val="3"/>
                <c:pt idx="0">
                  <c:v>17</c:v>
                </c:pt>
                <c:pt idx="1">
                  <c:v>4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3-4737-919E-BC90AF0668E9}"/>
            </c:ext>
          </c:extLst>
        </c:ser>
        <c:ser>
          <c:idx val="1"/>
          <c:order val="1"/>
          <c:tx>
            <c:strRef>
              <c:f>'Número de canais 2015'!$A$6</c:f>
              <c:strCache>
                <c:ptCount val="1"/>
                <c:pt idx="0">
                  <c:v>Dezembro/15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'Número de canais 2015'!$B$4:$D$4</c:f>
              <c:strCache>
                <c:ptCount val="3"/>
                <c:pt idx="0">
                  <c:v>Canais brasileiros de espaço qualificado</c:v>
                </c:pt>
                <c:pt idx="1">
                  <c:v>Canais brasileiros de espaço qualificado "SB" e "SBsR"</c:v>
                </c:pt>
                <c:pt idx="2">
                  <c:v>Canais de espaço qualificado - CEQ3h30</c:v>
                </c:pt>
              </c:strCache>
            </c:strRef>
          </c:cat>
          <c:val>
            <c:numRef>
              <c:f>'Número de canais 2015'!$B$6:$D$6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3-4737-919E-BC90AF066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0"/>
        <c:axId val="356844200"/>
        <c:axId val="356844592"/>
      </c:barChart>
      <c:catAx>
        <c:axId val="356844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56844592"/>
        <c:crosses val="autoZero"/>
        <c:auto val="1"/>
        <c:lblAlgn val="ctr"/>
        <c:lblOffset val="100"/>
        <c:noMultiLvlLbl val="0"/>
      </c:catAx>
      <c:valAx>
        <c:axId val="3568445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56844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187534767109335"/>
          <c:y val="0.90724276797727599"/>
          <c:w val="0.40413153468035945"/>
          <c:h val="6.3429368312719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9474471767600956E-3"/>
              <c:y val="3.3712810109422535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5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6645636882633949E-2"/>
              <c:y val="6.866444355986296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16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160363688158266E-2"/>
              <c:y val="-5.982257761498011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7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2.6138706698503485E-2"/>
              <c:y val="1.739639941640737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8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977199849260354E-2"/>
              <c:y val="7.1217715455475063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9474471767600956E-3"/>
              <c:y val="3.3712810109422535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1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6645636882633949E-2"/>
              <c:y val="6.866444355986296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22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160363688158266E-2"/>
              <c:y val="-5.982257761498011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3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2.6138706698503485E-2"/>
              <c:y val="1.739639941640737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4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977199849260354E-2"/>
              <c:y val="7.1217715455475063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8685028374046509E-2"/>
              <c:y val="-5.717222808131032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7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504535064561005E-2"/>
              <c:y val="3.288873364171372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28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2816601747380846E-2"/>
              <c:y val="-4.0558733812899754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9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463697145881545E-2"/>
              <c:y val="2.84043101604532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0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4.9584283558610524E-3"/>
              <c:y val="3.739352609167379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3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</c:pivotFmt>
      <c:pivotFmt>
        <c:idx val="34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</c:pivotFmt>
      <c:pivotFmt>
        <c:idx val="35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</c:pivotFmt>
      <c:pivotFmt>
        <c:idx val="36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9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</c:pivotFmt>
      <c:pivotFmt>
        <c:idx val="40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</c:pivotFmt>
      <c:pivotFmt>
        <c:idx val="41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</c:pivotFmt>
      <c:pivotFmt>
        <c:idx val="42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rgbClr val="70AD47">
              <a:lumMod val="60000"/>
              <a:lumOff val="40000"/>
            </a:srgbClr>
          </a:solidFill>
          <a:ln w="19050">
            <a:noFill/>
          </a:ln>
          <a:effectLst/>
        </c:spPr>
        <c:dLbl>
          <c:idx val="0"/>
          <c:layout>
            <c:manualLayout>
              <c:x val="-1.6607677828150268E-2"/>
              <c:y val="1.0963740643530669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5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4.6493743206341573E-2"/>
              <c:y val="6.767668318989267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1257575757575756"/>
                  <c:h val="0.14799050700458366"/>
                </c:manualLayout>
              </c15:layout>
              <c15:showDataLabelsRange val="0"/>
            </c:ext>
          </c:extLst>
        </c:dLbl>
      </c:pivotFmt>
      <c:pivotFmt>
        <c:idx val="46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0454943132108486E-3"/>
              <c:y val="-2.8599202877418101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7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4604443383970944E-2"/>
              <c:y val="2.361310633008660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8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1633129192184312E-3"/>
              <c:y val="3.9893514046396746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8959502664485115"/>
          <c:y val="0.20121832435762452"/>
          <c:w val="0.37119502107691082"/>
          <c:h val="0.695003271221490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3C-4582-BBB7-2F41CB97FB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3C-4582-BBB7-2F41CB97FB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3C-4582-BBB7-2F41CB97FB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3C-4582-BBB7-2F41CB97FB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3C-4582-BBB7-2F41CB97FBCD}"/>
              </c:ext>
            </c:extLst>
          </c:dPt>
          <c:dLbls>
            <c:dLbl>
              <c:idx val="0"/>
              <c:layout>
                <c:manualLayout>
                  <c:x val="3.1458746641474064E-2"/>
                  <c:y val="1.28065241844769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</a:t>
                    </a:r>
                  </a:p>
                  <a:p>
                    <a:fld id="{E76B361A-978B-47B0-8C20-6C0CA22B52D1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73C-4582-BBB7-2F41CB97FBCD}"/>
                </c:ext>
              </c:extLst>
            </c:dLbl>
            <c:dLbl>
              <c:idx val="1"/>
              <c:layout>
                <c:manualLayout>
                  <c:x val="2.5963562091503269E-2"/>
                  <c:y val="-3.24462962962962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Estrangeira</a:t>
                    </a:r>
                  </a:p>
                  <a:p>
                    <a:fld id="{1926B9AA-C997-448A-AA95-2E6712F12BA0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73C-4582-BBB7-2F41CB97FBCD}"/>
                </c:ext>
              </c:extLst>
            </c:dLbl>
            <c:dLbl>
              <c:idx val="2"/>
              <c:layout>
                <c:manualLayout>
                  <c:x val="-3.0341212272464842E-2"/>
                  <c:y val="4.3829074937061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Publicidade </a:t>
                    </a:r>
                  </a:p>
                  <a:p>
                    <a:fld id="{1C4A83C3-1419-4FBE-AFA9-8E27FF4EA273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73C-4582-BBB7-2F41CB97FBCD}"/>
                </c:ext>
              </c:extLst>
            </c:dLbl>
            <c:dLbl>
              <c:idx val="3"/>
              <c:layout>
                <c:manualLayout>
                  <c:x val="3.5607432747537873E-2"/>
                  <c:y val="-4.79286517756708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Outras</a:t>
                    </a:r>
                  </a:p>
                  <a:p>
                    <a:fld id="{A54EAC80-1BD9-4891-8F9B-50EC7E5A0C5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73C-4582-BBB7-2F41CB97F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'Totais gerais'!$A$4:$A$7</c:f>
              <c:strCache>
                <c:ptCount val="4"/>
                <c:pt idx="0">
                  <c:v>Brasileira</c:v>
                </c:pt>
                <c:pt idx="1">
                  <c:v>Estrangeira</c:v>
                </c:pt>
                <c:pt idx="2">
                  <c:v>Outras</c:v>
                </c:pt>
                <c:pt idx="3">
                  <c:v>Publicidade</c:v>
                </c:pt>
              </c:strCache>
            </c:strRef>
          </c:cat>
          <c:val>
            <c:numRef>
              <c:f>'Totais gerais'!$B$4:$B$7</c:f>
              <c:numCache>
                <c:formatCode>0.0%</c:formatCode>
                <c:ptCount val="4"/>
                <c:pt idx="0">
                  <c:v>5.3511168082730223E-2</c:v>
                </c:pt>
                <c:pt idx="1">
                  <c:v>0.78860780771817229</c:v>
                </c:pt>
                <c:pt idx="2">
                  <c:v>5.2952668868906878E-2</c:v>
                </c:pt>
                <c:pt idx="3">
                  <c:v>0.10492835533019065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3C-4582-BBB7-2F41CB97F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9474471767600956E-3"/>
              <c:y val="3.3712810109422535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6645636882633949E-2"/>
              <c:y val="6.866444355986296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160363688158266E-2"/>
              <c:y val="-5.982257761498011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2.6138706698503485E-2"/>
              <c:y val="1.739639941640737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977199849260354E-2"/>
              <c:y val="7.1217715455475063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9474471767600956E-3"/>
              <c:y val="3.3712810109422535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6645636882633949E-2"/>
              <c:y val="6.866444355986296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160363688158266E-2"/>
              <c:y val="-5.982257761498011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2.6138706698503485E-2"/>
              <c:y val="1.739639941640737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977199849260354E-2"/>
              <c:y val="7.1217715455475063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8685028374046509E-2"/>
              <c:y val="-5.717222808131032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504535064561005E-2"/>
              <c:y val="3.288873364171372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2816601747380846E-2"/>
              <c:y val="-4.0558733812899754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463697145881545E-2"/>
              <c:y val="2.84043101604532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4.9584283558610524E-3"/>
              <c:y val="3.739352609167379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6607677828150268E-2"/>
              <c:y val="1.0963740643530669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4.6493743206341573E-2"/>
              <c:y val="6.767668318989267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1257575757575756"/>
                  <c:h val="0.14799050700458366"/>
                </c:manualLayout>
              </c15:layout>
              <c15:showDataLabelsRange val="0"/>
            </c:ext>
          </c:extLst>
        </c:dLbl>
      </c:pivotFmt>
      <c:pivotFmt>
        <c:idx val="4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0454943132108486E-3"/>
              <c:y val="-2.8599202877418101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4604443383970944E-2"/>
              <c:y val="2.361310633008660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1633129192184312E-3"/>
              <c:y val="3.9893514046396746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8959502664485115"/>
          <c:y val="0.20121832435762452"/>
          <c:w val="0.37119502107691082"/>
          <c:h val="0.695003271221490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9E-4DB3-81F4-2624B55883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9E-4DB3-81F4-2624B55883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19E-4DB3-81F4-2624B55883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19E-4DB3-81F4-2624B55883E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19E-4DB3-81F4-2624B55883E7}"/>
              </c:ext>
            </c:extLst>
          </c:dPt>
          <c:dLbls>
            <c:dLbl>
              <c:idx val="0"/>
              <c:layout>
                <c:manualLayout>
                  <c:x val="4.582709568711326E-2"/>
                  <c:y val="9.30146422052573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</a:t>
                    </a:r>
                  </a:p>
                  <a:p>
                    <a:fld id="{7965F1C2-BC61-4840-B1E1-81BC578AB1E5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19E-4DB3-81F4-2624B55883E7}"/>
                </c:ext>
              </c:extLst>
            </c:dLbl>
            <c:dLbl>
              <c:idx val="1"/>
              <c:layout>
                <c:manualLayout>
                  <c:x val="4.2409999675966356E-2"/>
                  <c:y val="-2.2246292817458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Estrangeira</a:t>
                    </a:r>
                  </a:p>
                  <a:p>
                    <a:fld id="{FB5FBCA7-57FD-4691-80CA-A1050C07A00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19E-4DB3-81F4-2624B55883E7}"/>
                </c:ext>
              </c:extLst>
            </c:dLbl>
            <c:dLbl>
              <c:idx val="2"/>
              <c:layout>
                <c:manualLayout>
                  <c:x val="-1.9992709244677786E-2"/>
                  <c:y val="6.0369585781472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Publicidade</a:t>
                    </a:r>
                  </a:p>
                  <a:p>
                    <a:fld id="{5CD00059-E442-4F7E-B6AB-792B26E6428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19E-4DB3-81F4-2624B55883E7}"/>
                </c:ext>
              </c:extLst>
            </c:dLbl>
            <c:dLbl>
              <c:idx val="3"/>
              <c:layout>
                <c:manualLayout>
                  <c:x val="4.7495220504843545E-3"/>
                  <c:y val="-2.74514035999307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Outras</a:t>
                    </a:r>
                  </a:p>
                  <a:p>
                    <a:fld id="{E7A8F3DC-2133-4B08-A2B3-1DD0CBAE37DB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19E-4DB3-81F4-2624B5588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'Totais gerais'!$A$28:$A$31</c:f>
              <c:strCache>
                <c:ptCount val="4"/>
                <c:pt idx="0">
                  <c:v>Brasileira</c:v>
                </c:pt>
                <c:pt idx="1">
                  <c:v>Estrangeira</c:v>
                </c:pt>
                <c:pt idx="2">
                  <c:v>Outras</c:v>
                </c:pt>
                <c:pt idx="3">
                  <c:v>Publicidade</c:v>
                </c:pt>
              </c:strCache>
            </c:strRef>
          </c:cat>
          <c:val>
            <c:numRef>
              <c:f>'Totais gerais'!$B$28:$B$31</c:f>
              <c:numCache>
                <c:formatCode>0.0%</c:formatCode>
                <c:ptCount val="4"/>
                <c:pt idx="0">
                  <c:v>6.414238900679968E-2</c:v>
                </c:pt>
                <c:pt idx="1">
                  <c:v>0.79261989040185665</c:v>
                </c:pt>
                <c:pt idx="2">
                  <c:v>3.6151855390816015E-2</c:v>
                </c:pt>
                <c:pt idx="3">
                  <c:v>0.10708586520052764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9E-4DB3-81F4-2624B5588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9474471767600956E-3"/>
              <c:y val="3.3712810109422535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5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6645636882633949E-2"/>
              <c:y val="6.866444355986296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16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160363688158266E-2"/>
              <c:y val="-5.982257761498011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7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2.6138706698503485E-2"/>
              <c:y val="1.739639941640737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8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977199849260354E-2"/>
              <c:y val="7.1217715455475063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9474471767600956E-3"/>
              <c:y val="3.3712810109422535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1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6645636882633949E-2"/>
              <c:y val="6.866444355986296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22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160363688158266E-2"/>
              <c:y val="-5.982257761498011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3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2.6138706698503485E-2"/>
              <c:y val="1.739639941640737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4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977199849260354E-2"/>
              <c:y val="7.1217715455475063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8685028374046509E-2"/>
              <c:y val="-5.717222808131032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7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504535064561005E-2"/>
              <c:y val="3.288873364171372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28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2816601747380846E-2"/>
              <c:y val="-4.0558733812899754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9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463697145881545E-2"/>
              <c:y val="2.84043101604532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0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4.9584283558610524E-3"/>
              <c:y val="3.739352609167379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3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</c:pivotFmt>
      <c:pivotFmt>
        <c:idx val="34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</c:pivotFmt>
      <c:pivotFmt>
        <c:idx val="35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</c:pivotFmt>
      <c:pivotFmt>
        <c:idx val="36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3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9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</c:pivotFmt>
      <c:pivotFmt>
        <c:idx val="40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</c:pivotFmt>
      <c:pivotFmt>
        <c:idx val="41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</c:pivotFmt>
      <c:pivotFmt>
        <c:idx val="42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rgbClr val="70AD47">
              <a:lumMod val="60000"/>
              <a:lumOff val="40000"/>
            </a:srgbClr>
          </a:solidFill>
          <a:ln w="19050">
            <a:noFill/>
          </a:ln>
          <a:effectLst/>
        </c:spPr>
        <c:dLbl>
          <c:idx val="0"/>
          <c:layout>
            <c:manualLayout>
              <c:x val="-1.6607677828150268E-2"/>
              <c:y val="1.0963740643530669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5"/>
        <c:spPr>
          <a:solidFill>
            <a:srgbClr val="F2CA5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4.6493743206341573E-2"/>
              <c:y val="6.767668318989267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1257575757575756"/>
                  <c:h val="0.14799050700458366"/>
                </c:manualLayout>
              </c15:layout>
              <c15:showDataLabelsRange val="0"/>
            </c:ext>
          </c:extLst>
        </c:dLbl>
      </c:pivotFmt>
      <c:pivotFmt>
        <c:idx val="46"/>
        <c:spPr>
          <a:solidFill>
            <a:srgbClr val="98CADD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0454943132108486E-3"/>
              <c:y val="-2.8599202877418101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7"/>
        <c:spPr>
          <a:solidFill>
            <a:srgbClr val="439ACB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4604443383970944E-2"/>
              <c:y val="2.361310633008660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8"/>
        <c:spPr>
          <a:solidFill>
            <a:schemeClr val="bg1">
              <a:lumMod val="8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1633129192184312E-3"/>
              <c:y val="3.9893514046396746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8112324492979718"/>
          <c:y val="0.17410416469025708"/>
          <c:w val="0.37119502107691082"/>
          <c:h val="0.695003271221490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66-4A5B-A8BD-1D177CA648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66-4A5B-A8BD-1D177CA648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366-4A5B-A8BD-1D177CA648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366-4A5B-A8BD-1D177CA6484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366-4A5B-A8BD-1D177CA64840}"/>
              </c:ext>
            </c:extLst>
          </c:dPt>
          <c:dLbls>
            <c:dLbl>
              <c:idx val="0"/>
              <c:layout>
                <c:manualLayout>
                  <c:x val="-3.6905917181568391E-3"/>
                  <c:y val="1.4699680612212629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AF436C02-0B2D-4577-A36C-6F3F4D891FD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366-4A5B-A8BD-1D177CA64840}"/>
                </c:ext>
              </c:extLst>
            </c:dLbl>
            <c:dLbl>
              <c:idx val="1"/>
              <c:layout>
                <c:manualLayout>
                  <c:x val="6.9384313725490199E-2"/>
                  <c:y val="-2.47010582010582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Estrangeira</a:t>
                    </a:r>
                  </a:p>
                  <a:p>
                    <a:fld id="{342DB6E3-6FA7-4114-9142-26F16855E23C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366-4A5B-A8BD-1D177CA64840}"/>
                </c:ext>
              </c:extLst>
            </c:dLbl>
            <c:dLbl>
              <c:idx val="2"/>
              <c:layout>
                <c:manualLayout>
                  <c:x val="-5.7467621539507253E-3"/>
                  <c:y val="2.04046421908104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Publicidade</a:t>
                    </a:r>
                  </a:p>
                  <a:p>
                    <a:fld id="{78426B3A-B7E1-4B93-9A60-B2DAD56BD96A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366-4A5B-A8BD-1D177CA64840}"/>
                </c:ext>
              </c:extLst>
            </c:dLbl>
            <c:dLbl>
              <c:idx val="3"/>
              <c:layout>
                <c:manualLayout>
                  <c:x val="-1.2273146043951993E-2"/>
                  <c:y val="-3.96177465768586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Outras</a:t>
                    </a:r>
                  </a:p>
                  <a:p>
                    <a:fld id="{9472B169-1FEF-4233-BF59-6864C4E8CFCC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1366-4A5B-A8BD-1D177CA64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HN!$A$6:$A$9</c:f>
              <c:strCache>
                <c:ptCount val="4"/>
                <c:pt idx="0">
                  <c:v>Brasileira</c:v>
                </c:pt>
                <c:pt idx="1">
                  <c:v>Estrangeira</c:v>
                </c:pt>
                <c:pt idx="2">
                  <c:v>Outras</c:v>
                </c:pt>
                <c:pt idx="3">
                  <c:v>Publicidade</c:v>
                </c:pt>
              </c:strCache>
            </c:strRef>
          </c:cat>
          <c:val>
            <c:numRef>
              <c:f>HN!$B$6:$B$9</c:f>
              <c:numCache>
                <c:formatCode>0.0%</c:formatCode>
                <c:ptCount val="4"/>
                <c:pt idx="0">
                  <c:v>0.12157821068785311</c:v>
                </c:pt>
                <c:pt idx="1">
                  <c:v>0.71234892180973053</c:v>
                </c:pt>
                <c:pt idx="2">
                  <c:v>6.128175368928989E-2</c:v>
                </c:pt>
                <c:pt idx="3">
                  <c:v>0.10479111381312636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66-4A5B-A8BD-1D177CA6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9474471767600956E-3"/>
              <c:y val="3.3712810109422535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6645636882633949E-2"/>
              <c:y val="6.866444355986296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160363688158266E-2"/>
              <c:y val="-5.982257761498011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2.6138706698503485E-2"/>
              <c:y val="1.739639941640737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977199849260354E-2"/>
              <c:y val="7.1217715455475063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9474471767600956E-3"/>
              <c:y val="3.3712810109422535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6645636882633949E-2"/>
              <c:y val="6.866444355986296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160363688158266E-2"/>
              <c:y val="-5.982257761498011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2.6138706698503485E-2"/>
              <c:y val="1.739639941640737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977199849260354E-2"/>
              <c:y val="7.1217715455475063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8685028374046509E-2"/>
              <c:y val="-5.717222808131032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504535064561005E-2"/>
              <c:y val="3.288873364171372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569222214221552"/>
                  <c:h val="0.15672512921835383"/>
                </c:manualLayout>
              </c15:layout>
              <c15:showDataLabelsRange val="0"/>
            </c:ext>
          </c:extLst>
        </c:dLbl>
      </c:pivotFmt>
      <c:pivotFmt>
        <c:idx val="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2816601747380846E-2"/>
              <c:y val="-4.0558733812899754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9463697145881545E-2"/>
              <c:y val="2.84043101604532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4.9584283558610524E-3"/>
              <c:y val="3.739352609167379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6607677828150268E-2"/>
              <c:y val="1.0963740643530669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4.6493743206341573E-2"/>
              <c:y val="6.767668318989267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1257575757575756"/>
                  <c:h val="0.14799050700458366"/>
                </c:manualLayout>
              </c15:layout>
              <c15:showDataLabelsRange val="0"/>
            </c:ext>
          </c:extLst>
        </c:dLbl>
      </c:pivotFmt>
      <c:pivotFmt>
        <c:idx val="4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0454943132108486E-3"/>
              <c:y val="-2.8599202877418101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4604443383970944E-2"/>
              <c:y val="2.361310633008660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1633129192184312E-3"/>
              <c:y val="3.9893514046396746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Adicionar texto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8959502664485115"/>
          <c:y val="0.20121832435762452"/>
          <c:w val="0.37119502107691082"/>
          <c:h val="0.695003271221490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BA-4BD9-8D04-00CC8A8A58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EBA-4BD9-8D04-00CC8A8A58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EBA-4BD9-8D04-00CC8A8A58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EBA-4BD9-8D04-00CC8A8A58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EBA-4BD9-8D04-00CC8A8A58BD}"/>
              </c:ext>
            </c:extLst>
          </c:dPt>
          <c:dLbls>
            <c:dLbl>
              <c:idx val="0"/>
              <c:layout>
                <c:manualLayout>
                  <c:x val="5.2200777228427767E-2"/>
                  <c:y val="1.0403573406535164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F3B63A8F-A986-4A5D-9358-0D8B0E50E2BB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EBA-4BD9-8D04-00CC8A8A58BD}"/>
                </c:ext>
              </c:extLst>
            </c:dLbl>
            <c:dLbl>
              <c:idx val="1"/>
              <c:layout>
                <c:manualLayout>
                  <c:x val="6.9273692810457518E-2"/>
                  <c:y val="-2.42291005291006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Estrangeira</a:t>
                    </a:r>
                  </a:p>
                  <a:p>
                    <a:fld id="{5AB7BB64-371A-495E-9AC7-3F752DB790D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EBA-4BD9-8D04-00CC8A8A58BD}"/>
                </c:ext>
              </c:extLst>
            </c:dLbl>
            <c:dLbl>
              <c:idx val="2"/>
              <c:layout>
                <c:manualLayout>
                  <c:x val="-2.6328267106146615E-2"/>
                  <c:y val="5.15678200775361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Publicidade</a:t>
                    </a:r>
                  </a:p>
                  <a:p>
                    <a:fld id="{EA09116F-9944-4B11-9BAE-77B49B3A925D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EBA-4BD9-8D04-00CC8A8A58BD}"/>
                </c:ext>
              </c:extLst>
            </c:dLbl>
            <c:dLbl>
              <c:idx val="3"/>
              <c:layout>
                <c:manualLayout>
                  <c:x val="-1.6146818856945207E-3"/>
                  <c:y val="7.49163235329523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Outras</a:t>
                    </a:r>
                    <a:endParaRPr lang="en-US" baseline="0"/>
                  </a:p>
                  <a:p>
                    <a:fld id="{60649127-3A66-45EA-883F-832930B2A3A2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EBA-4BD9-8D04-00CC8A8A5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HN!$A$31:$A$34</c:f>
              <c:strCache>
                <c:ptCount val="4"/>
                <c:pt idx="0">
                  <c:v>Brasileira</c:v>
                </c:pt>
                <c:pt idx="1">
                  <c:v>Estrangeira</c:v>
                </c:pt>
                <c:pt idx="2">
                  <c:v>Outras</c:v>
                </c:pt>
                <c:pt idx="3">
                  <c:v>Publicidade</c:v>
                </c:pt>
              </c:strCache>
            </c:strRef>
          </c:cat>
          <c:val>
            <c:numRef>
              <c:f>HN!$B$31:$B$34</c:f>
              <c:numCache>
                <c:formatCode>0.0%</c:formatCode>
                <c:ptCount val="4"/>
                <c:pt idx="0">
                  <c:v>0.12482284286833105</c:v>
                </c:pt>
                <c:pt idx="1">
                  <c:v>0.71179458959965225</c:v>
                </c:pt>
                <c:pt idx="2">
                  <c:v>4.4702824890572382E-2</c:v>
                </c:pt>
                <c:pt idx="3">
                  <c:v>0.11867974264144429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BA-4BD9-8D04-00CC8A8A5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6.6937871814834154E-2"/>
          <c:y val="7.0667707077155903E-2"/>
          <c:w val="0.70562939209211761"/>
          <c:h val="0.78957848266357289"/>
        </c:manualLayout>
      </c:layout>
      <c:lineChart>
        <c:grouping val="standard"/>
        <c:varyColors val="0"/>
        <c:ser>
          <c:idx val="0"/>
          <c:order val="0"/>
          <c:tx>
            <c:strRef>
              <c:f>'Dia da semana'!$A$5</c:f>
              <c:strCache>
                <c:ptCount val="1"/>
                <c:pt idx="0">
                  <c:v>Brasileira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290322580645164E-2"/>
                  <c:y val="-5.809731299927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0-4E1B-BC49-F2AB76F8DE86}"/>
                </c:ext>
              </c:extLst>
            </c:dLbl>
            <c:dLbl>
              <c:idx val="1"/>
              <c:layout>
                <c:manualLayout>
                  <c:x val="-2.2849462365591398E-2"/>
                  <c:y val="-2.904865649963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0-4E1B-BC49-F2AB76F8DE86}"/>
                </c:ext>
              </c:extLst>
            </c:dLbl>
            <c:dLbl>
              <c:idx val="2"/>
              <c:layout>
                <c:manualLayout>
                  <c:x val="-1.209677419354843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0-4E1B-BC49-F2AB76F8DE86}"/>
                </c:ext>
              </c:extLst>
            </c:dLbl>
            <c:dLbl>
              <c:idx val="3"/>
              <c:layout>
                <c:manualLayout>
                  <c:x val="-5.3763440860215058E-3"/>
                  <c:y val="-2.6143790849673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0-4E1B-BC49-F2AB76F8DE86}"/>
                </c:ext>
              </c:extLst>
            </c:dLbl>
            <c:dLbl>
              <c:idx val="4"/>
              <c:layout>
                <c:manualLayout>
                  <c:x val="-1.3440860215053665E-2"/>
                  <c:y val="-3.485838779956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0-4E1B-BC49-F2AB76F8DE86}"/>
                </c:ext>
              </c:extLst>
            </c:dLbl>
            <c:dLbl>
              <c:idx val="5"/>
              <c:layout>
                <c:manualLayout>
                  <c:x val="0"/>
                  <c:y val="-2.904865649963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0-4E1B-BC49-F2AB76F8DE86}"/>
                </c:ext>
              </c:extLst>
            </c:dLbl>
            <c:dLbl>
              <c:idx val="6"/>
              <c:layout>
                <c:manualLayout>
                  <c:x val="0"/>
                  <c:y val="-2.3238925199709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F0-4E1B-BC49-F2AB76F8D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'Dia da semana'!$B$4:$H$4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'Dia da semana'!$B$5:$H$5</c:f>
              <c:numCache>
                <c:formatCode>0%</c:formatCode>
                <c:ptCount val="7"/>
                <c:pt idx="0">
                  <c:v>7.1375311868140112E-2</c:v>
                </c:pt>
                <c:pt idx="1">
                  <c:v>0.15762710922558246</c:v>
                </c:pt>
                <c:pt idx="2">
                  <c:v>0.13378948228072365</c:v>
                </c:pt>
                <c:pt idx="3">
                  <c:v>0.12934782398371525</c:v>
                </c:pt>
                <c:pt idx="4">
                  <c:v>0.136657970571195</c:v>
                </c:pt>
                <c:pt idx="5">
                  <c:v>0.12832580370816912</c:v>
                </c:pt>
                <c:pt idx="6">
                  <c:v>9.3497746356607805E-2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F0-4E1B-BC49-F2AB76F8DE86}"/>
            </c:ext>
          </c:extLst>
        </c:ser>
        <c:ser>
          <c:idx val="1"/>
          <c:order val="1"/>
          <c:tx>
            <c:strRef>
              <c:f>'Dia da semana'!$A$6</c:f>
              <c:strCache>
                <c:ptCount val="1"/>
                <c:pt idx="0">
                  <c:v>Estrangeira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6129032258064516E-2"/>
                  <c:y val="-3.485838779956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F0-4E1B-BC49-F2AB76F8DE86}"/>
                </c:ext>
              </c:extLst>
            </c:dLbl>
            <c:dLbl>
              <c:idx val="1"/>
              <c:layout>
                <c:manualLayout>
                  <c:x val="-1.7473118279569891E-2"/>
                  <c:y val="-3.7763253449527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F0-4E1B-BC49-F2AB76F8DE86}"/>
                </c:ext>
              </c:extLst>
            </c:dLbl>
            <c:dLbl>
              <c:idx val="2"/>
              <c:layout>
                <c:manualLayout>
                  <c:x val="-1.0752688172043012E-2"/>
                  <c:y val="-4.0668119099491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F0-4E1B-BC49-F2AB76F8DE86}"/>
                </c:ext>
              </c:extLst>
            </c:dLbl>
            <c:dLbl>
              <c:idx val="3"/>
              <c:layout>
                <c:manualLayout>
                  <c:x val="-5.3763440860215058E-3"/>
                  <c:y val="-3.485838779956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F0-4E1B-BC49-F2AB76F8DE86}"/>
                </c:ext>
              </c:extLst>
            </c:dLbl>
            <c:dLbl>
              <c:idx val="4"/>
              <c:layout>
                <c:manualLayout>
                  <c:x val="-8.0645161290322578E-3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F0-4E1B-BC49-F2AB76F8DE86}"/>
                </c:ext>
              </c:extLst>
            </c:dLbl>
            <c:dLbl>
              <c:idx val="5"/>
              <c:layout>
                <c:manualLayout>
                  <c:x val="0"/>
                  <c:y val="-4.938271604938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F0-4E1B-BC49-F2AB76F8DE86}"/>
                </c:ext>
              </c:extLst>
            </c:dLbl>
            <c:dLbl>
              <c:idx val="6"/>
              <c:layout>
                <c:manualLayout>
                  <c:x val="-1.023391812865497E-2"/>
                  <c:y val="-3.77632534495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F0-4E1B-BC49-F2AB76F8D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'Dia da semana'!$B$4:$H$4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'Dia da semana'!$B$6:$H$6</c:f>
              <c:numCache>
                <c:formatCode>0%</c:formatCode>
                <c:ptCount val="7"/>
                <c:pt idx="0">
                  <c:v>0.75769446742278335</c:v>
                </c:pt>
                <c:pt idx="1">
                  <c:v>0.67164203094072539</c:v>
                </c:pt>
                <c:pt idx="2">
                  <c:v>0.69724424704444632</c:v>
                </c:pt>
                <c:pt idx="3">
                  <c:v>0.70519840983177262</c:v>
                </c:pt>
                <c:pt idx="4">
                  <c:v>0.69369016198677591</c:v>
                </c:pt>
                <c:pt idx="5">
                  <c:v>0.71755233405466579</c:v>
                </c:pt>
                <c:pt idx="6">
                  <c:v>0.74387758794941405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F0-4E1B-BC49-F2AB76F8DE86}"/>
            </c:ext>
          </c:extLst>
        </c:ser>
        <c:ser>
          <c:idx val="2"/>
          <c:order val="2"/>
          <c:tx>
            <c:strRef>
              <c:f>'Dia da semana'!$A$7</c:f>
              <c:strCache>
                <c:ptCount val="1"/>
                <c:pt idx="0">
                  <c:v>Outros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'Dia da semana'!$B$4:$H$4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'Dia da semana'!$B$7:$H$7</c:f>
              <c:numCache>
                <c:formatCode>0%</c:formatCode>
                <c:ptCount val="7"/>
                <c:pt idx="0">
                  <c:v>6.6108795924544397E-2</c:v>
                </c:pt>
                <c:pt idx="1">
                  <c:v>6.5458660913502414E-2</c:v>
                </c:pt>
                <c:pt idx="2">
                  <c:v>6.2911195421645361E-2</c:v>
                </c:pt>
                <c:pt idx="3">
                  <c:v>5.9399384804715162E-2</c:v>
                </c:pt>
                <c:pt idx="4">
                  <c:v>6.5111224515131363E-2</c:v>
                </c:pt>
                <c:pt idx="5">
                  <c:v>4.9813587843106091E-2</c:v>
                </c:pt>
                <c:pt idx="6">
                  <c:v>6.014048848006931E-2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1F0-4E1B-BC49-F2AB76F8DE86}"/>
            </c:ext>
          </c:extLst>
        </c:ser>
        <c:ser>
          <c:idx val="3"/>
          <c:order val="3"/>
          <c:tx>
            <c:strRef>
              <c:f>'Dia da semana'!$A$8</c:f>
              <c:strCache>
                <c:ptCount val="1"/>
                <c:pt idx="0">
                  <c:v>Publicidade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'Dia da semana'!$B$4:$H$4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'Dia da semana'!$B$8:$H$8</c:f>
              <c:numCache>
                <c:formatCode>0%</c:formatCode>
                <c:ptCount val="7"/>
                <c:pt idx="0">
                  <c:v>0.10482142478453206</c:v>
                </c:pt>
                <c:pt idx="1">
                  <c:v>0.10527219892018973</c:v>
                </c:pt>
                <c:pt idx="2">
                  <c:v>0.10605507525318471</c:v>
                </c:pt>
                <c:pt idx="3">
                  <c:v>0.10605438137979702</c:v>
                </c:pt>
                <c:pt idx="4">
                  <c:v>0.10454064292689778</c:v>
                </c:pt>
                <c:pt idx="5">
                  <c:v>0.10430827439405904</c:v>
                </c:pt>
                <c:pt idx="6">
                  <c:v>0.10248417721390878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1F0-4E1B-BC49-F2AB76F8D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8010352"/>
        <c:axId val="318010744"/>
      </c:lineChart>
      <c:catAx>
        <c:axId val="31801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8010744"/>
        <c:crosses val="autoZero"/>
        <c:auto val="1"/>
        <c:lblAlgn val="ctr"/>
        <c:lblOffset val="100"/>
        <c:noMultiLvlLbl val="0"/>
      </c:catAx>
      <c:valAx>
        <c:axId val="3180107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01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08045466090938"/>
          <c:y val="0.33014690157194404"/>
          <c:w val="0.14937060790788248"/>
          <c:h val="0.34447315000657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6.6937871814834154E-2"/>
          <c:y val="7.0667707077155903E-2"/>
          <c:w val="0.70562939209211761"/>
          <c:h val="0.78957848266357289"/>
        </c:manualLayout>
      </c:layout>
      <c:lineChart>
        <c:grouping val="standard"/>
        <c:varyColors val="0"/>
        <c:ser>
          <c:idx val="0"/>
          <c:order val="0"/>
          <c:tx>
            <c:strRef>
              <c:f>'Dia da semana'!$A$32</c:f>
              <c:strCache>
                <c:ptCount val="1"/>
                <c:pt idx="0">
                  <c:v>Brasileira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290322580645164E-2"/>
                  <c:y val="-5.809731299927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BB-42FC-B3FE-E38F06024A58}"/>
                </c:ext>
              </c:extLst>
            </c:dLbl>
            <c:dLbl>
              <c:idx val="1"/>
              <c:layout>
                <c:manualLayout>
                  <c:x val="-2.2849462365591398E-2"/>
                  <c:y val="-2.904865649963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B-42FC-B3FE-E38F06024A58}"/>
                </c:ext>
              </c:extLst>
            </c:dLbl>
            <c:dLbl>
              <c:idx val="2"/>
              <c:layout>
                <c:manualLayout>
                  <c:x val="-1.209677419354843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B-42FC-B3FE-E38F06024A58}"/>
                </c:ext>
              </c:extLst>
            </c:dLbl>
            <c:dLbl>
              <c:idx val="3"/>
              <c:layout>
                <c:manualLayout>
                  <c:x val="-5.3763440860215058E-3"/>
                  <c:y val="-2.6143790849673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B-42FC-B3FE-E38F06024A58}"/>
                </c:ext>
              </c:extLst>
            </c:dLbl>
            <c:dLbl>
              <c:idx val="4"/>
              <c:layout>
                <c:manualLayout>
                  <c:x val="-1.3440860215053665E-2"/>
                  <c:y val="-3.485838779956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B-42FC-B3FE-E38F06024A58}"/>
                </c:ext>
              </c:extLst>
            </c:dLbl>
            <c:dLbl>
              <c:idx val="5"/>
              <c:layout>
                <c:manualLayout>
                  <c:x val="0"/>
                  <c:y val="-2.904865649963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B-42FC-B3FE-E38F06024A58}"/>
                </c:ext>
              </c:extLst>
            </c:dLbl>
            <c:dLbl>
              <c:idx val="6"/>
              <c:layout>
                <c:manualLayout>
                  <c:x val="0"/>
                  <c:y val="-2.3238925199709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B-42FC-B3FE-E38F06024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'Dia da semana'!$B$31:$H$31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'Dia da semana'!$B$32:$H$32</c:f>
              <c:numCache>
                <c:formatCode>0%</c:formatCode>
                <c:ptCount val="7"/>
                <c:pt idx="0">
                  <c:v>9.3506769553768562E-2</c:v>
                </c:pt>
                <c:pt idx="1">
                  <c:v>0.13652448729881511</c:v>
                </c:pt>
                <c:pt idx="2">
                  <c:v>0.13734249467879783</c:v>
                </c:pt>
                <c:pt idx="3">
                  <c:v>0.14625755106339569</c:v>
                </c:pt>
                <c:pt idx="4">
                  <c:v>0.13595949154331219</c:v>
                </c:pt>
                <c:pt idx="5">
                  <c:v>0.13546022829555959</c:v>
                </c:pt>
                <c:pt idx="6">
                  <c:v>8.859214077446792E-2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BB-42FC-B3FE-E38F06024A58}"/>
            </c:ext>
          </c:extLst>
        </c:ser>
        <c:ser>
          <c:idx val="1"/>
          <c:order val="1"/>
          <c:tx>
            <c:strRef>
              <c:f>'Dia da semana'!$A$33</c:f>
              <c:strCache>
                <c:ptCount val="1"/>
                <c:pt idx="0">
                  <c:v>Estrangeira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6129032258064516E-2"/>
                  <c:y val="-3.485838779956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BB-42FC-B3FE-E38F06024A58}"/>
                </c:ext>
              </c:extLst>
            </c:dLbl>
            <c:dLbl>
              <c:idx val="1"/>
              <c:layout>
                <c:manualLayout>
                  <c:x val="-1.7473118279569891E-2"/>
                  <c:y val="-3.7763253449527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B-42FC-B3FE-E38F06024A58}"/>
                </c:ext>
              </c:extLst>
            </c:dLbl>
            <c:dLbl>
              <c:idx val="2"/>
              <c:layout>
                <c:manualLayout>
                  <c:x val="-1.0752688172043012E-2"/>
                  <c:y val="-4.0668119099491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BB-42FC-B3FE-E38F06024A58}"/>
                </c:ext>
              </c:extLst>
            </c:dLbl>
            <c:dLbl>
              <c:idx val="3"/>
              <c:layout>
                <c:manualLayout>
                  <c:x val="-5.3763440860215058E-3"/>
                  <c:y val="-3.485838779956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BB-42FC-B3FE-E38F06024A58}"/>
                </c:ext>
              </c:extLst>
            </c:dLbl>
            <c:dLbl>
              <c:idx val="4"/>
              <c:layout>
                <c:manualLayout>
                  <c:x val="-8.0645161290322578E-3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BB-42FC-B3FE-E38F06024A58}"/>
                </c:ext>
              </c:extLst>
            </c:dLbl>
            <c:dLbl>
              <c:idx val="5"/>
              <c:layout>
                <c:manualLayout>
                  <c:x val="0"/>
                  <c:y val="-4.938271604938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BB-42FC-B3FE-E38F06024A58}"/>
                </c:ext>
              </c:extLst>
            </c:dLbl>
            <c:dLbl>
              <c:idx val="6"/>
              <c:layout>
                <c:manualLayout>
                  <c:x val="-1.4619883040935672E-3"/>
                  <c:y val="-4.3572984749455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BB-42FC-B3FE-E38F06024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'Dia da semana'!$B$31:$H$31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'Dia da semana'!$B$33:$H$33</c:f>
              <c:numCache>
                <c:formatCode>0%</c:formatCode>
                <c:ptCount val="7"/>
                <c:pt idx="0">
                  <c:v>0.76664899819427323</c:v>
                </c:pt>
                <c:pt idx="1">
                  <c:v>0.6945388146955167</c:v>
                </c:pt>
                <c:pt idx="2">
                  <c:v>0.69710430059064121</c:v>
                </c:pt>
                <c:pt idx="3">
                  <c:v>0.68642620099478746</c:v>
                </c:pt>
                <c:pt idx="4">
                  <c:v>0.69819508134143082</c:v>
                </c:pt>
                <c:pt idx="5">
                  <c:v>0.69604255462958686</c:v>
                </c:pt>
                <c:pt idx="6">
                  <c:v>0.74373568015416414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BB-42FC-B3FE-E38F06024A58}"/>
            </c:ext>
          </c:extLst>
        </c:ser>
        <c:ser>
          <c:idx val="2"/>
          <c:order val="2"/>
          <c:tx>
            <c:strRef>
              <c:f>'Dia da semana'!$A$34</c:f>
              <c:strCache>
                <c:ptCount val="1"/>
                <c:pt idx="0">
                  <c:v>Outros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'Dia da semana'!$B$31:$H$31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'Dia da semana'!$B$34:$H$34</c:f>
              <c:numCache>
                <c:formatCode>0%</c:formatCode>
                <c:ptCount val="7"/>
                <c:pt idx="0">
                  <c:v>2.7837452504840165E-2</c:v>
                </c:pt>
                <c:pt idx="1">
                  <c:v>4.6877736062162077E-2</c:v>
                </c:pt>
                <c:pt idx="2">
                  <c:v>4.55759561277169E-2</c:v>
                </c:pt>
                <c:pt idx="3">
                  <c:v>4.6315782076977542E-2</c:v>
                </c:pt>
                <c:pt idx="4">
                  <c:v>4.5981606075282115E-2</c:v>
                </c:pt>
                <c:pt idx="5">
                  <c:v>4.6879841342817433E-2</c:v>
                </c:pt>
                <c:pt idx="6">
                  <c:v>5.3446516151812021E-2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BB-42FC-B3FE-E38F06024A58}"/>
            </c:ext>
          </c:extLst>
        </c:ser>
        <c:ser>
          <c:idx val="3"/>
          <c:order val="3"/>
          <c:tx>
            <c:strRef>
              <c:f>'Dia da semana'!$A$35</c:f>
              <c:strCache>
                <c:ptCount val="1"/>
                <c:pt idx="0">
                  <c:v>Publicidade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'Dia da semana'!$B$31:$H$31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'Dia da semana'!$B$35:$H$35</c:f>
              <c:numCache>
                <c:formatCode>0%</c:formatCode>
                <c:ptCount val="7"/>
                <c:pt idx="0">
                  <c:v>0.11200677974711803</c:v>
                </c:pt>
                <c:pt idx="1">
                  <c:v>0.12205896194350614</c:v>
                </c:pt>
                <c:pt idx="2">
                  <c:v>0.11997724860284398</c:v>
                </c:pt>
                <c:pt idx="3">
                  <c:v>0.12100046586483933</c:v>
                </c:pt>
                <c:pt idx="4">
                  <c:v>0.11986382103997481</c:v>
                </c:pt>
                <c:pt idx="5">
                  <c:v>0.12161737573203615</c:v>
                </c:pt>
                <c:pt idx="6">
                  <c:v>0.11422566291955584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BB-42FC-B3FE-E38F06024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8011528"/>
        <c:axId val="318011920"/>
      </c:lineChart>
      <c:catAx>
        <c:axId val="31801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011920"/>
        <c:crosses val="autoZero"/>
        <c:auto val="1"/>
        <c:lblAlgn val="ctr"/>
        <c:lblOffset val="100"/>
        <c:noMultiLvlLbl val="0"/>
      </c:catAx>
      <c:valAx>
        <c:axId val="318011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011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08045466090938"/>
          <c:y val="0.33014690157194404"/>
          <c:w val="0.14937060790788248"/>
          <c:h val="0.34447315000657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889779496125858"/>
          <c:y val="8.3292068055525761E-2"/>
          <c:w val="0.68638098705869854"/>
          <c:h val="0.7898770955889080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Faixas!$A$3:$A$6</c:f>
              <c:strCache>
                <c:ptCount val="4"/>
                <c:pt idx="0">
                  <c:v>22:30 até 00:00</c:v>
                </c:pt>
                <c:pt idx="1">
                  <c:v>21:00 até 22:30</c:v>
                </c:pt>
                <c:pt idx="2">
                  <c:v>19:30 até 21:00</c:v>
                </c:pt>
                <c:pt idx="3">
                  <c:v>18:00 até 19:30</c:v>
                </c:pt>
              </c:strCache>
            </c:strRef>
          </c:cat>
          <c:val>
            <c:numRef>
              <c:f>Faixas!$B$3:$B$6</c:f>
              <c:numCache>
                <c:formatCode>0.00%</c:formatCode>
                <c:ptCount val="4"/>
                <c:pt idx="0">
                  <c:v>0.14737055347188821</c:v>
                </c:pt>
                <c:pt idx="1">
                  <c:v>0.15391334385311425</c:v>
                </c:pt>
                <c:pt idx="2">
                  <c:v>0.26733282174460898</c:v>
                </c:pt>
                <c:pt idx="3">
                  <c:v>0.43138328093038841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E-4DE2-BA2C-1A007E008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18012704"/>
        <c:axId val="318013096"/>
      </c:barChart>
      <c:catAx>
        <c:axId val="318012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18013096"/>
        <c:crosses val="autoZero"/>
        <c:auto val="1"/>
        <c:lblAlgn val="ctr"/>
        <c:lblOffset val="100"/>
        <c:noMultiLvlLbl val="0"/>
      </c:catAx>
      <c:valAx>
        <c:axId val="318013096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318012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85725</xdr:rowOff>
    </xdr:from>
    <xdr:to>
      <xdr:col>15</xdr:col>
      <xdr:colOff>95250</xdr:colOff>
      <xdr:row>24</xdr:row>
      <xdr:rowOff>161925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116680</xdr:rowOff>
    </xdr:from>
    <xdr:to>
      <xdr:col>8</xdr:col>
      <xdr:colOff>608381</xdr:colOff>
      <xdr:row>28</xdr:row>
      <xdr:rowOff>37185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07180"/>
          <a:ext cx="6752006" cy="5064005"/>
        </a:xfrm>
        <a:prstGeom prst="rect">
          <a:avLst/>
        </a:prstGeom>
      </xdr:spPr>
    </xdr:pic>
    <xdr:clientData/>
  </xdr:twoCellAnchor>
  <xdr:twoCellAnchor>
    <xdr:from>
      <xdr:col>1</xdr:col>
      <xdr:colOff>990601</xdr:colOff>
      <xdr:row>7</xdr:row>
      <xdr:rowOff>57150</xdr:rowOff>
    </xdr:from>
    <xdr:to>
      <xdr:col>2</xdr:col>
      <xdr:colOff>390525</xdr:colOff>
      <xdr:row>8</xdr:row>
      <xdr:rowOff>152400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76476" y="1390650"/>
          <a:ext cx="609599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4,2%</a:t>
          </a:r>
        </a:p>
      </xdr:txBody>
    </xdr:sp>
    <xdr:clientData/>
  </xdr:twoCellAnchor>
  <xdr:twoCellAnchor>
    <xdr:from>
      <xdr:col>5</xdr:col>
      <xdr:colOff>200025</xdr:colOff>
      <xdr:row>10</xdr:row>
      <xdr:rowOff>85725</xdr:rowOff>
    </xdr:from>
    <xdr:to>
      <xdr:col>6</xdr:col>
      <xdr:colOff>304800</xdr:colOff>
      <xdr:row>11</xdr:row>
      <xdr:rowOff>180975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524375" y="1990725"/>
          <a:ext cx="71437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11,7%</a:t>
          </a:r>
        </a:p>
      </xdr:txBody>
    </xdr:sp>
    <xdr:clientData/>
  </xdr:twoCellAnchor>
  <xdr:twoCellAnchor>
    <xdr:from>
      <xdr:col>2</xdr:col>
      <xdr:colOff>552450</xdr:colOff>
      <xdr:row>14</xdr:row>
      <xdr:rowOff>114300</xdr:rowOff>
    </xdr:from>
    <xdr:to>
      <xdr:col>4</xdr:col>
      <xdr:colOff>47625</xdr:colOff>
      <xdr:row>16</xdr:row>
      <xdr:rowOff>19050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048000" y="2781300"/>
          <a:ext cx="71437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7,1%</a:t>
          </a:r>
        </a:p>
      </xdr:txBody>
    </xdr:sp>
    <xdr:clientData/>
  </xdr:twoCellAnchor>
  <xdr:twoCellAnchor>
    <xdr:from>
      <xdr:col>4</xdr:col>
      <xdr:colOff>342900</xdr:colOff>
      <xdr:row>17</xdr:row>
      <xdr:rowOff>114300</xdr:rowOff>
    </xdr:from>
    <xdr:to>
      <xdr:col>5</xdr:col>
      <xdr:colOff>447675</xdr:colOff>
      <xdr:row>19</xdr:row>
      <xdr:rowOff>19050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057650" y="3352800"/>
          <a:ext cx="71437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61,7%</a:t>
          </a:r>
        </a:p>
      </xdr:txBody>
    </xdr:sp>
    <xdr:clientData/>
  </xdr:twoCellAnchor>
  <xdr:twoCellAnchor>
    <xdr:from>
      <xdr:col>3</xdr:col>
      <xdr:colOff>114300</xdr:colOff>
      <xdr:row>22</xdr:row>
      <xdr:rowOff>145255</xdr:rowOff>
    </xdr:from>
    <xdr:to>
      <xdr:col>4</xdr:col>
      <xdr:colOff>219075</xdr:colOff>
      <xdr:row>24</xdr:row>
      <xdr:rowOff>50005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219450" y="4336255"/>
          <a:ext cx="71437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15,1%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147636</xdr:rowOff>
    </xdr:from>
    <xdr:to>
      <xdr:col>10</xdr:col>
      <xdr:colOff>323850</xdr:colOff>
      <xdr:row>28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76200</xdr:rowOff>
    </xdr:from>
    <xdr:to>
      <xdr:col>10</xdr:col>
      <xdr:colOff>24000</xdr:colOff>
      <xdr:row>21</xdr:row>
      <xdr:rowOff>46200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57150</xdr:rowOff>
    </xdr:from>
    <xdr:to>
      <xdr:col>10</xdr:col>
      <xdr:colOff>24000</xdr:colOff>
      <xdr:row>45</xdr:row>
      <xdr:rowOff>27150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10</xdr:col>
      <xdr:colOff>24000</xdr:colOff>
      <xdr:row>21</xdr:row>
      <xdr:rowOff>122400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</xdr:rowOff>
    </xdr:from>
    <xdr:to>
      <xdr:col>10</xdr:col>
      <xdr:colOff>24000</xdr:colOff>
      <xdr:row>46</xdr:row>
      <xdr:rowOff>160501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14</xdr:col>
      <xdr:colOff>105600</xdr:colOff>
      <xdr:row>23</xdr:row>
      <xdr:rowOff>158550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29</xdr:row>
      <xdr:rowOff>9524</xdr:rowOff>
    </xdr:from>
    <xdr:to>
      <xdr:col>14</xdr:col>
      <xdr:colOff>104774</xdr:colOff>
      <xdr:row>50</xdr:row>
      <xdr:rowOff>149024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8</xdr:col>
      <xdr:colOff>171450</xdr:colOff>
      <xdr:row>19</xdr:row>
      <xdr:rowOff>169875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142875</xdr:rowOff>
    </xdr:from>
    <xdr:to>
      <xdr:col>9</xdr:col>
      <xdr:colOff>590550</xdr:colOff>
      <xdr:row>40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38100</xdr:rowOff>
    </xdr:from>
    <xdr:to>
      <xdr:col>15</xdr:col>
      <xdr:colOff>47625</xdr:colOff>
      <xdr:row>20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13</xdr:col>
      <xdr:colOff>0</xdr:colOff>
      <xdr:row>20</xdr:row>
      <xdr:rowOff>176214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/>
      <a:lstStyle>
        <a:defPPr>
          <a:defRPr sz="110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N27" sqref="N27"/>
    </sheetView>
  </sheetViews>
  <sheetFormatPr defaultRowHeight="15" x14ac:dyDescent="0.25"/>
  <cols>
    <col min="1" max="1" width="17.85546875" customWidth="1"/>
    <col min="13" max="13" width="9.140625" customWidth="1"/>
  </cols>
  <sheetData>
    <row r="1" spans="1:15" ht="16.5" x14ac:dyDescent="0.3">
      <c r="A1" s="47" t="s">
        <v>196</v>
      </c>
    </row>
    <row r="8" spans="1:15" x14ac:dyDescent="0.25">
      <c r="A8" s="21"/>
      <c r="B8" s="22">
        <v>2002</v>
      </c>
      <c r="C8" s="22">
        <v>2003</v>
      </c>
      <c r="D8" s="22">
        <v>2004</v>
      </c>
      <c r="E8" s="22">
        <v>2005</v>
      </c>
      <c r="F8" s="22">
        <v>2006</v>
      </c>
      <c r="G8" s="22">
        <v>2007</v>
      </c>
      <c r="H8" s="22">
        <v>2008</v>
      </c>
      <c r="I8" s="22">
        <v>2009</v>
      </c>
      <c r="J8" s="22">
        <v>2010</v>
      </c>
      <c r="K8" s="22">
        <v>2011</v>
      </c>
      <c r="L8" s="22">
        <v>2012</v>
      </c>
      <c r="M8" s="22">
        <v>2013</v>
      </c>
      <c r="N8" s="22">
        <v>2014</v>
      </c>
      <c r="O8" s="22">
        <v>2015</v>
      </c>
    </row>
    <row r="9" spans="1:15" x14ac:dyDescent="0.25">
      <c r="A9" s="23" t="s">
        <v>147</v>
      </c>
      <c r="B9" s="24">
        <v>3520</v>
      </c>
      <c r="C9" s="24">
        <v>3548</v>
      </c>
      <c r="D9" s="24">
        <v>3768</v>
      </c>
      <c r="E9" s="24">
        <v>4101</v>
      </c>
      <c r="F9" s="24">
        <v>4719</v>
      </c>
      <c r="G9" s="24">
        <v>5336</v>
      </c>
      <c r="H9" s="24">
        <v>6298.7880000000005</v>
      </c>
      <c r="I9" s="24">
        <v>7473.4759999999997</v>
      </c>
      <c r="J9" s="24">
        <v>9768.9930000000004</v>
      </c>
      <c r="K9" s="24">
        <v>12744.025</v>
      </c>
      <c r="L9" s="24">
        <v>16188.957</v>
      </c>
      <c r="M9" s="25">
        <v>18019.677</v>
      </c>
      <c r="N9" s="26">
        <v>19518.092000000001</v>
      </c>
      <c r="O9" s="26">
        <v>19113.873</v>
      </c>
    </row>
    <row r="10" spans="1:15" x14ac:dyDescent="0.25">
      <c r="A10" s="23" t="s">
        <v>148</v>
      </c>
      <c r="B10" s="27">
        <v>178276.128</v>
      </c>
      <c r="C10" s="27">
        <v>180619.10800000001</v>
      </c>
      <c r="D10" s="27">
        <v>182911.48699999999</v>
      </c>
      <c r="E10" s="27">
        <v>185150.80600000001</v>
      </c>
      <c r="F10" s="27">
        <v>187335.13699999999</v>
      </c>
      <c r="G10" s="27">
        <v>189462.755</v>
      </c>
      <c r="H10" s="27">
        <v>191532.43900000001</v>
      </c>
      <c r="I10" s="27">
        <v>193543.96900000001</v>
      </c>
      <c r="J10" s="27">
        <v>195497.79699999999</v>
      </c>
      <c r="K10" s="27">
        <v>197397.01800000001</v>
      </c>
      <c r="L10" s="27">
        <v>199242.462</v>
      </c>
      <c r="M10" s="28">
        <v>201032.71400000001</v>
      </c>
      <c r="N10" s="28">
        <v>202768.56200000001</v>
      </c>
      <c r="O10" s="28">
        <v>204450.649</v>
      </c>
    </row>
    <row r="12" spans="1:15" x14ac:dyDescent="0.25">
      <c r="N12" s="29">
        <v>19518092</v>
      </c>
      <c r="O12" s="29">
        <v>19113873</v>
      </c>
    </row>
    <row r="14" spans="1:15" x14ac:dyDescent="0.25">
      <c r="O14" s="6">
        <f>(O12-N12)/N12</f>
        <v>-2.0709964887961386E-2</v>
      </c>
    </row>
    <row r="26" spans="1:1" x14ac:dyDescent="0.25">
      <c r="A26" s="46" t="s">
        <v>195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"/>
  <sheetViews>
    <sheetView workbookViewId="0">
      <selection activeCell="T21" sqref="T21"/>
    </sheetView>
  </sheetViews>
  <sheetFormatPr defaultRowHeight="15" x14ac:dyDescent="0.25"/>
  <cols>
    <col min="1" max="1" width="24.28515625" bestFit="1" customWidth="1"/>
    <col min="2" max="2" width="21.85546875" customWidth="1"/>
    <col min="3" max="7" width="5.7109375" customWidth="1"/>
    <col min="8" max="8" width="14.7109375" customWidth="1"/>
    <col min="9" max="13" width="5.7109375" customWidth="1"/>
  </cols>
  <sheetData>
    <row r="1" spans="1:14" x14ac:dyDescent="0.25">
      <c r="A1" s="45" t="s">
        <v>209</v>
      </c>
      <c r="B1" s="45"/>
      <c r="C1" s="45"/>
      <c r="D1" s="45"/>
      <c r="E1" s="45"/>
      <c r="F1" s="45"/>
      <c r="G1" s="45"/>
      <c r="H1" s="45"/>
    </row>
    <row r="3" spans="1:14" x14ac:dyDescent="0.25">
      <c r="A3" t="s">
        <v>139</v>
      </c>
      <c r="B3" t="s">
        <v>140</v>
      </c>
    </row>
    <row r="4" spans="1:14" x14ac:dyDescent="0.25">
      <c r="A4" s="8">
        <v>0.14583333333333334</v>
      </c>
      <c r="B4" s="8">
        <f>A4/7</f>
        <v>2.0833333333333336E-2</v>
      </c>
    </row>
    <row r="6" spans="1:14" x14ac:dyDescent="0.25">
      <c r="A6" s="14" t="s">
        <v>143</v>
      </c>
      <c r="B6" s="10">
        <v>31</v>
      </c>
      <c r="C6" s="10">
        <v>28</v>
      </c>
      <c r="D6" s="10">
        <v>31</v>
      </c>
      <c r="E6" s="10">
        <v>30</v>
      </c>
      <c r="F6" s="10">
        <v>31</v>
      </c>
      <c r="G6" s="10">
        <v>30</v>
      </c>
      <c r="H6" s="10">
        <v>31</v>
      </c>
      <c r="I6" s="10">
        <v>31</v>
      </c>
      <c r="J6" s="10">
        <v>30</v>
      </c>
      <c r="K6" s="10">
        <v>31</v>
      </c>
      <c r="L6" s="10">
        <v>30</v>
      </c>
      <c r="M6" s="10">
        <v>31</v>
      </c>
    </row>
    <row r="7" spans="1:14" x14ac:dyDescent="0.25">
      <c r="A7" s="17" t="s">
        <v>126</v>
      </c>
      <c r="B7" s="11" t="s">
        <v>127</v>
      </c>
      <c r="C7" s="11" t="s">
        <v>128</v>
      </c>
      <c r="D7" s="11" t="s">
        <v>129</v>
      </c>
      <c r="E7" s="11" t="s">
        <v>130</v>
      </c>
      <c r="F7" s="11" t="s">
        <v>131</v>
      </c>
      <c r="G7" s="11" t="s">
        <v>132</v>
      </c>
      <c r="H7" s="11" t="s">
        <v>133</v>
      </c>
      <c r="I7" s="11" t="s">
        <v>134</v>
      </c>
      <c r="J7" s="11" t="s">
        <v>135</v>
      </c>
      <c r="K7" s="11" t="s">
        <v>136</v>
      </c>
      <c r="L7" s="11" t="s">
        <v>137</v>
      </c>
      <c r="M7" s="11" t="s">
        <v>138</v>
      </c>
    </row>
    <row r="8" spans="1:14" x14ac:dyDescent="0.25">
      <c r="A8" t="s">
        <v>0</v>
      </c>
      <c r="B8" s="19">
        <v>46.487175925925939</v>
      </c>
      <c r="C8" s="19">
        <v>41.442268518518532</v>
      </c>
      <c r="D8" s="19">
        <v>47.791631944444447</v>
      </c>
      <c r="E8" s="19">
        <v>47.209386574074081</v>
      </c>
      <c r="F8" s="19">
        <v>50.448645833333337</v>
      </c>
      <c r="G8" s="19">
        <v>50.214050925925939</v>
      </c>
      <c r="H8" s="19">
        <v>54.290324074074064</v>
      </c>
      <c r="I8" s="19">
        <v>54.477523148148151</v>
      </c>
      <c r="J8" s="19">
        <v>49.480127314814851</v>
      </c>
      <c r="K8" s="19">
        <v>54.451643518518516</v>
      </c>
      <c r="L8" s="19">
        <v>57.334062499999995</v>
      </c>
      <c r="M8" s="19">
        <v>57.000312499999986</v>
      </c>
    </row>
    <row r="9" spans="1:14" x14ac:dyDescent="0.25">
      <c r="A9" s="16" t="s">
        <v>141</v>
      </c>
      <c r="B9" s="18">
        <f>$B$4*B6*57</f>
        <v>36.8125</v>
      </c>
      <c r="C9" s="18">
        <f t="shared" ref="C9:M9" si="0">$B$4*C6*57</f>
        <v>33.25</v>
      </c>
      <c r="D9" s="18">
        <f t="shared" si="0"/>
        <v>36.8125</v>
      </c>
      <c r="E9" s="18">
        <f t="shared" si="0"/>
        <v>35.625000000000007</v>
      </c>
      <c r="F9" s="18">
        <f t="shared" si="0"/>
        <v>36.8125</v>
      </c>
      <c r="G9" s="18">
        <f t="shared" si="0"/>
        <v>35.625000000000007</v>
      </c>
      <c r="H9" s="18">
        <f t="shared" si="0"/>
        <v>36.8125</v>
      </c>
      <c r="I9" s="18">
        <f t="shared" si="0"/>
        <v>36.8125</v>
      </c>
      <c r="J9" s="18">
        <f t="shared" si="0"/>
        <v>35.625000000000007</v>
      </c>
      <c r="K9" s="18">
        <f t="shared" si="0"/>
        <v>36.8125</v>
      </c>
      <c r="L9" s="18">
        <f t="shared" si="0"/>
        <v>35.625000000000007</v>
      </c>
      <c r="M9" s="18">
        <f t="shared" si="0"/>
        <v>36.8125</v>
      </c>
    </row>
    <row r="10" spans="1:14" x14ac:dyDescent="0.25">
      <c r="A10" s="14" t="s">
        <v>142</v>
      </c>
      <c r="B10" s="20">
        <f>(B8/B9)-1</f>
        <v>0.26280953279255526</v>
      </c>
      <c r="C10" s="20">
        <f>(C8/C9)-1</f>
        <v>0.24638401559454226</v>
      </c>
      <c r="D10" s="20">
        <f t="shared" ref="D10:M10" si="1">(D8/D9)-1</f>
        <v>0.29824467081682715</v>
      </c>
      <c r="E10" s="20">
        <f t="shared" si="1"/>
        <v>0.32517576348278099</v>
      </c>
      <c r="F10" s="20">
        <f t="shared" si="1"/>
        <v>0.37042161856253553</v>
      </c>
      <c r="G10" s="20">
        <f t="shared" si="1"/>
        <v>0.40951721897335935</v>
      </c>
      <c r="H10" s="20">
        <f>(H8/H9)-1</f>
        <v>0.47477960133308161</v>
      </c>
      <c r="I10" s="20">
        <f t="shared" si="1"/>
        <v>0.47986480538263221</v>
      </c>
      <c r="J10" s="20">
        <f t="shared" si="1"/>
        <v>0.38891585445094301</v>
      </c>
      <c r="K10" s="20">
        <f t="shared" si="1"/>
        <v>0.47916179337231957</v>
      </c>
      <c r="L10" s="20">
        <f t="shared" si="1"/>
        <v>0.60937719298245563</v>
      </c>
      <c r="M10" s="20">
        <f t="shared" si="1"/>
        <v>0.54839558573853942</v>
      </c>
      <c r="N10" s="3">
        <f>AVERAGE(B10:M10)</f>
        <v>0.40775397112354766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workbookViewId="0">
      <selection activeCell="C24" sqref="C24"/>
    </sheetView>
  </sheetViews>
  <sheetFormatPr defaultRowHeight="15" x14ac:dyDescent="0.25"/>
  <cols>
    <col min="1" max="1" width="21.140625" customWidth="1"/>
    <col min="2" max="2" width="9.140625" bestFit="1" customWidth="1"/>
    <col min="3" max="3" width="9.5703125" bestFit="1" customWidth="1"/>
    <col min="9" max="9" width="9.140625" bestFit="1" customWidth="1"/>
    <col min="10" max="10" width="10.42578125" bestFit="1" customWidth="1"/>
    <col min="12" max="12" width="10.42578125" bestFit="1" customWidth="1"/>
    <col min="13" max="13" width="10.140625" bestFit="1" customWidth="1"/>
    <col min="14" max="14" width="0" hidden="1" customWidth="1"/>
  </cols>
  <sheetData>
    <row r="1" spans="1:14" x14ac:dyDescent="0.25">
      <c r="A1" s="60" t="s">
        <v>208</v>
      </c>
      <c r="B1" s="45"/>
      <c r="C1" s="45"/>
      <c r="D1" s="45"/>
      <c r="E1" s="45"/>
      <c r="F1" s="45"/>
      <c r="G1" s="45"/>
      <c r="H1" s="45"/>
    </row>
    <row r="4" spans="1:14" x14ac:dyDescent="0.25">
      <c r="A4" t="s">
        <v>139</v>
      </c>
      <c r="B4" t="s">
        <v>140</v>
      </c>
      <c r="N4" s="8"/>
    </row>
    <row r="5" spans="1:14" x14ac:dyDescent="0.25">
      <c r="A5" s="8">
        <v>0.14583333333333334</v>
      </c>
      <c r="B5" s="8">
        <f>A5/7</f>
        <v>2.0833333333333336E-2</v>
      </c>
    </row>
    <row r="7" spans="1:14" x14ac:dyDescent="0.25">
      <c r="A7" s="14" t="s">
        <v>143</v>
      </c>
      <c r="B7" s="10">
        <v>31</v>
      </c>
      <c r="C7" s="10">
        <v>28</v>
      </c>
      <c r="D7" s="10">
        <v>31</v>
      </c>
      <c r="E7" s="10">
        <v>30</v>
      </c>
      <c r="F7" s="10">
        <v>31</v>
      </c>
      <c r="G7" s="10">
        <v>30</v>
      </c>
      <c r="H7" s="10">
        <v>31</v>
      </c>
      <c r="I7" s="10">
        <v>31</v>
      </c>
      <c r="J7" s="10">
        <v>30</v>
      </c>
      <c r="K7" s="10">
        <v>31</v>
      </c>
      <c r="L7" s="10">
        <v>30</v>
      </c>
      <c r="M7" s="10">
        <v>31</v>
      </c>
    </row>
    <row r="8" spans="1:14" x14ac:dyDescent="0.25">
      <c r="A8" s="15" t="s">
        <v>126</v>
      </c>
      <c r="B8" s="11" t="s">
        <v>127</v>
      </c>
      <c r="C8" s="11" t="s">
        <v>128</v>
      </c>
      <c r="D8" s="11" t="s">
        <v>129</v>
      </c>
      <c r="E8" s="11" t="s">
        <v>130</v>
      </c>
      <c r="F8" s="11" t="s">
        <v>131</v>
      </c>
      <c r="G8" s="11" t="s">
        <v>132</v>
      </c>
      <c r="H8" s="11" t="s">
        <v>133</v>
      </c>
      <c r="I8" s="11" t="s">
        <v>134</v>
      </c>
      <c r="J8" s="11" t="s">
        <v>135</v>
      </c>
      <c r="K8" s="11" t="s">
        <v>136</v>
      </c>
      <c r="L8" s="11" t="s">
        <v>137</v>
      </c>
      <c r="M8" s="11" t="s">
        <v>138</v>
      </c>
    </row>
    <row r="9" spans="1:14" x14ac:dyDescent="0.25">
      <c r="A9" s="4" t="s">
        <v>0</v>
      </c>
      <c r="B9" s="12">
        <v>9.3296064814814823</v>
      </c>
      <c r="C9" s="12">
        <v>8.6937962962962949</v>
      </c>
      <c r="D9" s="12">
        <v>10.026655092592595</v>
      </c>
      <c r="E9" s="12">
        <v>9.8185879629629635</v>
      </c>
      <c r="F9" s="12">
        <v>10.577905092592593</v>
      </c>
      <c r="G9" s="12">
        <v>10.010590277777778</v>
      </c>
      <c r="H9" s="12">
        <v>10.001805555555555</v>
      </c>
      <c r="I9" s="12">
        <v>10.284699074074075</v>
      </c>
      <c r="J9" s="12">
        <v>10.443692129629627</v>
      </c>
      <c r="K9" s="12">
        <v>11.272303240740742</v>
      </c>
      <c r="L9" s="12">
        <v>10.144351851851853</v>
      </c>
      <c r="M9" s="12">
        <v>10.589884259259259</v>
      </c>
    </row>
    <row r="10" spans="1:14" x14ac:dyDescent="0.25">
      <c r="A10" s="7" t="s">
        <v>141</v>
      </c>
      <c r="B10" s="13">
        <f>B7*$B$5*9</f>
        <v>5.8125</v>
      </c>
      <c r="C10" s="13">
        <f t="shared" ref="C10:M10" si="0">C7*$B$5*9</f>
        <v>5.25</v>
      </c>
      <c r="D10" s="13">
        <f t="shared" si="0"/>
        <v>5.8125</v>
      </c>
      <c r="E10" s="13">
        <f t="shared" si="0"/>
        <v>5.6250000000000009</v>
      </c>
      <c r="F10" s="13">
        <f t="shared" si="0"/>
        <v>5.8125</v>
      </c>
      <c r="G10" s="13">
        <f t="shared" si="0"/>
        <v>5.6250000000000009</v>
      </c>
      <c r="H10" s="13">
        <f t="shared" si="0"/>
        <v>5.8125</v>
      </c>
      <c r="I10" s="13">
        <f t="shared" si="0"/>
        <v>5.8125</v>
      </c>
      <c r="J10" s="13">
        <f t="shared" si="0"/>
        <v>5.6250000000000009</v>
      </c>
      <c r="K10" s="13">
        <f>K7*$B$5*9</f>
        <v>5.8125</v>
      </c>
      <c r="L10" s="13">
        <f t="shared" si="0"/>
        <v>5.6250000000000009</v>
      </c>
      <c r="M10" s="13">
        <f t="shared" si="0"/>
        <v>5.8125</v>
      </c>
    </row>
    <row r="11" spans="1:14" x14ac:dyDescent="0.25">
      <c r="B11" s="5"/>
    </row>
    <row r="13" spans="1:14" x14ac:dyDescent="0.25">
      <c r="A13" s="11"/>
      <c r="B13" s="11" t="s">
        <v>127</v>
      </c>
      <c r="C13" s="11" t="s">
        <v>128</v>
      </c>
      <c r="D13" s="11" t="s">
        <v>129</v>
      </c>
      <c r="E13" s="11" t="s">
        <v>130</v>
      </c>
      <c r="F13" s="11" t="s">
        <v>131</v>
      </c>
      <c r="G13" s="11" t="s">
        <v>132</v>
      </c>
      <c r="H13" s="11" t="s">
        <v>133</v>
      </c>
      <c r="I13" s="11" t="s">
        <v>134</v>
      </c>
      <c r="J13" s="11" t="s">
        <v>135</v>
      </c>
      <c r="K13" s="11" t="s">
        <v>136</v>
      </c>
      <c r="L13" s="11" t="s">
        <v>137</v>
      </c>
      <c r="M13" s="11" t="s">
        <v>138</v>
      </c>
    </row>
    <row r="14" spans="1:14" x14ac:dyDescent="0.25">
      <c r="A14" s="14" t="s">
        <v>142</v>
      </c>
      <c r="B14" s="9">
        <f t="shared" ref="B14:M14" si="1">(B9/B10)-1</f>
        <v>0.60509358821186798</v>
      </c>
      <c r="C14" s="9">
        <f t="shared" si="1"/>
        <v>0.65596119929453245</v>
      </c>
      <c r="D14" s="9">
        <f t="shared" si="1"/>
        <v>0.72501592990840336</v>
      </c>
      <c r="E14" s="9">
        <f t="shared" si="1"/>
        <v>0.7455267489711932</v>
      </c>
      <c r="F14" s="9">
        <f t="shared" si="1"/>
        <v>0.81985463958582239</v>
      </c>
      <c r="G14" s="9">
        <f t="shared" si="1"/>
        <v>0.77966049382716029</v>
      </c>
      <c r="H14" s="9">
        <f t="shared" si="1"/>
        <v>0.72074074074074046</v>
      </c>
      <c r="I14" s="9">
        <f t="shared" si="1"/>
        <v>0.76941059338908802</v>
      </c>
      <c r="J14" s="9">
        <f t="shared" si="1"/>
        <v>0.85665637860082211</v>
      </c>
      <c r="K14" s="9">
        <f t="shared" si="1"/>
        <v>0.93932098765432115</v>
      </c>
      <c r="L14" s="9">
        <f t="shared" si="1"/>
        <v>0.80344032921810693</v>
      </c>
      <c r="M14" s="9">
        <f t="shared" si="1"/>
        <v>0.82191557148546401</v>
      </c>
      <c r="N14" s="9">
        <f>AVERAGE(B14:M14)</f>
        <v>0.77021643340729351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topLeftCell="A4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workbookViewId="0">
      <selection activeCell="A31" sqref="A31"/>
    </sheetView>
  </sheetViews>
  <sheetFormatPr defaultRowHeight="15" x14ac:dyDescent="0.25"/>
  <cols>
    <col min="1" max="1" width="19.28515625" customWidth="1"/>
    <col min="2" max="2" width="18.140625" customWidth="1"/>
    <col min="11" max="13" width="0" hidden="1" customWidth="1"/>
    <col min="14" max="14" width="14.28515625" hidden="1" customWidth="1"/>
    <col min="15" max="16" width="0" hidden="1" customWidth="1"/>
  </cols>
  <sheetData>
    <row r="1" spans="1:16" ht="16.5" x14ac:dyDescent="0.3">
      <c r="A1" s="47" t="s">
        <v>197</v>
      </c>
    </row>
    <row r="2" spans="1:16" x14ac:dyDescent="0.25">
      <c r="K2" s="44" t="s">
        <v>149</v>
      </c>
      <c r="L2" s="44" t="s">
        <v>146</v>
      </c>
    </row>
    <row r="3" spans="1:16" x14ac:dyDescent="0.25">
      <c r="K3" s="43" t="s">
        <v>171</v>
      </c>
      <c r="L3" s="43">
        <v>19003</v>
      </c>
      <c r="N3" s="32" t="s">
        <v>180</v>
      </c>
      <c r="O3">
        <v>11801464</v>
      </c>
      <c r="P3" s="34">
        <f>O3/$O$8</f>
        <v>0.61742923582258813</v>
      </c>
    </row>
    <row r="4" spans="1:16" x14ac:dyDescent="0.25">
      <c r="K4" s="43" t="s">
        <v>170</v>
      </c>
      <c r="L4" s="43">
        <v>67950</v>
      </c>
      <c r="N4" s="30" t="s">
        <v>178</v>
      </c>
      <c r="O4">
        <v>2896627</v>
      </c>
      <c r="P4" s="34">
        <f>O4/$O$8</f>
        <v>0.1515457908504467</v>
      </c>
    </row>
    <row r="5" spans="1:16" x14ac:dyDescent="0.25">
      <c r="K5" s="43" t="s">
        <v>176</v>
      </c>
      <c r="L5" s="43">
        <v>41148</v>
      </c>
      <c r="N5" s="31" t="s">
        <v>179</v>
      </c>
      <c r="O5">
        <v>2245081</v>
      </c>
      <c r="P5" s="34">
        <f>O5/$O$8</f>
        <v>0.11745819384695085</v>
      </c>
    </row>
    <row r="6" spans="1:16" x14ac:dyDescent="0.25">
      <c r="K6" s="43" t="s">
        <v>153</v>
      </c>
      <c r="L6" s="43">
        <v>25417</v>
      </c>
      <c r="N6" s="33" t="s">
        <v>181</v>
      </c>
      <c r="O6">
        <v>1365694</v>
      </c>
      <c r="P6" s="34">
        <f>O6/$O$8</f>
        <v>7.1450406728139293E-2</v>
      </c>
    </row>
    <row r="7" spans="1:16" x14ac:dyDescent="0.25">
      <c r="K7" s="43" t="s">
        <v>163</v>
      </c>
      <c r="L7" s="43">
        <v>299505</v>
      </c>
      <c r="N7" s="42" t="s">
        <v>177</v>
      </c>
      <c r="O7">
        <v>805007</v>
      </c>
      <c r="P7" s="34">
        <f>O7/$O$8</f>
        <v>4.2116372751875041E-2</v>
      </c>
    </row>
    <row r="8" spans="1:16" x14ac:dyDescent="0.25">
      <c r="K8" s="43" t="s">
        <v>150</v>
      </c>
      <c r="L8" s="43">
        <v>34622</v>
      </c>
      <c r="O8">
        <f>SUM(O3:O7)</f>
        <v>19113873</v>
      </c>
      <c r="P8" s="34">
        <f>SUM(P3:P7)</f>
        <v>1</v>
      </c>
    </row>
    <row r="9" spans="1:16" x14ac:dyDescent="0.25">
      <c r="K9" s="43" t="s">
        <v>152</v>
      </c>
      <c r="L9" s="43">
        <v>317362</v>
      </c>
    </row>
    <row r="10" spans="1:16" x14ac:dyDescent="0.25">
      <c r="K10" s="35" t="s">
        <v>173</v>
      </c>
      <c r="L10" s="35">
        <v>691408</v>
      </c>
    </row>
    <row r="11" spans="1:16" x14ac:dyDescent="0.25">
      <c r="K11" s="35" t="s">
        <v>172</v>
      </c>
      <c r="L11" s="35">
        <v>1268124</v>
      </c>
    </row>
    <row r="12" spans="1:16" x14ac:dyDescent="0.25">
      <c r="K12" s="35" t="s">
        <v>167</v>
      </c>
      <c r="L12" s="35">
        <v>937095</v>
      </c>
    </row>
    <row r="13" spans="1:16" x14ac:dyDescent="0.25">
      <c r="K13" s="36" t="s">
        <v>164</v>
      </c>
      <c r="L13" s="36">
        <v>148249</v>
      </c>
    </row>
    <row r="14" spans="1:16" x14ac:dyDescent="0.25">
      <c r="K14" s="36" t="s">
        <v>151</v>
      </c>
      <c r="L14" s="36">
        <v>116339</v>
      </c>
    </row>
    <row r="15" spans="1:16" x14ac:dyDescent="0.25">
      <c r="K15" s="36" t="s">
        <v>155</v>
      </c>
      <c r="L15" s="36">
        <v>401491</v>
      </c>
    </row>
    <row r="16" spans="1:16" x14ac:dyDescent="0.25">
      <c r="K16" s="36" t="s">
        <v>169</v>
      </c>
      <c r="L16" s="36">
        <v>225230</v>
      </c>
    </row>
    <row r="17" spans="1:12" x14ac:dyDescent="0.25">
      <c r="K17" s="36" t="s">
        <v>159</v>
      </c>
      <c r="L17" s="36">
        <v>163378</v>
      </c>
    </row>
    <row r="18" spans="1:12" x14ac:dyDescent="0.25">
      <c r="K18" s="36" t="s">
        <v>166</v>
      </c>
      <c r="L18" s="36">
        <v>77268</v>
      </c>
    </row>
    <row r="19" spans="1:12" x14ac:dyDescent="0.25">
      <c r="K19" s="36" t="s">
        <v>154</v>
      </c>
      <c r="L19" s="36">
        <v>627977</v>
      </c>
    </row>
    <row r="20" spans="1:12" x14ac:dyDescent="0.25">
      <c r="K20" s="36" t="s">
        <v>165</v>
      </c>
      <c r="L20" s="36">
        <v>394510</v>
      </c>
    </row>
    <row r="21" spans="1:12" x14ac:dyDescent="0.25">
      <c r="K21" s="36" t="s">
        <v>174</v>
      </c>
      <c r="L21" s="36">
        <v>90639</v>
      </c>
    </row>
    <row r="22" spans="1:12" x14ac:dyDescent="0.25">
      <c r="K22" s="37" t="s">
        <v>168</v>
      </c>
      <c r="L22" s="37">
        <v>2592258</v>
      </c>
    </row>
    <row r="23" spans="1:12" x14ac:dyDescent="0.25">
      <c r="K23" s="37" t="s">
        <v>175</v>
      </c>
      <c r="L23" s="37">
        <v>7350302</v>
      </c>
    </row>
    <row r="24" spans="1:12" x14ac:dyDescent="0.25">
      <c r="K24" s="37" t="s">
        <v>160</v>
      </c>
      <c r="L24" s="37">
        <v>1584601</v>
      </c>
    </row>
    <row r="25" spans="1:12" x14ac:dyDescent="0.25">
      <c r="K25" s="37" t="s">
        <v>157</v>
      </c>
      <c r="L25" s="37">
        <v>274303</v>
      </c>
    </row>
    <row r="26" spans="1:12" x14ac:dyDescent="0.25">
      <c r="K26" s="38" t="s">
        <v>162</v>
      </c>
      <c r="L26" s="38">
        <v>229422</v>
      </c>
    </row>
    <row r="27" spans="1:12" x14ac:dyDescent="0.25">
      <c r="K27" s="38" t="s">
        <v>156</v>
      </c>
      <c r="L27" s="38">
        <v>512929</v>
      </c>
    </row>
    <row r="28" spans="1:12" x14ac:dyDescent="0.25">
      <c r="K28" s="38" t="s">
        <v>158</v>
      </c>
      <c r="L28" s="38">
        <v>425917</v>
      </c>
    </row>
    <row r="29" spans="1:12" x14ac:dyDescent="0.25">
      <c r="K29" s="38" t="s">
        <v>161</v>
      </c>
      <c r="L29" s="38">
        <v>197426</v>
      </c>
    </row>
    <row r="31" spans="1:12" ht="15.75" x14ac:dyDescent="0.3">
      <c r="A31" s="49" t="s">
        <v>198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activeCell="F12" sqref="F12"/>
    </sheetView>
  </sheetViews>
  <sheetFormatPr defaultRowHeight="15" x14ac:dyDescent="0.25"/>
  <cols>
    <col min="1" max="1" width="10.5703125" bestFit="1" customWidth="1"/>
    <col min="2" max="2" width="11.5703125" bestFit="1" customWidth="1"/>
    <col min="3" max="3" width="9.28515625" bestFit="1" customWidth="1"/>
  </cols>
  <sheetData>
    <row r="1" spans="1:6" ht="15.75" x14ac:dyDescent="0.3">
      <c r="A1" s="51" t="s">
        <v>199</v>
      </c>
      <c r="B1" s="52"/>
      <c r="C1" s="52"/>
      <c r="D1" s="52"/>
      <c r="E1" s="52"/>
      <c r="F1" s="52"/>
    </row>
    <row r="2" spans="1:6" ht="15.75" x14ac:dyDescent="0.3">
      <c r="A2" s="53" t="s">
        <v>186</v>
      </c>
      <c r="B2" s="53" t="s">
        <v>146</v>
      </c>
      <c r="C2" s="53" t="s">
        <v>192</v>
      </c>
      <c r="D2" s="52"/>
      <c r="E2" s="52"/>
      <c r="F2" s="52"/>
    </row>
    <row r="3" spans="1:6" ht="15.75" x14ac:dyDescent="0.3">
      <c r="A3" s="52" t="s">
        <v>187</v>
      </c>
      <c r="B3" s="52">
        <v>11113160</v>
      </c>
      <c r="C3" s="54">
        <v>0.58141853302049251</v>
      </c>
      <c r="D3" s="52"/>
      <c r="E3" s="52"/>
      <c r="F3" s="52"/>
    </row>
    <row r="4" spans="1:6" ht="15.75" x14ac:dyDescent="0.3">
      <c r="A4" s="52" t="s">
        <v>191</v>
      </c>
      <c r="B4" s="52">
        <v>7817218</v>
      </c>
      <c r="C4" s="54">
        <v>0.40898137180256455</v>
      </c>
      <c r="D4" s="52"/>
      <c r="E4" s="52"/>
      <c r="F4" s="52"/>
    </row>
    <row r="5" spans="1:6" ht="15.75" x14ac:dyDescent="0.3">
      <c r="A5" s="52" t="s">
        <v>188</v>
      </c>
      <c r="B5" s="52">
        <v>170763</v>
      </c>
      <c r="C5" s="54">
        <v>8.9339821395695157E-3</v>
      </c>
      <c r="D5" s="52"/>
      <c r="E5" s="52"/>
      <c r="F5" s="52"/>
    </row>
    <row r="6" spans="1:6" ht="15.75" x14ac:dyDescent="0.3">
      <c r="A6" s="52" t="s">
        <v>189</v>
      </c>
      <c r="B6" s="52">
        <v>9479</v>
      </c>
      <c r="C6" s="54">
        <v>4.9592251659305261E-4</v>
      </c>
      <c r="D6" s="52"/>
      <c r="E6" s="52"/>
      <c r="F6" s="52"/>
    </row>
    <row r="7" spans="1:6" ht="15.75" x14ac:dyDescent="0.3">
      <c r="A7" s="52" t="s">
        <v>190</v>
      </c>
      <c r="B7" s="52">
        <v>3253</v>
      </c>
      <c r="C7" s="54">
        <v>1.7019052078037769E-4</v>
      </c>
      <c r="D7" s="52"/>
      <c r="E7" s="52"/>
      <c r="F7" s="52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M24" sqref="M24"/>
    </sheetView>
  </sheetViews>
  <sheetFormatPr defaultRowHeight="15" x14ac:dyDescent="0.25"/>
  <cols>
    <col min="15" max="15" width="16" customWidth="1"/>
    <col min="16" max="16" width="22.7109375" customWidth="1"/>
    <col min="17" max="17" width="23.5703125" customWidth="1"/>
    <col min="18" max="18" width="27" customWidth="1"/>
  </cols>
  <sheetData>
    <row r="1" spans="1:5" ht="15.75" x14ac:dyDescent="0.3">
      <c r="A1" s="55" t="s">
        <v>200</v>
      </c>
    </row>
    <row r="4" spans="1:5" ht="89.25" x14ac:dyDescent="0.25">
      <c r="A4" s="40" t="s">
        <v>182</v>
      </c>
      <c r="B4" s="40" t="s">
        <v>185</v>
      </c>
      <c r="C4" s="40" t="s">
        <v>193</v>
      </c>
      <c r="D4" s="40" t="s">
        <v>210</v>
      </c>
      <c r="E4" s="40" t="s">
        <v>11</v>
      </c>
    </row>
    <row r="5" spans="1:5" x14ac:dyDescent="0.25">
      <c r="A5" s="41" t="s">
        <v>183</v>
      </c>
      <c r="B5" s="39">
        <v>17</v>
      </c>
      <c r="C5" s="39">
        <v>4</v>
      </c>
      <c r="D5" s="39">
        <v>88</v>
      </c>
      <c r="E5" s="39">
        <v>109</v>
      </c>
    </row>
    <row r="6" spans="1:5" x14ac:dyDescent="0.25">
      <c r="A6" s="41" t="s">
        <v>184</v>
      </c>
      <c r="B6" s="39">
        <v>15</v>
      </c>
      <c r="C6" s="39">
        <v>4</v>
      </c>
      <c r="D6" s="39">
        <v>90</v>
      </c>
      <c r="E6" s="39">
        <v>109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6"/>
  <sheetViews>
    <sheetView workbookViewId="0">
      <selection activeCell="E20" sqref="E20"/>
    </sheetView>
  </sheetViews>
  <sheetFormatPr defaultRowHeight="15" x14ac:dyDescent="0.3"/>
  <cols>
    <col min="1" max="1" width="32.28515625" style="52" bestFit="1" customWidth="1"/>
    <col min="2" max="2" width="22.85546875" style="52" bestFit="1" customWidth="1"/>
    <col min="3" max="3" width="35.140625" style="52" customWidth="1"/>
    <col min="4" max="4" width="38.140625" style="52" bestFit="1" customWidth="1"/>
    <col min="5" max="16384" width="9.140625" style="52"/>
  </cols>
  <sheetData>
    <row r="1" spans="1:4" x14ac:dyDescent="0.3">
      <c r="A1" s="56" t="s">
        <v>96</v>
      </c>
      <c r="B1" s="56" t="s">
        <v>97</v>
      </c>
      <c r="C1" s="56" t="s">
        <v>99</v>
      </c>
      <c r="D1" s="56" t="s">
        <v>98</v>
      </c>
    </row>
    <row r="2" spans="1:4" x14ac:dyDescent="0.3">
      <c r="A2" s="52" t="s">
        <v>25</v>
      </c>
      <c r="B2" s="52" t="s">
        <v>24</v>
      </c>
      <c r="C2" s="52" t="s">
        <v>106</v>
      </c>
      <c r="D2" s="52" t="s">
        <v>124</v>
      </c>
    </row>
    <row r="3" spans="1:4" x14ac:dyDescent="0.3">
      <c r="A3" s="52" t="s">
        <v>27</v>
      </c>
      <c r="B3" s="52" t="s">
        <v>26</v>
      </c>
      <c r="C3" s="52" t="s">
        <v>107</v>
      </c>
      <c r="D3" s="52" t="s">
        <v>124</v>
      </c>
    </row>
    <row r="4" spans="1:4" x14ac:dyDescent="0.3">
      <c r="A4" s="52" t="s">
        <v>28</v>
      </c>
      <c r="B4" s="52" t="s">
        <v>26</v>
      </c>
      <c r="C4" s="52" t="s">
        <v>107</v>
      </c>
      <c r="D4" s="52" t="s">
        <v>124</v>
      </c>
    </row>
    <row r="5" spans="1:4" x14ac:dyDescent="0.3">
      <c r="A5" s="52" t="s">
        <v>29</v>
      </c>
      <c r="B5" s="52" t="s">
        <v>26</v>
      </c>
      <c r="C5" s="52" t="s">
        <v>107</v>
      </c>
      <c r="D5" s="52" t="s">
        <v>124</v>
      </c>
    </row>
    <row r="6" spans="1:4" x14ac:dyDescent="0.3">
      <c r="A6" s="52" t="s">
        <v>30</v>
      </c>
      <c r="B6" s="52" t="s">
        <v>26</v>
      </c>
      <c r="C6" s="52" t="s">
        <v>107</v>
      </c>
      <c r="D6" s="52" t="s">
        <v>124</v>
      </c>
    </row>
    <row r="7" spans="1:4" x14ac:dyDescent="0.3">
      <c r="A7" s="52" t="s">
        <v>31</v>
      </c>
      <c r="B7" s="52" t="s">
        <v>26</v>
      </c>
      <c r="C7" s="52" t="s">
        <v>107</v>
      </c>
      <c r="D7" s="52" t="s">
        <v>125</v>
      </c>
    </row>
    <row r="8" spans="1:4" x14ac:dyDescent="0.3">
      <c r="A8" s="52" t="s">
        <v>32</v>
      </c>
      <c r="B8" s="52" t="s">
        <v>26</v>
      </c>
      <c r="C8" s="52" t="s">
        <v>107</v>
      </c>
      <c r="D8" s="52" t="s">
        <v>124</v>
      </c>
    </row>
    <row r="9" spans="1:4" x14ac:dyDescent="0.3">
      <c r="A9" s="52" t="s">
        <v>33</v>
      </c>
      <c r="B9" s="52" t="s">
        <v>26</v>
      </c>
      <c r="C9" s="52" t="s">
        <v>107</v>
      </c>
      <c r="D9" s="52" t="s">
        <v>124</v>
      </c>
    </row>
    <row r="10" spans="1:4" x14ac:dyDescent="0.3">
      <c r="A10" s="52" t="s">
        <v>34</v>
      </c>
      <c r="B10" s="52" t="s">
        <v>26</v>
      </c>
      <c r="C10" s="52" t="s">
        <v>107</v>
      </c>
      <c r="D10" s="52" t="s">
        <v>124</v>
      </c>
    </row>
    <row r="11" spans="1:4" x14ac:dyDescent="0.3">
      <c r="A11" s="52" t="s">
        <v>35</v>
      </c>
      <c r="B11" s="52" t="s">
        <v>26</v>
      </c>
      <c r="C11" s="52" t="s">
        <v>107</v>
      </c>
      <c r="D11" s="52" t="s">
        <v>124</v>
      </c>
    </row>
    <row r="12" spans="1:4" x14ac:dyDescent="0.3">
      <c r="A12" s="52" t="s">
        <v>36</v>
      </c>
      <c r="B12" s="52" t="s">
        <v>26</v>
      </c>
      <c r="C12" s="52" t="s">
        <v>107</v>
      </c>
      <c r="D12" s="52" t="s">
        <v>124</v>
      </c>
    </row>
    <row r="13" spans="1:4" x14ac:dyDescent="0.3">
      <c r="A13" s="52" t="s">
        <v>37</v>
      </c>
      <c r="B13" s="52" t="s">
        <v>26</v>
      </c>
      <c r="C13" s="52" t="s">
        <v>107</v>
      </c>
      <c r="D13" s="52" t="s">
        <v>124</v>
      </c>
    </row>
    <row r="14" spans="1:4" x14ac:dyDescent="0.3">
      <c r="A14" s="52" t="s">
        <v>38</v>
      </c>
      <c r="B14" s="52" t="s">
        <v>26</v>
      </c>
      <c r="C14" s="52" t="s">
        <v>107</v>
      </c>
      <c r="D14" s="52" t="s">
        <v>124</v>
      </c>
    </row>
    <row r="15" spans="1:4" x14ac:dyDescent="0.3">
      <c r="A15" s="52" t="s">
        <v>39</v>
      </c>
      <c r="B15" s="52" t="s">
        <v>39</v>
      </c>
      <c r="C15" s="52" t="s">
        <v>39</v>
      </c>
      <c r="D15" s="52" t="s">
        <v>124</v>
      </c>
    </row>
    <row r="16" spans="1:4" x14ac:dyDescent="0.3">
      <c r="A16" s="52" t="s">
        <v>41</v>
      </c>
      <c r="B16" s="52" t="s">
        <v>40</v>
      </c>
      <c r="C16" s="52" t="s">
        <v>108</v>
      </c>
      <c r="D16" s="52" t="s">
        <v>124</v>
      </c>
    </row>
    <row r="17" spans="1:4" x14ac:dyDescent="0.3">
      <c r="A17" s="52" t="s">
        <v>40</v>
      </c>
      <c r="B17" s="52" t="s">
        <v>40</v>
      </c>
      <c r="C17" s="52" t="s">
        <v>108</v>
      </c>
      <c r="D17" s="52" t="s">
        <v>124</v>
      </c>
    </row>
    <row r="18" spans="1:4" x14ac:dyDescent="0.3">
      <c r="A18" s="52" t="s">
        <v>42</v>
      </c>
      <c r="B18" s="52" t="s">
        <v>40</v>
      </c>
      <c r="C18" s="52" t="s">
        <v>108</v>
      </c>
      <c r="D18" s="52" t="s">
        <v>124</v>
      </c>
    </row>
    <row r="19" spans="1:4" x14ac:dyDescent="0.3">
      <c r="A19" s="52" t="s">
        <v>43</v>
      </c>
      <c r="B19" s="52" t="s">
        <v>40</v>
      </c>
      <c r="C19" s="52" t="s">
        <v>108</v>
      </c>
      <c r="D19" s="52" t="s">
        <v>124</v>
      </c>
    </row>
    <row r="20" spans="1:4" x14ac:dyDescent="0.3">
      <c r="A20" s="52" t="s">
        <v>44</v>
      </c>
      <c r="B20" s="52" t="s">
        <v>40</v>
      </c>
      <c r="C20" s="52" t="s">
        <v>108</v>
      </c>
      <c r="D20" s="52" t="s">
        <v>124</v>
      </c>
    </row>
    <row r="21" spans="1:4" x14ac:dyDescent="0.3">
      <c r="A21" s="52" t="s">
        <v>46</v>
      </c>
      <c r="B21" s="52" t="s">
        <v>45</v>
      </c>
      <c r="C21" s="52" t="s">
        <v>109</v>
      </c>
      <c r="D21" s="52" t="s">
        <v>125</v>
      </c>
    </row>
    <row r="22" spans="1:4" x14ac:dyDescent="0.3">
      <c r="A22" s="52" t="s">
        <v>47</v>
      </c>
      <c r="B22" s="52" t="s">
        <v>45</v>
      </c>
      <c r="C22" s="52" t="s">
        <v>109</v>
      </c>
      <c r="D22" s="52" t="s">
        <v>124</v>
      </c>
    </row>
    <row r="23" spans="1:4" x14ac:dyDescent="0.3">
      <c r="A23" s="52" t="s">
        <v>48</v>
      </c>
      <c r="B23" s="52" t="s">
        <v>45</v>
      </c>
      <c r="C23" s="52" t="s">
        <v>110</v>
      </c>
      <c r="D23" s="52" t="s">
        <v>124</v>
      </c>
    </row>
    <row r="24" spans="1:4" x14ac:dyDescent="0.3">
      <c r="A24" s="52" t="s">
        <v>49</v>
      </c>
      <c r="B24" s="52" t="s">
        <v>45</v>
      </c>
      <c r="C24" s="52" t="s">
        <v>109</v>
      </c>
      <c r="D24" s="52" t="s">
        <v>124</v>
      </c>
    </row>
    <row r="25" spans="1:4" x14ac:dyDescent="0.3">
      <c r="A25" s="52" t="s">
        <v>50</v>
      </c>
      <c r="B25" s="52" t="s">
        <v>45</v>
      </c>
      <c r="C25" s="52" t="s">
        <v>111</v>
      </c>
      <c r="D25" s="52" t="s">
        <v>124</v>
      </c>
    </row>
    <row r="26" spans="1:4" x14ac:dyDescent="0.3">
      <c r="A26" s="52" t="s">
        <v>51</v>
      </c>
      <c r="B26" s="52" t="s">
        <v>45</v>
      </c>
      <c r="C26" s="52" t="s">
        <v>110</v>
      </c>
      <c r="D26" s="52" t="s">
        <v>124</v>
      </c>
    </row>
    <row r="27" spans="1:4" x14ac:dyDescent="0.3">
      <c r="A27" s="52" t="s">
        <v>52</v>
      </c>
      <c r="B27" s="52" t="s">
        <v>45</v>
      </c>
      <c r="C27" s="52" t="s">
        <v>110</v>
      </c>
      <c r="D27" s="52" t="s">
        <v>124</v>
      </c>
    </row>
    <row r="28" spans="1:4" x14ac:dyDescent="0.3">
      <c r="A28" s="52" t="s">
        <v>53</v>
      </c>
      <c r="B28" s="52" t="s">
        <v>45</v>
      </c>
      <c r="C28" s="52" t="s">
        <v>110</v>
      </c>
      <c r="D28" s="52" t="s">
        <v>124</v>
      </c>
    </row>
    <row r="29" spans="1:4" x14ac:dyDescent="0.3">
      <c r="A29" s="52" t="s">
        <v>54</v>
      </c>
      <c r="B29" s="52" t="s">
        <v>45</v>
      </c>
      <c r="C29" s="52" t="s">
        <v>110</v>
      </c>
      <c r="D29" s="52" t="s">
        <v>124</v>
      </c>
    </row>
    <row r="30" spans="1:4" x14ac:dyDescent="0.3">
      <c r="A30" s="52" t="s">
        <v>55</v>
      </c>
      <c r="B30" s="52" t="s">
        <v>45</v>
      </c>
      <c r="C30" s="52" t="s">
        <v>110</v>
      </c>
      <c r="D30" s="52" t="s">
        <v>124</v>
      </c>
    </row>
    <row r="31" spans="1:4" x14ac:dyDescent="0.3">
      <c r="A31" s="52" t="s">
        <v>56</v>
      </c>
      <c r="B31" s="52" t="s">
        <v>45</v>
      </c>
      <c r="C31" s="52" t="s">
        <v>110</v>
      </c>
      <c r="D31" s="52" t="s">
        <v>124</v>
      </c>
    </row>
    <row r="32" spans="1:4" x14ac:dyDescent="0.3">
      <c r="A32" s="52" t="s">
        <v>57</v>
      </c>
      <c r="B32" s="52" t="s">
        <v>45</v>
      </c>
      <c r="C32" s="52" t="s">
        <v>111</v>
      </c>
      <c r="D32" s="52" t="s">
        <v>124</v>
      </c>
    </row>
    <row r="33" spans="1:4" x14ac:dyDescent="0.3">
      <c r="A33" s="52" t="s">
        <v>58</v>
      </c>
      <c r="B33" s="52" t="s">
        <v>45</v>
      </c>
      <c r="C33" s="52" t="s">
        <v>109</v>
      </c>
      <c r="D33" s="52" t="s">
        <v>124</v>
      </c>
    </row>
    <row r="34" spans="1:4" x14ac:dyDescent="0.3">
      <c r="A34" s="52" t="s">
        <v>60</v>
      </c>
      <c r="B34" s="52" t="s">
        <v>59</v>
      </c>
      <c r="C34" s="52" t="s">
        <v>112</v>
      </c>
      <c r="D34" s="52" t="s">
        <v>125</v>
      </c>
    </row>
    <row r="35" spans="1:4" x14ac:dyDescent="0.3">
      <c r="A35" s="52" t="s">
        <v>61</v>
      </c>
      <c r="B35" s="52" t="s">
        <v>59</v>
      </c>
      <c r="C35" s="52" t="s">
        <v>112</v>
      </c>
      <c r="D35" s="52" t="s">
        <v>125</v>
      </c>
    </row>
    <row r="36" spans="1:4" x14ac:dyDescent="0.3">
      <c r="A36" s="52" t="s">
        <v>62</v>
      </c>
      <c r="B36" s="52" t="s">
        <v>59</v>
      </c>
      <c r="C36" s="52" t="s">
        <v>112</v>
      </c>
      <c r="D36" s="52" t="s">
        <v>125</v>
      </c>
    </row>
    <row r="37" spans="1:4" x14ac:dyDescent="0.3">
      <c r="A37" s="52" t="s">
        <v>63</v>
      </c>
      <c r="B37" s="52" t="s">
        <v>59</v>
      </c>
      <c r="C37" s="52" t="s">
        <v>112</v>
      </c>
      <c r="D37" s="52" t="s">
        <v>125</v>
      </c>
    </row>
    <row r="38" spans="1:4" x14ac:dyDescent="0.3">
      <c r="A38" s="52" t="s">
        <v>65</v>
      </c>
      <c r="B38" s="52" t="s">
        <v>64</v>
      </c>
      <c r="C38" s="52" t="s">
        <v>113</v>
      </c>
      <c r="D38" s="52" t="s">
        <v>124</v>
      </c>
    </row>
    <row r="39" spans="1:4" x14ac:dyDescent="0.3">
      <c r="A39" s="52" t="s">
        <v>67</v>
      </c>
      <c r="B39" s="52" t="s">
        <v>66</v>
      </c>
      <c r="C39" s="52" t="s">
        <v>114</v>
      </c>
      <c r="D39" s="52" t="s">
        <v>124</v>
      </c>
    </row>
    <row r="40" spans="1:4" x14ac:dyDescent="0.3">
      <c r="A40" s="52" t="s">
        <v>68</v>
      </c>
      <c r="B40" s="52" t="s">
        <v>66</v>
      </c>
      <c r="C40" s="52" t="s">
        <v>115</v>
      </c>
      <c r="D40" s="52" t="s">
        <v>124</v>
      </c>
    </row>
    <row r="41" spans="1:4" x14ac:dyDescent="0.3">
      <c r="A41" s="52" t="s">
        <v>69</v>
      </c>
      <c r="B41" s="52" t="s">
        <v>66</v>
      </c>
      <c r="C41" s="52" t="s">
        <v>116</v>
      </c>
      <c r="D41" s="52" t="s">
        <v>125</v>
      </c>
    </row>
    <row r="42" spans="1:4" x14ac:dyDescent="0.3">
      <c r="A42" s="52" t="s">
        <v>70</v>
      </c>
      <c r="B42" s="52" t="s">
        <v>66</v>
      </c>
      <c r="C42" s="52" t="s">
        <v>116</v>
      </c>
      <c r="D42" s="52" t="s">
        <v>125</v>
      </c>
    </row>
    <row r="43" spans="1:4" x14ac:dyDescent="0.3">
      <c r="A43" s="52" t="s">
        <v>71</v>
      </c>
      <c r="B43" s="52" t="s">
        <v>66</v>
      </c>
      <c r="C43" s="52" t="s">
        <v>117</v>
      </c>
      <c r="D43" s="52" t="s">
        <v>124</v>
      </c>
    </row>
    <row r="44" spans="1:4" x14ac:dyDescent="0.3">
      <c r="A44" s="52" t="s">
        <v>72</v>
      </c>
      <c r="B44" s="52" t="s">
        <v>66</v>
      </c>
      <c r="C44" s="52" t="s">
        <v>118</v>
      </c>
      <c r="D44" s="52" t="s">
        <v>124</v>
      </c>
    </row>
    <row r="45" spans="1:4" x14ac:dyDescent="0.3">
      <c r="A45" s="52" t="s">
        <v>73</v>
      </c>
      <c r="B45" s="52" t="s">
        <v>66</v>
      </c>
      <c r="C45" s="52" t="s">
        <v>116</v>
      </c>
      <c r="D45" s="52" t="s">
        <v>124</v>
      </c>
    </row>
    <row r="46" spans="1:4" x14ac:dyDescent="0.3">
      <c r="A46" s="52" t="s">
        <v>74</v>
      </c>
      <c r="B46" s="52" t="s">
        <v>66</v>
      </c>
      <c r="C46" s="52" t="s">
        <v>119</v>
      </c>
      <c r="D46" s="52" t="s">
        <v>124</v>
      </c>
    </row>
    <row r="47" spans="1:4" x14ac:dyDescent="0.3">
      <c r="A47" s="52" t="s">
        <v>75</v>
      </c>
      <c r="B47" s="52" t="s">
        <v>66</v>
      </c>
      <c r="C47" s="52" t="s">
        <v>120</v>
      </c>
      <c r="D47" s="52" t="s">
        <v>124</v>
      </c>
    </row>
    <row r="48" spans="1:4" x14ac:dyDescent="0.3">
      <c r="A48" s="52" t="s">
        <v>76</v>
      </c>
      <c r="B48" s="52" t="s">
        <v>66</v>
      </c>
      <c r="C48" s="52" t="s">
        <v>120</v>
      </c>
      <c r="D48" s="52" t="s">
        <v>124</v>
      </c>
    </row>
    <row r="49" spans="1:4" x14ac:dyDescent="0.3">
      <c r="A49" s="52" t="s">
        <v>77</v>
      </c>
      <c r="B49" s="52" t="s">
        <v>66</v>
      </c>
      <c r="C49" s="52" t="s">
        <v>120</v>
      </c>
      <c r="D49" s="52" t="s">
        <v>124</v>
      </c>
    </row>
    <row r="50" spans="1:4" x14ac:dyDescent="0.3">
      <c r="A50" s="52" t="s">
        <v>78</v>
      </c>
      <c r="B50" s="52" t="s">
        <v>66</v>
      </c>
      <c r="C50" s="52" t="s">
        <v>120</v>
      </c>
      <c r="D50" s="52" t="s">
        <v>124</v>
      </c>
    </row>
    <row r="51" spans="1:4" x14ac:dyDescent="0.3">
      <c r="A51" s="52" t="s">
        <v>79</v>
      </c>
      <c r="B51" s="52" t="s">
        <v>66</v>
      </c>
      <c r="C51" s="52" t="s">
        <v>120</v>
      </c>
      <c r="D51" s="52" t="s">
        <v>124</v>
      </c>
    </row>
    <row r="52" spans="1:4" x14ac:dyDescent="0.3">
      <c r="A52" s="52" t="s">
        <v>80</v>
      </c>
      <c r="B52" s="52" t="s">
        <v>66</v>
      </c>
      <c r="C52" s="52" t="s">
        <v>120</v>
      </c>
      <c r="D52" s="52" t="s">
        <v>124</v>
      </c>
    </row>
    <row r="53" spans="1:4" x14ac:dyDescent="0.3">
      <c r="A53" s="52" t="s">
        <v>81</v>
      </c>
      <c r="B53" s="52" t="s">
        <v>66</v>
      </c>
      <c r="C53" s="52" t="s">
        <v>116</v>
      </c>
      <c r="D53" s="52" t="s">
        <v>124</v>
      </c>
    </row>
    <row r="54" spans="1:4" x14ac:dyDescent="0.3">
      <c r="A54" s="52" t="s">
        <v>82</v>
      </c>
      <c r="B54" s="52" t="s">
        <v>66</v>
      </c>
      <c r="C54" s="52" t="s">
        <v>121</v>
      </c>
      <c r="D54" s="52" t="s">
        <v>124</v>
      </c>
    </row>
    <row r="55" spans="1:4" x14ac:dyDescent="0.3">
      <c r="A55" s="52" t="s">
        <v>83</v>
      </c>
      <c r="B55" s="52" t="s">
        <v>66</v>
      </c>
      <c r="C55" s="52" t="s">
        <v>122</v>
      </c>
      <c r="D55" s="52" t="s">
        <v>124</v>
      </c>
    </row>
    <row r="56" spans="1:4" x14ac:dyDescent="0.3">
      <c r="A56" s="52" t="s">
        <v>84</v>
      </c>
      <c r="B56" s="52" t="s">
        <v>66</v>
      </c>
      <c r="C56" s="52" t="s">
        <v>122</v>
      </c>
      <c r="D56" s="52" t="s">
        <v>124</v>
      </c>
    </row>
    <row r="57" spans="1:4" x14ac:dyDescent="0.3">
      <c r="A57" s="52" t="s">
        <v>85</v>
      </c>
      <c r="B57" s="52" t="s">
        <v>66</v>
      </c>
      <c r="C57" s="52" t="s">
        <v>122</v>
      </c>
      <c r="D57" s="52" t="s">
        <v>124</v>
      </c>
    </row>
    <row r="58" spans="1:4" x14ac:dyDescent="0.3">
      <c r="A58" s="52" t="s">
        <v>86</v>
      </c>
      <c r="B58" s="52" t="s">
        <v>66</v>
      </c>
      <c r="C58" s="52" t="s">
        <v>122</v>
      </c>
      <c r="D58" s="52" t="s">
        <v>124</v>
      </c>
    </row>
    <row r="59" spans="1:4" x14ac:dyDescent="0.3">
      <c r="A59" s="52" t="s">
        <v>87</v>
      </c>
      <c r="B59" s="52" t="s">
        <v>66</v>
      </c>
      <c r="C59" s="52" t="s">
        <v>115</v>
      </c>
      <c r="D59" s="52" t="s">
        <v>124</v>
      </c>
    </row>
    <row r="60" spans="1:4" x14ac:dyDescent="0.3">
      <c r="A60" s="52" t="s">
        <v>88</v>
      </c>
      <c r="B60" s="52" t="s">
        <v>66</v>
      </c>
      <c r="C60" s="52" t="s">
        <v>116</v>
      </c>
      <c r="D60" s="52" t="s">
        <v>124</v>
      </c>
    </row>
    <row r="61" spans="1:4" x14ac:dyDescent="0.3">
      <c r="A61" s="52" t="s">
        <v>89</v>
      </c>
      <c r="B61" s="52" t="s">
        <v>66</v>
      </c>
      <c r="C61" s="52" t="s">
        <v>116</v>
      </c>
      <c r="D61" s="52" t="s">
        <v>124</v>
      </c>
    </row>
    <row r="62" spans="1:4" x14ac:dyDescent="0.3">
      <c r="A62" s="52" t="s">
        <v>90</v>
      </c>
      <c r="B62" s="52" t="s">
        <v>66</v>
      </c>
      <c r="C62" s="52" t="s">
        <v>116</v>
      </c>
      <c r="D62" s="52" t="s">
        <v>124</v>
      </c>
    </row>
    <row r="63" spans="1:4" x14ac:dyDescent="0.3">
      <c r="A63" s="52" t="s">
        <v>91</v>
      </c>
      <c r="B63" s="52" t="s">
        <v>66</v>
      </c>
      <c r="C63" s="52" t="s">
        <v>119</v>
      </c>
      <c r="D63" s="52" t="s">
        <v>124</v>
      </c>
    </row>
    <row r="64" spans="1:4" x14ac:dyDescent="0.3">
      <c r="A64" s="52" t="s">
        <v>92</v>
      </c>
      <c r="B64" s="52" t="s">
        <v>66</v>
      </c>
      <c r="C64" s="52" t="s">
        <v>116</v>
      </c>
      <c r="D64" s="52" t="s">
        <v>124</v>
      </c>
    </row>
    <row r="65" spans="1:4" x14ac:dyDescent="0.3">
      <c r="A65" s="52" t="s">
        <v>93</v>
      </c>
      <c r="B65" s="52" t="s">
        <v>66</v>
      </c>
      <c r="C65" s="52" t="s">
        <v>116</v>
      </c>
      <c r="D65" s="52" t="s">
        <v>125</v>
      </c>
    </row>
    <row r="66" spans="1:4" x14ac:dyDescent="0.3">
      <c r="A66" s="52" t="s">
        <v>94</v>
      </c>
      <c r="B66" s="52" t="s">
        <v>66</v>
      </c>
      <c r="C66" s="52" t="s">
        <v>116</v>
      </c>
      <c r="D66" s="52" t="s">
        <v>124</v>
      </c>
    </row>
    <row r="67" spans="1:4" x14ac:dyDescent="0.3">
      <c r="A67" s="52" t="s">
        <v>95</v>
      </c>
      <c r="B67" s="52" t="s">
        <v>66</v>
      </c>
      <c r="C67" s="52" t="s">
        <v>123</v>
      </c>
      <c r="D67" s="52" t="s">
        <v>124</v>
      </c>
    </row>
    <row r="68" spans="1:4" x14ac:dyDescent="0.3">
      <c r="A68" s="62" t="s">
        <v>11</v>
      </c>
      <c r="B68" s="62"/>
      <c r="C68" s="62"/>
      <c r="D68" s="57">
        <v>66</v>
      </c>
    </row>
    <row r="69" spans="1:4" x14ac:dyDescent="0.3">
      <c r="A69" s="63" t="s">
        <v>100</v>
      </c>
      <c r="B69" s="63"/>
      <c r="C69" s="63"/>
      <c r="D69" s="58">
        <v>34</v>
      </c>
    </row>
    <row r="70" spans="1:4" x14ac:dyDescent="0.3">
      <c r="A70" s="63" t="s">
        <v>101</v>
      </c>
      <c r="B70" s="63"/>
      <c r="C70" s="63"/>
      <c r="D70" s="58">
        <v>14</v>
      </c>
    </row>
    <row r="71" spans="1:4" x14ac:dyDescent="0.3">
      <c r="A71" s="63" t="s">
        <v>102</v>
      </c>
      <c r="B71" s="63"/>
      <c r="C71" s="63"/>
      <c r="D71" s="58">
        <v>9</v>
      </c>
    </row>
    <row r="72" spans="1:4" x14ac:dyDescent="0.3">
      <c r="A72" s="63" t="s">
        <v>103</v>
      </c>
      <c r="B72" s="63"/>
      <c r="C72" s="63"/>
      <c r="D72" s="58">
        <v>9</v>
      </c>
    </row>
    <row r="75" spans="1:4" ht="18.75" customHeight="1" x14ac:dyDescent="0.3">
      <c r="A75" s="61" t="s">
        <v>104</v>
      </c>
      <c r="B75" s="61"/>
      <c r="C75" s="61"/>
      <c r="D75" s="61"/>
    </row>
    <row r="76" spans="1:4" ht="81.75" customHeight="1" x14ac:dyDescent="0.3">
      <c r="A76" s="61" t="s">
        <v>105</v>
      </c>
      <c r="B76" s="61"/>
      <c r="C76" s="61"/>
      <c r="D76" s="61"/>
    </row>
  </sheetData>
  <mergeCells count="7">
    <mergeCell ref="A76:D76"/>
    <mergeCell ref="A75:D75"/>
    <mergeCell ref="A68:C68"/>
    <mergeCell ref="A69:C69"/>
    <mergeCell ref="A70:C70"/>
    <mergeCell ref="A71:C71"/>
    <mergeCell ref="A72:C7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7"/>
  <sheetViews>
    <sheetView topLeftCell="A7" workbookViewId="0">
      <selection activeCell="O28" sqref="O28"/>
    </sheetView>
  </sheetViews>
  <sheetFormatPr defaultRowHeight="15" x14ac:dyDescent="0.3"/>
  <cols>
    <col min="1" max="16384" width="9.140625" style="52"/>
  </cols>
  <sheetData>
    <row r="1" spans="1:10" x14ac:dyDescent="0.3">
      <c r="A1" s="55" t="s">
        <v>201</v>
      </c>
    </row>
    <row r="2" spans="1:10" x14ac:dyDescent="0.3">
      <c r="A2" s="55"/>
    </row>
    <row r="3" spans="1:10" x14ac:dyDescent="0.3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x14ac:dyDescent="0.3">
      <c r="A4" s="52" t="s">
        <v>0</v>
      </c>
      <c r="B4" s="59">
        <v>5.3511168082730223E-2</v>
      </c>
    </row>
    <row r="5" spans="1:10" x14ac:dyDescent="0.3">
      <c r="A5" s="52" t="s">
        <v>1</v>
      </c>
      <c r="B5" s="59">
        <v>0.78860780771817229</v>
      </c>
    </row>
    <row r="6" spans="1:10" x14ac:dyDescent="0.3">
      <c r="A6" s="52" t="s">
        <v>2</v>
      </c>
      <c r="B6" s="59">
        <v>5.2952668868906878E-2</v>
      </c>
    </row>
    <row r="7" spans="1:10" x14ac:dyDescent="0.3">
      <c r="A7" s="52" t="s">
        <v>6</v>
      </c>
      <c r="B7" s="59">
        <v>0.10492835533019065</v>
      </c>
    </row>
    <row r="23" spans="1:10" x14ac:dyDescent="0.3">
      <c r="A23" s="64" t="s">
        <v>21</v>
      </c>
      <c r="B23" s="64"/>
      <c r="C23" s="64"/>
      <c r="D23" s="64"/>
      <c r="E23" s="64"/>
      <c r="F23" s="64"/>
      <c r="G23" s="64"/>
      <c r="H23" s="64"/>
      <c r="I23" s="64"/>
      <c r="J23" s="64"/>
    </row>
    <row r="25" spans="1:10" x14ac:dyDescent="0.3">
      <c r="A25" s="55" t="s">
        <v>202</v>
      </c>
    </row>
    <row r="28" spans="1:10" x14ac:dyDescent="0.3">
      <c r="A28" s="52" t="s">
        <v>0</v>
      </c>
      <c r="B28" s="59">
        <v>6.414238900679968E-2</v>
      </c>
    </row>
    <row r="29" spans="1:10" x14ac:dyDescent="0.3">
      <c r="A29" s="52" t="s">
        <v>1</v>
      </c>
      <c r="B29" s="59">
        <v>0.79261989040185665</v>
      </c>
    </row>
    <row r="30" spans="1:10" x14ac:dyDescent="0.3">
      <c r="A30" s="52" t="s">
        <v>2</v>
      </c>
      <c r="B30" s="59">
        <v>3.6151855390816015E-2</v>
      </c>
    </row>
    <row r="31" spans="1:10" x14ac:dyDescent="0.3">
      <c r="A31" s="52" t="s">
        <v>6</v>
      </c>
      <c r="B31" s="59">
        <v>0.10708586520052764</v>
      </c>
    </row>
    <row r="47" spans="1:10" x14ac:dyDescent="0.3">
      <c r="A47" s="64" t="s">
        <v>22</v>
      </c>
      <c r="B47" s="64"/>
      <c r="C47" s="64"/>
      <c r="D47" s="64"/>
      <c r="E47" s="64"/>
      <c r="F47" s="64"/>
      <c r="G47" s="64"/>
      <c r="H47" s="64"/>
      <c r="I47" s="64"/>
      <c r="J47" s="64"/>
    </row>
  </sheetData>
  <mergeCells count="2">
    <mergeCell ref="A23:J23"/>
    <mergeCell ref="A47:J4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0"/>
  <sheetViews>
    <sheetView topLeftCell="A10" workbookViewId="0">
      <selection activeCell="O44" sqref="O44"/>
    </sheetView>
  </sheetViews>
  <sheetFormatPr defaultRowHeight="15" x14ac:dyDescent="0.25"/>
  <sheetData>
    <row r="1" spans="1:2" x14ac:dyDescent="0.25">
      <c r="A1" s="2" t="s">
        <v>203</v>
      </c>
    </row>
    <row r="6" spans="1:2" x14ac:dyDescent="0.25">
      <c r="A6" t="s">
        <v>0</v>
      </c>
      <c r="B6" s="1">
        <v>0.12157821068785311</v>
      </c>
    </row>
    <row r="7" spans="1:2" x14ac:dyDescent="0.25">
      <c r="A7" t="s">
        <v>1</v>
      </c>
      <c r="B7" s="1">
        <v>0.71234892180973053</v>
      </c>
    </row>
    <row r="8" spans="1:2" x14ac:dyDescent="0.25">
      <c r="A8" t="s">
        <v>2</v>
      </c>
      <c r="B8" s="1">
        <v>6.128175368928989E-2</v>
      </c>
    </row>
    <row r="9" spans="1:2" x14ac:dyDescent="0.25">
      <c r="A9" t="s">
        <v>6</v>
      </c>
      <c r="B9" s="1">
        <v>0.10479111381312636</v>
      </c>
    </row>
    <row r="24" spans="1:10" x14ac:dyDescent="0.25">
      <c r="A24" s="65" t="s">
        <v>194</v>
      </c>
      <c r="B24" s="65"/>
      <c r="C24" s="65"/>
      <c r="D24" s="65"/>
      <c r="E24" s="65"/>
      <c r="F24" s="65"/>
      <c r="G24" s="65"/>
      <c r="H24" s="65"/>
      <c r="I24" s="65"/>
      <c r="J24" s="65"/>
    </row>
    <row r="26" spans="1:10" ht="15.75" x14ac:dyDescent="0.3">
      <c r="A26" s="55" t="s">
        <v>144</v>
      </c>
    </row>
    <row r="31" spans="1:10" x14ac:dyDescent="0.25">
      <c r="A31" t="s">
        <v>0</v>
      </c>
      <c r="B31" s="1">
        <v>0.12482284286833105</v>
      </c>
    </row>
    <row r="32" spans="1:10" x14ac:dyDescent="0.25">
      <c r="A32" t="s">
        <v>1</v>
      </c>
      <c r="B32" s="1">
        <v>0.71179458959965225</v>
      </c>
    </row>
    <row r="33" spans="1:2" x14ac:dyDescent="0.25">
      <c r="A33" t="s">
        <v>2</v>
      </c>
      <c r="B33" s="1">
        <v>4.4702824890572382E-2</v>
      </c>
    </row>
    <row r="34" spans="1:2" x14ac:dyDescent="0.25">
      <c r="A34" t="s">
        <v>6</v>
      </c>
      <c r="B34" s="1">
        <v>0.11867974264144429</v>
      </c>
    </row>
    <row r="50" spans="1:10" ht="15.75" x14ac:dyDescent="0.3">
      <c r="A50" s="64" t="s">
        <v>23</v>
      </c>
      <c r="B50" s="64"/>
      <c r="C50" s="64"/>
      <c r="D50" s="64"/>
      <c r="E50" s="64"/>
      <c r="F50" s="64"/>
      <c r="G50" s="64"/>
      <c r="H50" s="64"/>
      <c r="I50" s="64"/>
      <c r="J50" s="64"/>
    </row>
  </sheetData>
  <mergeCells count="2">
    <mergeCell ref="A24:J24"/>
    <mergeCell ref="A50:J50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5"/>
  <sheetViews>
    <sheetView topLeftCell="A7" workbookViewId="0">
      <selection activeCell="T29" sqref="T29"/>
    </sheetView>
  </sheetViews>
  <sheetFormatPr defaultRowHeight="15" x14ac:dyDescent="0.25"/>
  <sheetData>
    <row r="1" spans="1:8" ht="15.75" x14ac:dyDescent="0.3">
      <c r="A1" s="51" t="s">
        <v>205</v>
      </c>
    </row>
    <row r="4" spans="1:8" x14ac:dyDescent="0.25">
      <c r="A4" t="s">
        <v>3</v>
      </c>
      <c r="B4" t="s">
        <v>4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15</v>
      </c>
    </row>
    <row r="5" spans="1:8" x14ac:dyDescent="0.25">
      <c r="A5" t="s">
        <v>0</v>
      </c>
      <c r="B5" s="3">
        <v>7.1375311868140112E-2</v>
      </c>
      <c r="C5" s="3">
        <v>0.15762710922558246</v>
      </c>
      <c r="D5" s="3">
        <v>0.13378948228072365</v>
      </c>
      <c r="E5" s="3">
        <v>0.12934782398371525</v>
      </c>
      <c r="F5" s="3">
        <v>0.136657970571195</v>
      </c>
      <c r="G5" s="3">
        <v>0.12832580370816912</v>
      </c>
      <c r="H5" s="3">
        <v>9.3497746356607805E-2</v>
      </c>
    </row>
    <row r="6" spans="1:8" x14ac:dyDescent="0.25">
      <c r="A6" t="s">
        <v>1</v>
      </c>
      <c r="B6" s="3">
        <v>0.75769446742278335</v>
      </c>
      <c r="C6" s="3">
        <v>0.67164203094072539</v>
      </c>
      <c r="D6" s="3">
        <v>0.69724424704444632</v>
      </c>
      <c r="E6" s="3">
        <v>0.70519840983177262</v>
      </c>
      <c r="F6" s="3">
        <v>0.69369016198677591</v>
      </c>
      <c r="G6" s="3">
        <v>0.71755233405466579</v>
      </c>
      <c r="H6" s="3">
        <v>0.74387758794941405</v>
      </c>
    </row>
    <row r="7" spans="1:8" x14ac:dyDescent="0.25">
      <c r="A7" t="s">
        <v>5</v>
      </c>
      <c r="B7" s="3">
        <v>6.6108795924544397E-2</v>
      </c>
      <c r="C7" s="3">
        <v>6.5458660913502414E-2</v>
      </c>
      <c r="D7" s="3">
        <v>6.2911195421645361E-2</v>
      </c>
      <c r="E7" s="3">
        <v>5.9399384804715162E-2</v>
      </c>
      <c r="F7" s="3">
        <v>6.5111224515131363E-2</v>
      </c>
      <c r="G7" s="3">
        <v>4.9813587843106091E-2</v>
      </c>
      <c r="H7" s="3">
        <v>6.014048848006931E-2</v>
      </c>
    </row>
    <row r="8" spans="1:8" x14ac:dyDescent="0.25">
      <c r="A8" t="s">
        <v>6</v>
      </c>
      <c r="B8" s="3">
        <v>0.10482142478453206</v>
      </c>
      <c r="C8" s="3">
        <v>0.10527219892018973</v>
      </c>
      <c r="D8" s="3">
        <v>0.10605507525318471</v>
      </c>
      <c r="E8" s="3">
        <v>0.10605438137979702</v>
      </c>
      <c r="F8" s="3">
        <v>0.10454064292689778</v>
      </c>
      <c r="G8" s="3">
        <v>0.10430827439405904</v>
      </c>
      <c r="H8" s="3">
        <v>0.10248417721390878</v>
      </c>
    </row>
    <row r="28" spans="1:8" ht="15.75" x14ac:dyDescent="0.3">
      <c r="A28" s="51" t="s">
        <v>204</v>
      </c>
    </row>
    <row r="31" spans="1:8" x14ac:dyDescent="0.25">
      <c r="A31" t="s">
        <v>3</v>
      </c>
      <c r="B31" t="s">
        <v>4</v>
      </c>
      <c r="C31" t="s">
        <v>16</v>
      </c>
      <c r="D31" t="s">
        <v>17</v>
      </c>
      <c r="E31" t="s">
        <v>18</v>
      </c>
      <c r="F31" t="s">
        <v>19</v>
      </c>
      <c r="G31" t="s">
        <v>20</v>
      </c>
      <c r="H31" t="s">
        <v>15</v>
      </c>
    </row>
    <row r="32" spans="1:8" x14ac:dyDescent="0.25">
      <c r="A32" t="s">
        <v>0</v>
      </c>
      <c r="B32" s="3">
        <v>9.3506769553768562E-2</v>
      </c>
      <c r="C32" s="3">
        <v>0.13652448729881511</v>
      </c>
      <c r="D32" s="3">
        <v>0.13734249467879783</v>
      </c>
      <c r="E32" s="3">
        <v>0.14625755106339569</v>
      </c>
      <c r="F32" s="3">
        <v>0.13595949154331219</v>
      </c>
      <c r="G32" s="3">
        <v>0.13546022829555959</v>
      </c>
      <c r="H32" s="3">
        <v>8.859214077446792E-2</v>
      </c>
    </row>
    <row r="33" spans="1:8" x14ac:dyDescent="0.25">
      <c r="A33" t="s">
        <v>1</v>
      </c>
      <c r="B33" s="3">
        <v>0.76664899819427323</v>
      </c>
      <c r="C33" s="3">
        <v>0.6945388146955167</v>
      </c>
      <c r="D33" s="3">
        <v>0.69710430059064121</v>
      </c>
      <c r="E33" s="3">
        <v>0.68642620099478746</v>
      </c>
      <c r="F33" s="3">
        <v>0.69819508134143082</v>
      </c>
      <c r="G33" s="3">
        <v>0.69604255462958686</v>
      </c>
      <c r="H33" s="3">
        <v>0.74373568015416414</v>
      </c>
    </row>
    <row r="34" spans="1:8" x14ac:dyDescent="0.25">
      <c r="A34" t="s">
        <v>5</v>
      </c>
      <c r="B34" s="3">
        <v>2.7837452504840165E-2</v>
      </c>
      <c r="C34" s="3">
        <v>4.6877736062162077E-2</v>
      </c>
      <c r="D34" s="3">
        <v>4.55759561277169E-2</v>
      </c>
      <c r="E34" s="3">
        <v>4.6315782076977542E-2</v>
      </c>
      <c r="F34" s="3">
        <v>4.5981606075282115E-2</v>
      </c>
      <c r="G34" s="3">
        <v>4.6879841342817433E-2</v>
      </c>
      <c r="H34" s="3">
        <v>5.3446516151812021E-2</v>
      </c>
    </row>
    <row r="35" spans="1:8" x14ac:dyDescent="0.25">
      <c r="A35" t="s">
        <v>6</v>
      </c>
      <c r="B35" s="3">
        <v>0.11200677974711803</v>
      </c>
      <c r="C35" s="3">
        <v>0.12205896194350614</v>
      </c>
      <c r="D35" s="3">
        <v>0.11997724860284398</v>
      </c>
      <c r="E35" s="3">
        <v>0.12100046586483933</v>
      </c>
      <c r="F35" s="3">
        <v>0.11986382103997481</v>
      </c>
      <c r="G35" s="3">
        <v>0.12161737573203615</v>
      </c>
      <c r="H35" s="3">
        <v>0.11422566291955584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0"/>
  <sheetViews>
    <sheetView topLeftCell="A4" workbookViewId="0">
      <selection activeCell="U23" sqref="U23"/>
    </sheetView>
  </sheetViews>
  <sheetFormatPr defaultRowHeight="15" x14ac:dyDescent="0.25"/>
  <cols>
    <col min="1" max="1" width="24.85546875" bestFit="1" customWidth="1"/>
    <col min="2" max="2" width="10.140625" bestFit="1" customWidth="1"/>
    <col min="3" max="3" width="11.140625" bestFit="1" customWidth="1"/>
    <col min="4" max="4" width="10.140625" bestFit="1" customWidth="1"/>
    <col min="12" max="12" width="14" bestFit="1" customWidth="1"/>
  </cols>
  <sheetData>
    <row r="1" spans="1:3" ht="16.5" x14ac:dyDescent="0.3">
      <c r="A1" s="50" t="s">
        <v>207</v>
      </c>
    </row>
    <row r="3" spans="1:3" x14ac:dyDescent="0.25">
      <c r="A3" s="4" t="s">
        <v>7</v>
      </c>
      <c r="B3" s="6">
        <v>0.14737055347188821</v>
      </c>
      <c r="C3" s="5">
        <v>87.152088313123471</v>
      </c>
    </row>
    <row r="4" spans="1:3" x14ac:dyDescent="0.25">
      <c r="A4" s="4" t="s">
        <v>8</v>
      </c>
      <c r="B4" s="6">
        <v>0.15391334385311425</v>
      </c>
      <c r="C4" s="5">
        <v>91.021367702290178</v>
      </c>
    </row>
    <row r="5" spans="1:3" x14ac:dyDescent="0.25">
      <c r="A5" s="4" t="s">
        <v>9</v>
      </c>
      <c r="B5" s="6">
        <v>0.26733282174460898</v>
      </c>
      <c r="C5" s="5">
        <v>158.09544811221059</v>
      </c>
    </row>
    <row r="6" spans="1:3" x14ac:dyDescent="0.25">
      <c r="A6" s="4" t="s">
        <v>10</v>
      </c>
      <c r="B6" s="6">
        <v>0.43138328093038841</v>
      </c>
      <c r="C6" s="5">
        <v>255.11170929830166</v>
      </c>
    </row>
    <row r="7" spans="1:3" x14ac:dyDescent="0.25">
      <c r="A7" s="4" t="s">
        <v>11</v>
      </c>
      <c r="C7" s="5">
        <f>SUM(C3:C6)</f>
        <v>591.38061342592596</v>
      </c>
    </row>
    <row r="21" spans="1:14" x14ac:dyDescent="0.25">
      <c r="N21" s="8"/>
    </row>
    <row r="22" spans="1:14" ht="16.5" x14ac:dyDescent="0.3">
      <c r="A22" s="47" t="s">
        <v>145</v>
      </c>
      <c r="N22" s="8"/>
    </row>
    <row r="26" spans="1:14" x14ac:dyDescent="0.25">
      <c r="A26" t="s">
        <v>12</v>
      </c>
      <c r="B26" s="1">
        <v>0.12953115756476838</v>
      </c>
      <c r="C26" s="5">
        <v>12.298957924320145</v>
      </c>
    </row>
    <row r="27" spans="1:14" x14ac:dyDescent="0.25">
      <c r="A27" t="s">
        <v>13</v>
      </c>
      <c r="B27" s="1">
        <v>0.23233287484869009</v>
      </c>
      <c r="C27" s="5">
        <v>22.059960753238769</v>
      </c>
    </row>
    <row r="28" spans="1:14" x14ac:dyDescent="0.25">
      <c r="A28" t="s">
        <v>206</v>
      </c>
      <c r="B28" s="1">
        <v>0.32627999846071015</v>
      </c>
      <c r="C28" s="5">
        <v>30.980221655233624</v>
      </c>
    </row>
    <row r="29" spans="1:14" x14ac:dyDescent="0.25">
      <c r="A29" t="s">
        <v>14</v>
      </c>
      <c r="B29" s="1">
        <v>0.3118559691258313</v>
      </c>
      <c r="C29" s="5">
        <v>29.610662907948203</v>
      </c>
    </row>
    <row r="30" spans="1:14" x14ac:dyDescent="0.25">
      <c r="A30" t="s">
        <v>11</v>
      </c>
      <c r="C30" s="5">
        <f>SUM(C26:C29)</f>
        <v>94.949803240740749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Evolução assinantes_2002_2015</vt:lpstr>
      <vt:lpstr>Distribuição por regiões_2015</vt:lpstr>
      <vt:lpstr>Distribuição tecnologia_2015</vt:lpstr>
      <vt:lpstr>Número de canais 2015</vt:lpstr>
      <vt:lpstr>Amostra</vt:lpstr>
      <vt:lpstr>Totais gerais</vt:lpstr>
      <vt:lpstr>HN</vt:lpstr>
      <vt:lpstr>Dia da semana</vt:lpstr>
      <vt:lpstr>Faixas</vt:lpstr>
      <vt:lpstr>Cumprimento cota Normal</vt:lpstr>
      <vt:lpstr>Cumprimento cota infantil</vt:lpstr>
      <vt:lpstr>Plan1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de Freitas Costa</dc:creator>
  <cp:lastModifiedBy>Felipe Correa Goretti</cp:lastModifiedBy>
  <cp:lastPrinted>2022-03-24T14:45:29Z</cp:lastPrinted>
  <dcterms:created xsi:type="dcterms:W3CDTF">2017-02-20T15:56:20Z</dcterms:created>
  <dcterms:modified xsi:type="dcterms:W3CDTF">2022-03-24T14:45:37Z</dcterms:modified>
</cp:coreProperties>
</file>