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pivotTables/pivotTable1.xml" ContentType="application/vnd.openxmlformats-officedocument.spreadsheetml.pivotTab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369C9842-DA2D-4470-A501-9D5C6487541C}" xr6:coauthVersionLast="47" xr6:coauthVersionMax="47" xr10:uidLastSave="{00000000-0000-0000-0000-000000000000}"/>
  <bookViews>
    <workbookView xWindow="28680" yWindow="-120" windowWidth="24240" windowHeight="13140" tabRatio="860" xr2:uid="{00000000-000D-0000-FFFF-FFFF00000000}"/>
  </bookViews>
  <sheets>
    <sheet name="Tabela 1" sheetId="44" r:id="rId1"/>
    <sheet name="Gráfico 1" sheetId="100" r:id="rId2"/>
    <sheet name="Tabela 2" sheetId="98" r:id="rId3"/>
    <sheet name="Tabela 3" sheetId="45" r:id="rId4"/>
    <sheet name="Gráfico 2" sheetId="101" r:id="rId5"/>
    <sheet name="Tabela 4" sheetId="46" r:id="rId6"/>
    <sheet name="Gráfico 3" sheetId="102" r:id="rId7"/>
    <sheet name="Gráfico 4" sheetId="103" r:id="rId8"/>
    <sheet name="Gráfico 5" sheetId="104" r:id="rId9"/>
    <sheet name="Gráfico 6" sheetId="125" r:id="rId10"/>
    <sheet name="Tabela 5" sheetId="47" r:id="rId11"/>
    <sheet name="Tabela 6" sheetId="10" r:id="rId12"/>
    <sheet name="Gráfico 7" sheetId="127" r:id="rId13"/>
    <sheet name="Gráfico 8" sheetId="105" r:id="rId14"/>
    <sheet name="Tabela 7" sheetId="14" r:id="rId15"/>
    <sheet name="Gráfico 9" sheetId="138" r:id="rId16"/>
    <sheet name="Gráfico 10" sheetId="106" r:id="rId17"/>
    <sheet name="Tabela 8" sheetId="16" r:id="rId18"/>
    <sheet name="Gráfico 11" sheetId="139" r:id="rId19"/>
    <sheet name="Gráfico 12" sheetId="107" r:id="rId20"/>
    <sheet name="Tabela 9" sheetId="18" r:id="rId21"/>
    <sheet name="Gráfico 13" sheetId="140" r:id="rId22"/>
    <sheet name="Gráfico 14" sheetId="108" r:id="rId23"/>
    <sheet name="Tabela 10" sheetId="20" r:id="rId24"/>
    <sheet name="Gráfico 15" sheetId="141" r:id="rId25"/>
    <sheet name="Gráfico 16" sheetId="109" r:id="rId26"/>
    <sheet name="Tabela 11" sheetId="22" r:id="rId27"/>
    <sheet name="Gráfico 17" sheetId="142" r:id="rId28"/>
    <sheet name="Gráfico 18" sheetId="110" r:id="rId29"/>
    <sheet name="Tabela 12" sheetId="24" r:id="rId30"/>
    <sheet name="Gráfico 19" sheetId="143" r:id="rId31"/>
    <sheet name="Gráfico 20" sheetId="111" r:id="rId32"/>
    <sheet name="Tabela 13" sheetId="26" r:id="rId33"/>
    <sheet name="Gráfico 21" sheetId="144" r:id="rId34"/>
    <sheet name="Gráfico 22" sheetId="112" r:id="rId35"/>
    <sheet name="Tabela 14" sheetId="28" r:id="rId36"/>
    <sheet name="Gráfico 23" sheetId="145" r:id="rId37"/>
    <sheet name="Gráfico 24" sheetId="113" r:id="rId38"/>
    <sheet name="Tabela 15" sheetId="30" r:id="rId39"/>
    <sheet name="Tabela 16" sheetId="32" r:id="rId40"/>
    <sheet name="Gráfico 25" sheetId="114" r:id="rId41"/>
    <sheet name="Gráfico 26" sheetId="115" r:id="rId42"/>
    <sheet name="Gráfico 27" sheetId="118" r:id="rId43"/>
    <sheet name="Tabela 17" sheetId="123" r:id="rId44"/>
    <sheet name="Tabela 18" sheetId="124" r:id="rId45"/>
    <sheet name="Gráfico 28" sheetId="146" r:id="rId46"/>
    <sheet name="Gráfico 29" sheetId="117" r:id="rId47"/>
    <sheet name="Gráfico 30" sheetId="149" r:id="rId48"/>
    <sheet name="Gráfico 31" sheetId="151" r:id="rId49"/>
    <sheet name="Gráfico 32" sheetId="119" r:id="rId50"/>
    <sheet name="Gráfico 33" sheetId="120" r:id="rId51"/>
    <sheet name="Anexo II" sheetId="33" r:id="rId52"/>
    <sheet name="Anexo III" sheetId="87" r:id="rId53"/>
    <sheet name="Anexo IV" sheetId="96" r:id="rId54"/>
  </sheets>
  <definedNames>
    <definedName name="_xlnm._FilterDatabase" localSheetId="52" hidden="1">'Anexo III'!$A$3:$T$116</definedName>
    <definedName name="_xlnm._FilterDatabase" localSheetId="53" hidden="1">'Anexo IV'!#REF!</definedName>
    <definedName name="_xlnm._FilterDatabase" localSheetId="18" hidden="1">'Gráfico 11'!$B$4:$F$9</definedName>
    <definedName name="_xlnm._FilterDatabase" localSheetId="21" hidden="1">'Gráfico 13'!$J$40:$O$40</definedName>
    <definedName name="_xlnm._FilterDatabase" localSheetId="22" hidden="1">'Gráfico 14'!$J$18:$K$38</definedName>
    <definedName name="_xlnm._FilterDatabase" localSheetId="24" hidden="1">'Gráfico 15'!$B$4:$F$9</definedName>
    <definedName name="_xlnm._FilterDatabase" localSheetId="27" hidden="1">'Gráfico 17'!$B$4:$F$9</definedName>
    <definedName name="_xlnm._FilterDatabase" localSheetId="30" hidden="1">'Gráfico 19'!$B$4:$F$9</definedName>
    <definedName name="_xlnm._FilterDatabase" localSheetId="33" hidden="1">'Gráfico 21'!$B$4:$F$9</definedName>
    <definedName name="_xlnm._FilterDatabase" localSheetId="36" hidden="1">'Gráfico 23'!$B$4:$F$9</definedName>
    <definedName name="_xlnm._FilterDatabase" localSheetId="46" hidden="1">'Gráfico 29'!#REF!</definedName>
    <definedName name="_xlnm._FilterDatabase" localSheetId="47" hidden="1">'Gráfico 30'!$B$6:$F$11</definedName>
    <definedName name="_xlnm._FilterDatabase" localSheetId="48" hidden="1">'Gráfico 31'!$A$23:$B$31</definedName>
    <definedName name="_xlnm._FilterDatabase" localSheetId="49" hidden="1">'Gráfico 32'!#REF!</definedName>
    <definedName name="_xlnm._FilterDatabase" localSheetId="50" hidden="1">'Gráfico 33'!$A$30:$L$100</definedName>
    <definedName name="_xlnm._FilterDatabase" localSheetId="9" hidden="1">'Gráfico 6'!$B$6:$F$11</definedName>
    <definedName name="_xlnm._FilterDatabase" localSheetId="12" hidden="1">'Gráfico 7'!$B$4:$F$9</definedName>
    <definedName name="_xlnm._FilterDatabase" localSheetId="15" hidden="1">'Gráfico 9'!$B$4:$F$9</definedName>
    <definedName name="_xlnm._FilterDatabase" localSheetId="44" hidden="1">'Tabela 18'!$A$11:$D$13</definedName>
    <definedName name="_xlnm.Print_Titles" localSheetId="51">'Anexo II'!$1:$3</definedName>
  </definedNames>
  <calcPr calcId="191029"/>
  <pivotCaches>
    <pivotCache cacheId="0" r:id="rId5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07" l="1"/>
  <c r="D21" i="107"/>
  <c r="D22" i="107"/>
  <c r="C23" i="107"/>
  <c r="D23" i="107" s="1"/>
  <c r="E276" i="33" l="1"/>
  <c r="F276" i="33"/>
  <c r="G276" i="33"/>
  <c r="H276" i="33"/>
  <c r="C276" i="33"/>
  <c r="D276" i="33"/>
  <c r="C6" i="151" l="1"/>
  <c r="C7" i="151"/>
  <c r="C8" i="151"/>
  <c r="C9" i="151"/>
  <c r="C10" i="151"/>
  <c r="C11" i="151"/>
  <c r="C5" i="151"/>
  <c r="B11" i="151"/>
  <c r="B10" i="151"/>
  <c r="B7" i="151"/>
  <c r="B8" i="151"/>
  <c r="B9" i="151"/>
  <c r="B6" i="151"/>
  <c r="B5" i="151"/>
  <c r="C12" i="151" l="1"/>
  <c r="D12" i="151" s="1"/>
  <c r="D8" i="151" l="1"/>
  <c r="D10" i="151"/>
  <c r="D7" i="151"/>
  <c r="D11" i="151"/>
  <c r="D5" i="151"/>
  <c r="D9" i="151"/>
  <c r="D6" i="151"/>
  <c r="F4" i="146"/>
  <c r="E5" i="146"/>
  <c r="D5" i="146"/>
  <c r="D4" i="146"/>
  <c r="E4" i="146" l="1"/>
  <c r="F5" i="146"/>
  <c r="J39" i="125"/>
  <c r="J40" i="125"/>
  <c r="J41" i="125"/>
  <c r="J38" i="125"/>
  <c r="J37" i="125"/>
  <c r="G12" i="124" l="1"/>
  <c r="G13" i="124"/>
  <c r="F13" i="124"/>
  <c r="F12" i="124"/>
  <c r="E92" i="96" l="1"/>
  <c r="F5" i="145"/>
  <c r="F9" i="145"/>
  <c r="F8" i="145"/>
  <c r="F7" i="145"/>
  <c r="F6" i="145"/>
  <c r="F5" i="144"/>
  <c r="F9" i="144"/>
  <c r="F8" i="144"/>
  <c r="F7" i="144"/>
  <c r="F6" i="144"/>
  <c r="F9" i="143"/>
  <c r="F5" i="143"/>
  <c r="F8" i="143"/>
  <c r="F7" i="143"/>
  <c r="F6" i="143"/>
  <c r="F5" i="142"/>
  <c r="F8" i="142" l="1"/>
  <c r="F7" i="142"/>
  <c r="F6" i="142"/>
  <c r="F6" i="141"/>
  <c r="F8" i="141"/>
  <c r="F7" i="141"/>
  <c r="F9" i="141"/>
  <c r="F5" i="141"/>
  <c r="F5" i="140"/>
  <c r="F6" i="140"/>
  <c r="F7" i="140"/>
  <c r="F8" i="140"/>
  <c r="F10" i="140" l="1"/>
  <c r="D22" i="105" l="1"/>
  <c r="D6" i="124" l="1"/>
  <c r="D5" i="124"/>
  <c r="B6" i="124"/>
  <c r="B5" i="124"/>
  <c r="A6" i="124"/>
  <c r="A5" i="124"/>
  <c r="C14" i="124"/>
  <c r="G14" i="124" s="1"/>
  <c r="B14" i="124"/>
  <c r="F14" i="124" l="1"/>
  <c r="B7" i="124"/>
  <c r="D7" i="124"/>
  <c r="Q7" i="123"/>
  <c r="R7" i="123"/>
  <c r="M7" i="123"/>
  <c r="S6" i="123"/>
  <c r="S5" i="123"/>
  <c r="D13" i="124"/>
  <c r="D12" i="124"/>
  <c r="F5" i="124" l="1"/>
  <c r="H12" i="124"/>
  <c r="J12" i="124"/>
  <c r="K12" i="124"/>
  <c r="J13" i="124"/>
  <c r="K13" i="124"/>
  <c r="L13" i="124" s="1"/>
  <c r="H13" i="124"/>
  <c r="F6" i="124"/>
  <c r="D14" i="124"/>
  <c r="S7" i="123"/>
  <c r="F7" i="124" l="1"/>
  <c r="H14" i="124"/>
  <c r="J14" i="124"/>
  <c r="E5" i="124"/>
  <c r="C5" i="124"/>
  <c r="C7" i="124"/>
  <c r="E7" i="124"/>
  <c r="K14" i="124"/>
  <c r="E6" i="124"/>
  <c r="C6" i="124"/>
  <c r="L12" i="124"/>
  <c r="L14" i="124" l="1"/>
  <c r="M266" i="33" l="1"/>
  <c r="D8" i="120" l="1"/>
  <c r="D7" i="120"/>
  <c r="D6" i="120"/>
  <c r="E13" i="119"/>
  <c r="E12" i="119"/>
  <c r="E11" i="119"/>
  <c r="C9" i="118"/>
  <c r="E8" i="118"/>
  <c r="E7" i="118"/>
  <c r="E6" i="118"/>
  <c r="C7" i="117"/>
  <c r="D4" i="117" s="1"/>
  <c r="C13" i="115"/>
  <c r="B13" i="115"/>
  <c r="D12" i="115"/>
  <c r="D11" i="115"/>
  <c r="D10" i="115"/>
  <c r="D9" i="115"/>
  <c r="F9" i="114"/>
  <c r="E9" i="114"/>
  <c r="F8" i="114"/>
  <c r="F7" i="114"/>
  <c r="E7" i="114"/>
  <c r="F6" i="114"/>
  <c r="E6" i="114"/>
  <c r="F5" i="114"/>
  <c r="E5" i="114"/>
  <c r="F4" i="114"/>
  <c r="E4" i="114"/>
  <c r="D9" i="114"/>
  <c r="D8" i="114"/>
  <c r="D7" i="114"/>
  <c r="D6" i="114"/>
  <c r="D5" i="114"/>
  <c r="D4" i="114"/>
  <c r="C25" i="113"/>
  <c r="D25" i="113" s="1"/>
  <c r="D24" i="113"/>
  <c r="D23" i="113"/>
  <c r="D22" i="113"/>
  <c r="E7" i="113"/>
  <c r="D7" i="113"/>
  <c r="E6" i="113"/>
  <c r="D6" i="113"/>
  <c r="E5" i="113"/>
  <c r="D5" i="113"/>
  <c r="C22" i="112"/>
  <c r="D22" i="112" s="1"/>
  <c r="D21" i="112"/>
  <c r="D20" i="112"/>
  <c r="D19" i="112"/>
  <c r="D9" i="112"/>
  <c r="D8" i="112"/>
  <c r="C8" i="112"/>
  <c r="D7" i="112"/>
  <c r="C7" i="112"/>
  <c r="D6" i="112"/>
  <c r="C6" i="112"/>
  <c r="C23" i="111"/>
  <c r="D23" i="111" s="1"/>
  <c r="D22" i="111"/>
  <c r="D21" i="111"/>
  <c r="D20" i="111"/>
  <c r="D7" i="111"/>
  <c r="C7" i="111"/>
  <c r="D6" i="111"/>
  <c r="C6" i="111"/>
  <c r="D5" i="111"/>
  <c r="C5" i="111"/>
  <c r="C25" i="110"/>
  <c r="D25" i="110" s="1"/>
  <c r="D24" i="110"/>
  <c r="D23" i="110"/>
  <c r="D22" i="110"/>
  <c r="D9" i="110"/>
  <c r="D8" i="110"/>
  <c r="C8" i="110"/>
  <c r="D7" i="110"/>
  <c r="C7" i="110"/>
  <c r="D6" i="110"/>
  <c r="D10" i="110" s="1"/>
  <c r="C6" i="110"/>
  <c r="C22" i="109"/>
  <c r="D22" i="109" s="1"/>
  <c r="D21" i="109"/>
  <c r="D20" i="109"/>
  <c r="D19" i="109"/>
  <c r="E7" i="109"/>
  <c r="D7" i="109"/>
  <c r="E6" i="109"/>
  <c r="D6" i="109"/>
  <c r="E5" i="109"/>
  <c r="D5" i="109"/>
  <c r="C23" i="108"/>
  <c r="D23" i="108" s="1"/>
  <c r="D22" i="108"/>
  <c r="D21" i="108"/>
  <c r="D20" i="108"/>
  <c r="E8" i="108"/>
  <c r="D8" i="108"/>
  <c r="E7" i="108"/>
  <c r="D7" i="108"/>
  <c r="E6" i="108"/>
  <c r="D6" i="108"/>
  <c r="C8" i="107"/>
  <c r="C7" i="107"/>
  <c r="B7" i="107"/>
  <c r="C6" i="107"/>
  <c r="B6" i="107"/>
  <c r="C5" i="107"/>
  <c r="B5" i="107"/>
  <c r="C24" i="106"/>
  <c r="D24" i="106" s="1"/>
  <c r="D23" i="106"/>
  <c r="D22" i="106"/>
  <c r="D21" i="106"/>
  <c r="C7" i="106"/>
  <c r="B7" i="106"/>
  <c r="C6" i="106"/>
  <c r="B6" i="106"/>
  <c r="C5" i="106"/>
  <c r="B5" i="106"/>
  <c r="C24" i="105"/>
  <c r="E8" i="105" s="1"/>
  <c r="D23" i="105"/>
  <c r="D21" i="105"/>
  <c r="E7" i="105"/>
  <c r="D7" i="105"/>
  <c r="E6" i="105"/>
  <c r="D6" i="105"/>
  <c r="E5" i="105"/>
  <c r="D5" i="105"/>
  <c r="D29" i="104"/>
  <c r="D11" i="102"/>
  <c r="D10" i="102"/>
  <c r="D9" i="102"/>
  <c r="D8" i="102"/>
  <c r="D7" i="102"/>
  <c r="D6" i="102"/>
  <c r="C8" i="106" l="1"/>
  <c r="E9" i="108"/>
  <c r="E10" i="108" s="1"/>
  <c r="D10" i="112"/>
  <c r="E9" i="112" s="1"/>
  <c r="C9" i="106"/>
  <c r="D6" i="117"/>
  <c r="D13" i="115"/>
  <c r="D5" i="117"/>
  <c r="E8" i="112"/>
  <c r="D9" i="106"/>
  <c r="D6" i="106"/>
  <c r="D7" i="106"/>
  <c r="C9" i="107"/>
  <c r="D9" i="107" s="1"/>
  <c r="E7" i="110"/>
  <c r="E10" i="110"/>
  <c r="E8" i="110"/>
  <c r="D8" i="106"/>
  <c r="E9" i="110"/>
  <c r="E9" i="105"/>
  <c r="F5" i="105" s="1"/>
  <c r="D5" i="106"/>
  <c r="E6" i="110"/>
  <c r="D24" i="105"/>
  <c r="E8" i="109"/>
  <c r="D8" i="111"/>
  <c r="D9" i="111" s="1"/>
  <c r="E8" i="113"/>
  <c r="F7" i="108" l="1"/>
  <c r="F10" i="108"/>
  <c r="F6" i="108"/>
  <c r="E10" i="112"/>
  <c r="E6" i="112"/>
  <c r="E7" i="112"/>
  <c r="F9" i="108"/>
  <c r="F8" i="108"/>
  <c r="E9" i="111"/>
  <c r="E7" i="111"/>
  <c r="E6" i="111"/>
  <c r="E5" i="111"/>
  <c r="D6" i="107"/>
  <c r="F7" i="105"/>
  <c r="F8" i="105"/>
  <c r="D8" i="107"/>
  <c r="E8" i="111"/>
  <c r="E9" i="113"/>
  <c r="D7" i="107"/>
  <c r="F6" i="105"/>
  <c r="D5" i="107"/>
  <c r="E9" i="109"/>
  <c r="F9" i="109" l="1"/>
  <c r="F7" i="109"/>
  <c r="F5" i="109"/>
  <c r="F6" i="109"/>
  <c r="F9" i="113"/>
  <c r="F7" i="113"/>
  <c r="F5" i="113"/>
  <c r="F6" i="113"/>
  <c r="F8" i="113"/>
  <c r="F8" i="109"/>
  <c r="J92" i="96" l="1"/>
  <c r="J3" i="96" s="1"/>
  <c r="J6" i="96"/>
  <c r="J10" i="96"/>
  <c r="J14" i="96"/>
  <c r="J18" i="96"/>
  <c r="J22" i="96"/>
  <c r="J25" i="96"/>
  <c r="J26" i="96"/>
  <c r="J5" i="96"/>
  <c r="J7" i="96"/>
  <c r="J8" i="96"/>
  <c r="J9" i="96"/>
  <c r="J11" i="96"/>
  <c r="J12" i="96"/>
  <c r="J13" i="96"/>
  <c r="J15" i="96"/>
  <c r="J16" i="96"/>
  <c r="J17" i="96"/>
  <c r="J19" i="96"/>
  <c r="J20" i="96"/>
  <c r="J21" i="96"/>
  <c r="J23" i="96"/>
  <c r="J24" i="96"/>
  <c r="J4" i="96"/>
  <c r="J27" i="96"/>
  <c r="J28" i="96"/>
  <c r="J29" i="96"/>
  <c r="J30" i="96"/>
  <c r="J31" i="96"/>
  <c r="J32" i="96"/>
  <c r="J33" i="96"/>
  <c r="J34" i="96"/>
  <c r="J35" i="96"/>
  <c r="J36" i="96"/>
  <c r="J37" i="96"/>
  <c r="J38" i="96"/>
  <c r="J39" i="96"/>
  <c r="J40" i="96"/>
  <c r="J41" i="96"/>
  <c r="J42" i="96"/>
  <c r="J43" i="96"/>
  <c r="J44" i="96"/>
  <c r="J45" i="96"/>
  <c r="J46" i="96"/>
  <c r="J47" i="96"/>
  <c r="J48" i="96"/>
  <c r="J49" i="96"/>
  <c r="J50" i="96"/>
  <c r="J51" i="96"/>
  <c r="J52" i="96"/>
  <c r="J53" i="96"/>
  <c r="J54" i="96"/>
  <c r="J55" i="96"/>
  <c r="J56" i="96"/>
  <c r="J57" i="96"/>
  <c r="J58" i="96"/>
  <c r="J59" i="96"/>
  <c r="J60" i="96"/>
  <c r="J61" i="96"/>
  <c r="J62" i="96"/>
  <c r="J63" i="96"/>
  <c r="J64" i="96"/>
  <c r="J65" i="96"/>
  <c r="J66" i="96"/>
  <c r="J67" i="96"/>
  <c r="J68" i="96"/>
  <c r="J69" i="96"/>
  <c r="J70" i="96"/>
  <c r="J71" i="96"/>
  <c r="J72" i="96"/>
  <c r="J73" i="96"/>
  <c r="J74" i="96"/>
  <c r="J75" i="96"/>
  <c r="J76" i="96"/>
  <c r="J77" i="96"/>
  <c r="J78" i="96"/>
  <c r="J79" i="96"/>
  <c r="J80" i="96"/>
  <c r="J81" i="96"/>
  <c r="J82" i="96"/>
  <c r="J83" i="96"/>
  <c r="J84" i="96"/>
  <c r="J85" i="96"/>
  <c r="J86" i="96"/>
  <c r="J87" i="96"/>
  <c r="J88" i="96"/>
  <c r="D5" i="96"/>
  <c r="F5" i="96"/>
  <c r="G5" i="96"/>
  <c r="H5" i="96"/>
  <c r="D6" i="96"/>
  <c r="E6" i="96"/>
  <c r="F6" i="96"/>
  <c r="G6" i="96"/>
  <c r="H6" i="96"/>
  <c r="I6" i="96"/>
  <c r="D7" i="96"/>
  <c r="E7" i="96"/>
  <c r="F7" i="96"/>
  <c r="G7" i="96"/>
  <c r="I7" i="96"/>
  <c r="D8" i="96"/>
  <c r="E8" i="96"/>
  <c r="F8" i="96"/>
  <c r="G8" i="96"/>
  <c r="H8" i="96"/>
  <c r="I8" i="96"/>
  <c r="D9" i="96"/>
  <c r="E9" i="96"/>
  <c r="F9" i="96"/>
  <c r="G9" i="96"/>
  <c r="H9" i="96"/>
  <c r="I9" i="96"/>
  <c r="D10" i="96"/>
  <c r="E10" i="96"/>
  <c r="F10" i="96"/>
  <c r="G10" i="96"/>
  <c r="H10" i="96"/>
  <c r="I10" i="96"/>
  <c r="D11" i="96"/>
  <c r="E11" i="96"/>
  <c r="F11" i="96"/>
  <c r="G11" i="96"/>
  <c r="H11" i="96"/>
  <c r="I11" i="96"/>
  <c r="D12" i="96"/>
  <c r="E12" i="96"/>
  <c r="F12" i="96"/>
  <c r="G12" i="96"/>
  <c r="H12" i="96"/>
  <c r="I12" i="96"/>
  <c r="D13" i="96"/>
  <c r="E13" i="96"/>
  <c r="F13" i="96"/>
  <c r="G13" i="96"/>
  <c r="H13" i="96"/>
  <c r="I13" i="96"/>
  <c r="D14" i="96"/>
  <c r="E14" i="96"/>
  <c r="F14" i="96"/>
  <c r="G14" i="96"/>
  <c r="H14" i="96"/>
  <c r="I14" i="96"/>
  <c r="D15" i="96"/>
  <c r="E15" i="96"/>
  <c r="F15" i="96"/>
  <c r="G15" i="96"/>
  <c r="H15" i="96"/>
  <c r="I15" i="96"/>
  <c r="D16" i="96"/>
  <c r="E16" i="96"/>
  <c r="F16" i="96"/>
  <c r="G16" i="96"/>
  <c r="H16" i="96"/>
  <c r="I16" i="96"/>
  <c r="D17" i="96"/>
  <c r="E17" i="96"/>
  <c r="F17" i="96"/>
  <c r="G17" i="96"/>
  <c r="H17" i="96"/>
  <c r="I17" i="96"/>
  <c r="D18" i="96"/>
  <c r="E18" i="96"/>
  <c r="F18" i="96"/>
  <c r="G18" i="96"/>
  <c r="H18" i="96"/>
  <c r="I18" i="96"/>
  <c r="D19" i="96"/>
  <c r="E19" i="96"/>
  <c r="F19" i="96"/>
  <c r="G19" i="96"/>
  <c r="H19" i="96"/>
  <c r="I19" i="96"/>
  <c r="D20" i="96"/>
  <c r="E20" i="96"/>
  <c r="F20" i="96"/>
  <c r="G20" i="96"/>
  <c r="H20" i="96"/>
  <c r="I20" i="96"/>
  <c r="D21" i="96"/>
  <c r="E21" i="96"/>
  <c r="F21" i="96"/>
  <c r="G21" i="96"/>
  <c r="H21" i="96"/>
  <c r="I21" i="96"/>
  <c r="D22" i="96"/>
  <c r="E22" i="96"/>
  <c r="F22" i="96"/>
  <c r="G22" i="96"/>
  <c r="H22" i="96"/>
  <c r="I22" i="96"/>
  <c r="D23" i="96"/>
  <c r="E23" i="96"/>
  <c r="F23" i="96"/>
  <c r="G23" i="96"/>
  <c r="H23" i="96"/>
  <c r="I23" i="96"/>
  <c r="D24" i="96"/>
  <c r="E24" i="96"/>
  <c r="F24" i="96"/>
  <c r="G24" i="96"/>
  <c r="H24" i="96"/>
  <c r="I24" i="96"/>
  <c r="D25" i="96"/>
  <c r="E25" i="96"/>
  <c r="F25" i="96"/>
  <c r="G25" i="96"/>
  <c r="H25" i="96"/>
  <c r="I25" i="96"/>
  <c r="D26" i="96"/>
  <c r="E26" i="96"/>
  <c r="F26" i="96"/>
  <c r="G26" i="96"/>
  <c r="H26" i="96"/>
  <c r="I26" i="96"/>
  <c r="D27" i="96"/>
  <c r="E27" i="96"/>
  <c r="F27" i="96"/>
  <c r="G27" i="96"/>
  <c r="H27" i="96"/>
  <c r="I27" i="96"/>
  <c r="D28" i="96"/>
  <c r="E28" i="96"/>
  <c r="F28" i="96"/>
  <c r="G28" i="96"/>
  <c r="H28" i="96"/>
  <c r="I28" i="96"/>
  <c r="D29" i="96"/>
  <c r="E29" i="96"/>
  <c r="F29" i="96"/>
  <c r="G29" i="96"/>
  <c r="H29" i="96"/>
  <c r="I29" i="96"/>
  <c r="D30" i="96"/>
  <c r="E30" i="96"/>
  <c r="F30" i="96"/>
  <c r="G30" i="96"/>
  <c r="H30" i="96"/>
  <c r="I30" i="96"/>
  <c r="D31" i="96"/>
  <c r="E31" i="96"/>
  <c r="F31" i="96"/>
  <c r="G31" i="96"/>
  <c r="H31" i="96"/>
  <c r="I31" i="96"/>
  <c r="D32" i="96"/>
  <c r="E32" i="96"/>
  <c r="F32" i="96"/>
  <c r="G32" i="96"/>
  <c r="H32" i="96"/>
  <c r="I32" i="96"/>
  <c r="D33" i="96"/>
  <c r="E33" i="96"/>
  <c r="F33" i="96"/>
  <c r="G33" i="96"/>
  <c r="H33" i="96"/>
  <c r="I33" i="96"/>
  <c r="D34" i="96"/>
  <c r="E34" i="96"/>
  <c r="F34" i="96"/>
  <c r="G34" i="96"/>
  <c r="H34" i="96"/>
  <c r="I34" i="96"/>
  <c r="D35" i="96"/>
  <c r="E35" i="96"/>
  <c r="F35" i="96"/>
  <c r="G35" i="96"/>
  <c r="H35" i="96"/>
  <c r="I35" i="96"/>
  <c r="D36" i="96"/>
  <c r="E36" i="96"/>
  <c r="F36" i="96"/>
  <c r="G36" i="96"/>
  <c r="H36" i="96"/>
  <c r="I36" i="96"/>
  <c r="D37" i="96"/>
  <c r="E37" i="96"/>
  <c r="F37" i="96"/>
  <c r="G37" i="96"/>
  <c r="H37" i="96"/>
  <c r="I37" i="96"/>
  <c r="D38" i="96"/>
  <c r="E38" i="96"/>
  <c r="F38" i="96"/>
  <c r="G38" i="96"/>
  <c r="H38" i="96"/>
  <c r="I38" i="96"/>
  <c r="D39" i="96"/>
  <c r="E39" i="96"/>
  <c r="F39" i="96"/>
  <c r="G39" i="96"/>
  <c r="H39" i="96"/>
  <c r="I39" i="96"/>
  <c r="D40" i="96"/>
  <c r="E40" i="96"/>
  <c r="F40" i="96"/>
  <c r="G40" i="96"/>
  <c r="H40" i="96"/>
  <c r="I40" i="96"/>
  <c r="D41" i="96"/>
  <c r="E41" i="96"/>
  <c r="F41" i="96"/>
  <c r="G41" i="96"/>
  <c r="H41" i="96"/>
  <c r="I41" i="96"/>
  <c r="D42" i="96"/>
  <c r="E42" i="96"/>
  <c r="F42" i="96"/>
  <c r="G42" i="96"/>
  <c r="H42" i="96"/>
  <c r="I42" i="96"/>
  <c r="D43" i="96"/>
  <c r="E43" i="96"/>
  <c r="F43" i="96"/>
  <c r="G43" i="96"/>
  <c r="H43" i="96"/>
  <c r="I43" i="96"/>
  <c r="D44" i="96"/>
  <c r="E44" i="96"/>
  <c r="F44" i="96"/>
  <c r="G44" i="96"/>
  <c r="H44" i="96"/>
  <c r="I44" i="96"/>
  <c r="D45" i="96"/>
  <c r="E45" i="96"/>
  <c r="F45" i="96"/>
  <c r="G45" i="96"/>
  <c r="H45" i="96"/>
  <c r="I45" i="96"/>
  <c r="D46" i="96"/>
  <c r="E46" i="96"/>
  <c r="F46" i="96"/>
  <c r="G46" i="96"/>
  <c r="H46" i="96"/>
  <c r="I46" i="96"/>
  <c r="D47" i="96"/>
  <c r="E47" i="96"/>
  <c r="F47" i="96"/>
  <c r="G47" i="96"/>
  <c r="H47" i="96"/>
  <c r="I47" i="96"/>
  <c r="D48" i="96"/>
  <c r="E48" i="96"/>
  <c r="F48" i="96"/>
  <c r="G48" i="96"/>
  <c r="H48" i="96"/>
  <c r="I48" i="96"/>
  <c r="D49" i="96"/>
  <c r="E49" i="96"/>
  <c r="F49" i="96"/>
  <c r="G49" i="96"/>
  <c r="H49" i="96"/>
  <c r="I49" i="96"/>
  <c r="D50" i="96"/>
  <c r="E50" i="96"/>
  <c r="F50" i="96"/>
  <c r="G50" i="96"/>
  <c r="H50" i="96"/>
  <c r="I50" i="96"/>
  <c r="D51" i="96"/>
  <c r="E51" i="96"/>
  <c r="F51" i="96"/>
  <c r="G51" i="96"/>
  <c r="H51" i="96"/>
  <c r="I51" i="96"/>
  <c r="D52" i="96"/>
  <c r="E52" i="96"/>
  <c r="F52" i="96"/>
  <c r="G52" i="96"/>
  <c r="H52" i="96"/>
  <c r="I52" i="96"/>
  <c r="D53" i="96"/>
  <c r="E53" i="96"/>
  <c r="F53" i="96"/>
  <c r="G53" i="96"/>
  <c r="H53" i="96"/>
  <c r="I53" i="96"/>
  <c r="D54" i="96"/>
  <c r="E54" i="96"/>
  <c r="F54" i="96"/>
  <c r="G54" i="96"/>
  <c r="H54" i="96"/>
  <c r="I54" i="96"/>
  <c r="D55" i="96"/>
  <c r="E55" i="96"/>
  <c r="F55" i="96"/>
  <c r="G55" i="96"/>
  <c r="H55" i="96"/>
  <c r="I55" i="96"/>
  <c r="D56" i="96"/>
  <c r="E56" i="96"/>
  <c r="F56" i="96"/>
  <c r="G56" i="96"/>
  <c r="H56" i="96"/>
  <c r="I56" i="96"/>
  <c r="D57" i="96"/>
  <c r="E57" i="96"/>
  <c r="F57" i="96"/>
  <c r="G57" i="96"/>
  <c r="H57" i="96"/>
  <c r="I57" i="96"/>
  <c r="D58" i="96"/>
  <c r="E58" i="96"/>
  <c r="F58" i="96"/>
  <c r="G58" i="96"/>
  <c r="H58" i="96"/>
  <c r="I58" i="96"/>
  <c r="D59" i="96"/>
  <c r="E59" i="96"/>
  <c r="F59" i="96"/>
  <c r="G59" i="96"/>
  <c r="H59" i="96"/>
  <c r="I59" i="96"/>
  <c r="D60" i="96"/>
  <c r="E60" i="96"/>
  <c r="F60" i="96"/>
  <c r="G60" i="96"/>
  <c r="H60" i="96"/>
  <c r="I60" i="96"/>
  <c r="D61" i="96"/>
  <c r="E61" i="96"/>
  <c r="F61" i="96"/>
  <c r="G61" i="96"/>
  <c r="H61" i="96"/>
  <c r="I61" i="96"/>
  <c r="D62" i="96"/>
  <c r="E62" i="96"/>
  <c r="F62" i="96"/>
  <c r="G62" i="96"/>
  <c r="H62" i="96"/>
  <c r="I62" i="96"/>
  <c r="D63" i="96"/>
  <c r="E63" i="96"/>
  <c r="F63" i="96"/>
  <c r="G63" i="96"/>
  <c r="H63" i="96"/>
  <c r="I63" i="96"/>
  <c r="D64" i="96"/>
  <c r="E64" i="96"/>
  <c r="F64" i="96"/>
  <c r="G64" i="96"/>
  <c r="H64" i="96"/>
  <c r="I64" i="96"/>
  <c r="D65" i="96"/>
  <c r="E65" i="96"/>
  <c r="F65" i="96"/>
  <c r="G65" i="96"/>
  <c r="H65" i="96"/>
  <c r="I65" i="96"/>
  <c r="D66" i="96"/>
  <c r="E66" i="96"/>
  <c r="F66" i="96"/>
  <c r="G66" i="96"/>
  <c r="H66" i="96"/>
  <c r="I66" i="96"/>
  <c r="D67" i="96"/>
  <c r="E67" i="96"/>
  <c r="F67" i="96"/>
  <c r="G67" i="96"/>
  <c r="H67" i="96"/>
  <c r="I67" i="96"/>
  <c r="D68" i="96"/>
  <c r="E68" i="96"/>
  <c r="F68" i="96"/>
  <c r="G68" i="96"/>
  <c r="H68" i="96"/>
  <c r="I68" i="96"/>
  <c r="D69" i="96"/>
  <c r="E69" i="96"/>
  <c r="F69" i="96"/>
  <c r="G69" i="96"/>
  <c r="H69" i="96"/>
  <c r="I69" i="96"/>
  <c r="D70" i="96"/>
  <c r="E70" i="96"/>
  <c r="F70" i="96"/>
  <c r="G70" i="96"/>
  <c r="H70" i="96"/>
  <c r="I70" i="96"/>
  <c r="D71" i="96"/>
  <c r="E71" i="96"/>
  <c r="F71" i="96"/>
  <c r="G71" i="96"/>
  <c r="H71" i="96"/>
  <c r="I71" i="96"/>
  <c r="D72" i="96"/>
  <c r="E72" i="96"/>
  <c r="F72" i="96"/>
  <c r="G72" i="96"/>
  <c r="H72" i="96"/>
  <c r="I72" i="96"/>
  <c r="D73" i="96"/>
  <c r="E73" i="96"/>
  <c r="F73" i="96"/>
  <c r="G73" i="96"/>
  <c r="H73" i="96"/>
  <c r="I73" i="96"/>
  <c r="D74" i="96"/>
  <c r="E74" i="96"/>
  <c r="F74" i="96"/>
  <c r="G74" i="96"/>
  <c r="H74" i="96"/>
  <c r="I74" i="96"/>
  <c r="D75" i="96"/>
  <c r="E75" i="96"/>
  <c r="F75" i="96"/>
  <c r="G75" i="96"/>
  <c r="H75" i="96"/>
  <c r="I75" i="96"/>
  <c r="D76" i="96"/>
  <c r="E76" i="96"/>
  <c r="F76" i="96"/>
  <c r="G76" i="96"/>
  <c r="H76" i="96"/>
  <c r="I76" i="96"/>
  <c r="D77" i="96"/>
  <c r="E77" i="96"/>
  <c r="F77" i="96"/>
  <c r="G77" i="96"/>
  <c r="H77" i="96"/>
  <c r="I77" i="96"/>
  <c r="D78" i="96"/>
  <c r="E78" i="96"/>
  <c r="F78" i="96"/>
  <c r="G78" i="96"/>
  <c r="H78" i="96"/>
  <c r="I78" i="96"/>
  <c r="D79" i="96"/>
  <c r="E79" i="96"/>
  <c r="F79" i="96"/>
  <c r="G79" i="96"/>
  <c r="H79" i="96"/>
  <c r="I79" i="96"/>
  <c r="D80" i="96"/>
  <c r="E80" i="96"/>
  <c r="F80" i="96"/>
  <c r="G80" i="96"/>
  <c r="H80" i="96"/>
  <c r="I80" i="96"/>
  <c r="D81" i="96"/>
  <c r="E81" i="96"/>
  <c r="F81" i="96"/>
  <c r="G81" i="96"/>
  <c r="H81" i="96"/>
  <c r="I81" i="96"/>
  <c r="D82" i="96"/>
  <c r="E82" i="96"/>
  <c r="F82" i="96"/>
  <c r="G82" i="96"/>
  <c r="H82" i="96"/>
  <c r="I82" i="96"/>
  <c r="D83" i="96"/>
  <c r="E83" i="96"/>
  <c r="F83" i="96"/>
  <c r="G83" i="96"/>
  <c r="H83" i="96"/>
  <c r="I83" i="96"/>
  <c r="D84" i="96"/>
  <c r="E84" i="96"/>
  <c r="F84" i="96"/>
  <c r="G84" i="96"/>
  <c r="H84" i="96"/>
  <c r="I84" i="96"/>
  <c r="D85" i="96"/>
  <c r="E85" i="96"/>
  <c r="F85" i="96"/>
  <c r="G85" i="96"/>
  <c r="H85" i="96"/>
  <c r="I85" i="96"/>
  <c r="D86" i="96"/>
  <c r="E86" i="96"/>
  <c r="F86" i="96"/>
  <c r="G86" i="96"/>
  <c r="H86" i="96"/>
  <c r="I86" i="96"/>
  <c r="D87" i="96"/>
  <c r="E87" i="96"/>
  <c r="F87" i="96"/>
  <c r="G87" i="96"/>
  <c r="H87" i="96"/>
  <c r="I87" i="96"/>
  <c r="D88" i="96"/>
  <c r="E88" i="96"/>
  <c r="F88" i="96"/>
  <c r="G88" i="96"/>
  <c r="H88" i="96"/>
  <c r="I88" i="96"/>
  <c r="I4" i="96"/>
  <c r="H4" i="96"/>
  <c r="E4" i="96"/>
  <c r="D4" i="96"/>
  <c r="D149" i="87"/>
  <c r="I92" i="96"/>
  <c r="I3" i="96" s="1"/>
  <c r="H92" i="96"/>
  <c r="H3" i="96" s="1"/>
  <c r="G92" i="96"/>
  <c r="G3" i="96" s="1"/>
  <c r="F92" i="96"/>
  <c r="F3" i="96" s="1"/>
  <c r="E3" i="96"/>
  <c r="D92" i="96"/>
  <c r="D3" i="96" s="1"/>
  <c r="B73" i="96"/>
  <c r="B74" i="96"/>
  <c r="B75" i="96"/>
  <c r="B76" i="96"/>
  <c r="B77" i="96"/>
  <c r="B78" i="96"/>
  <c r="B79" i="96"/>
  <c r="B80" i="96"/>
  <c r="B81" i="96"/>
  <c r="B82" i="96"/>
  <c r="B83" i="96"/>
  <c r="B84" i="96"/>
  <c r="B85" i="96"/>
  <c r="B86" i="96"/>
  <c r="B87" i="96"/>
  <c r="B88" i="96"/>
  <c r="A73" i="96"/>
  <c r="A74" i="96"/>
  <c r="A75" i="96"/>
  <c r="A76" i="96"/>
  <c r="A77" i="96"/>
  <c r="A78" i="96"/>
  <c r="A79" i="96"/>
  <c r="A80" i="96"/>
  <c r="A81" i="96"/>
  <c r="A82" i="96"/>
  <c r="A83" i="96"/>
  <c r="A84" i="96"/>
  <c r="A85" i="96"/>
  <c r="A86" i="96"/>
  <c r="A87" i="96"/>
  <c r="A88" i="96"/>
  <c r="B5" i="96"/>
  <c r="B6" i="96"/>
  <c r="B7" i="96"/>
  <c r="B8" i="96"/>
  <c r="B9" i="96"/>
  <c r="B10" i="96"/>
  <c r="B11" i="96"/>
  <c r="B12" i="96"/>
  <c r="B13" i="96"/>
  <c r="B14" i="96"/>
  <c r="B15" i="96"/>
  <c r="B16" i="96"/>
  <c r="B17" i="96"/>
  <c r="B18" i="96"/>
  <c r="B19" i="96"/>
  <c r="B20" i="96"/>
  <c r="B21" i="96"/>
  <c r="B22" i="96"/>
  <c r="B23" i="96"/>
  <c r="B24" i="96"/>
  <c r="B25" i="96"/>
  <c r="B26" i="96"/>
  <c r="B27" i="96"/>
  <c r="B28" i="96"/>
  <c r="B29" i="96"/>
  <c r="B30" i="96"/>
  <c r="B31" i="96"/>
  <c r="B32" i="96"/>
  <c r="B33" i="96"/>
  <c r="B34" i="96"/>
  <c r="B35" i="96"/>
  <c r="B36" i="96"/>
  <c r="B37" i="96"/>
  <c r="B38" i="96"/>
  <c r="B39" i="96"/>
  <c r="B40" i="96"/>
  <c r="B41" i="96"/>
  <c r="B42" i="96"/>
  <c r="B43" i="96"/>
  <c r="B44" i="96"/>
  <c r="B45" i="96"/>
  <c r="B46" i="96"/>
  <c r="B47" i="96"/>
  <c r="B48" i="96"/>
  <c r="B49" i="96"/>
  <c r="B50" i="96"/>
  <c r="B51" i="96"/>
  <c r="B52" i="96"/>
  <c r="B53" i="96"/>
  <c r="B54" i="96"/>
  <c r="B55" i="96"/>
  <c r="B56" i="96"/>
  <c r="B57" i="96"/>
  <c r="B58" i="96"/>
  <c r="B59" i="96"/>
  <c r="B60" i="96"/>
  <c r="B61" i="96"/>
  <c r="B62" i="96"/>
  <c r="B63" i="96"/>
  <c r="B64" i="96"/>
  <c r="B65" i="96"/>
  <c r="B66" i="96"/>
  <c r="B67" i="96"/>
  <c r="B68" i="96"/>
  <c r="B69" i="96"/>
  <c r="B70" i="96"/>
  <c r="B71" i="96"/>
  <c r="B72" i="96"/>
  <c r="B4" i="96"/>
  <c r="O177" i="96"/>
  <c r="C88" i="96" s="1"/>
  <c r="O176" i="96"/>
  <c r="C87" i="96" s="1"/>
  <c r="O175" i="96"/>
  <c r="C86" i="96" s="1"/>
  <c r="O174" i="96"/>
  <c r="C85" i="96" s="1"/>
  <c r="O173" i="96"/>
  <c r="C84" i="96" s="1"/>
  <c r="O172" i="96"/>
  <c r="C83" i="96" s="1"/>
  <c r="O171" i="96"/>
  <c r="C82" i="96" s="1"/>
  <c r="O170" i="96"/>
  <c r="C81" i="96" s="1"/>
  <c r="O169" i="96"/>
  <c r="C80" i="96" s="1"/>
  <c r="O168" i="96"/>
  <c r="C79" i="96" s="1"/>
  <c r="O167" i="96"/>
  <c r="C78" i="96" s="1"/>
  <c r="O166" i="96"/>
  <c r="C77" i="96" s="1"/>
  <c r="O165" i="96"/>
  <c r="C76" i="96" s="1"/>
  <c r="O164" i="96"/>
  <c r="C75" i="96" s="1"/>
  <c r="O163" i="96"/>
  <c r="C74" i="96" s="1"/>
  <c r="O162" i="96"/>
  <c r="C73" i="96" s="1"/>
  <c r="O161" i="96"/>
  <c r="C72" i="96" s="1"/>
  <c r="O160" i="96"/>
  <c r="C71" i="96" s="1"/>
  <c r="O159" i="96"/>
  <c r="C70" i="96" s="1"/>
  <c r="O158" i="96"/>
  <c r="C69" i="96" s="1"/>
  <c r="O157" i="96"/>
  <c r="C68" i="96" s="1"/>
  <c r="O156" i="96"/>
  <c r="C67" i="96" s="1"/>
  <c r="O155" i="96"/>
  <c r="C66" i="96" s="1"/>
  <c r="O154" i="96"/>
  <c r="C65" i="96" s="1"/>
  <c r="O153" i="96"/>
  <c r="C64" i="96" s="1"/>
  <c r="O152" i="96"/>
  <c r="C63" i="96" s="1"/>
  <c r="O151" i="96"/>
  <c r="C62" i="96" s="1"/>
  <c r="O150" i="96"/>
  <c r="C61" i="96" s="1"/>
  <c r="O149" i="96"/>
  <c r="C60" i="96" s="1"/>
  <c r="O148" i="96"/>
  <c r="C59" i="96" s="1"/>
  <c r="O147" i="96"/>
  <c r="C58" i="96" s="1"/>
  <c r="O146" i="96"/>
  <c r="C57" i="96" s="1"/>
  <c r="O145" i="96"/>
  <c r="C56" i="96" s="1"/>
  <c r="O144" i="96"/>
  <c r="C55" i="96" s="1"/>
  <c r="O143" i="96"/>
  <c r="C54" i="96" s="1"/>
  <c r="O142" i="96"/>
  <c r="C53" i="96" s="1"/>
  <c r="O141" i="96"/>
  <c r="C52" i="96" s="1"/>
  <c r="O140" i="96"/>
  <c r="C51" i="96" s="1"/>
  <c r="O139" i="96"/>
  <c r="C50" i="96" s="1"/>
  <c r="O138" i="96"/>
  <c r="C49" i="96" s="1"/>
  <c r="O137" i="96"/>
  <c r="C48" i="96" s="1"/>
  <c r="O136" i="96"/>
  <c r="C47" i="96" s="1"/>
  <c r="O135" i="96"/>
  <c r="C46" i="96" s="1"/>
  <c r="O134" i="96"/>
  <c r="C45" i="96" s="1"/>
  <c r="O133" i="96"/>
  <c r="C44" i="96" s="1"/>
  <c r="O132" i="96"/>
  <c r="C43" i="96" s="1"/>
  <c r="O131" i="96"/>
  <c r="C42" i="96" s="1"/>
  <c r="O130" i="96"/>
  <c r="C41" i="96" s="1"/>
  <c r="O129" i="96"/>
  <c r="C40" i="96" s="1"/>
  <c r="O128" i="96"/>
  <c r="C39" i="96" s="1"/>
  <c r="O127" i="96"/>
  <c r="C38" i="96" s="1"/>
  <c r="O126" i="96"/>
  <c r="C37" i="96" s="1"/>
  <c r="O125" i="96"/>
  <c r="C36" i="96" s="1"/>
  <c r="O124" i="96"/>
  <c r="C35" i="96" s="1"/>
  <c r="O123" i="96"/>
  <c r="C34" i="96" s="1"/>
  <c r="O122" i="96"/>
  <c r="C33" i="96" s="1"/>
  <c r="O121" i="96"/>
  <c r="C32" i="96" s="1"/>
  <c r="O120" i="96"/>
  <c r="C31" i="96" s="1"/>
  <c r="O119" i="96"/>
  <c r="C30" i="96" s="1"/>
  <c r="O118" i="96"/>
  <c r="C29" i="96" s="1"/>
  <c r="O117" i="96"/>
  <c r="C28" i="96" s="1"/>
  <c r="O116" i="96"/>
  <c r="C27" i="96" s="1"/>
  <c r="O115" i="96"/>
  <c r="C26" i="96" s="1"/>
  <c r="O114" i="96"/>
  <c r="C25" i="96" s="1"/>
  <c r="O113" i="96"/>
  <c r="C24" i="96" s="1"/>
  <c r="O112" i="96"/>
  <c r="C23" i="96" s="1"/>
  <c r="O111" i="96"/>
  <c r="C22" i="96" s="1"/>
  <c r="O110" i="96"/>
  <c r="C21" i="96" s="1"/>
  <c r="O109" i="96"/>
  <c r="C20" i="96" s="1"/>
  <c r="O108" i="96"/>
  <c r="C19" i="96" s="1"/>
  <c r="O107" i="96"/>
  <c r="C18" i="96" s="1"/>
  <c r="O106" i="96"/>
  <c r="C17" i="96" s="1"/>
  <c r="O105" i="96"/>
  <c r="C16" i="96" s="1"/>
  <c r="O104" i="96"/>
  <c r="C15" i="96" s="1"/>
  <c r="O103" i="96"/>
  <c r="C14" i="96" s="1"/>
  <c r="O102" i="96"/>
  <c r="C13" i="96" s="1"/>
  <c r="O101" i="96"/>
  <c r="C12" i="96" s="1"/>
  <c r="O100" i="96"/>
  <c r="C11" i="96" s="1"/>
  <c r="O99" i="96"/>
  <c r="C10" i="96" s="1"/>
  <c r="O98" i="96"/>
  <c r="C9" i="96" s="1"/>
  <c r="O97" i="96"/>
  <c r="C8" i="96" s="1"/>
  <c r="O96" i="96"/>
  <c r="C7" i="96" s="1"/>
  <c r="O95" i="96"/>
  <c r="C6" i="96" s="1"/>
  <c r="O94" i="96"/>
  <c r="C5" i="96" s="1"/>
  <c r="O93" i="96"/>
  <c r="C4" i="96" s="1"/>
  <c r="A5" i="96"/>
  <c r="A6" i="96"/>
  <c r="A7" i="96"/>
  <c r="A8" i="96"/>
  <c r="A9" i="96"/>
  <c r="A10" i="96"/>
  <c r="A11" i="96"/>
  <c r="A12" i="96"/>
  <c r="A13" i="96"/>
  <c r="A14" i="96"/>
  <c r="A15" i="96"/>
  <c r="A16" i="96"/>
  <c r="A17" i="96"/>
  <c r="A18" i="96"/>
  <c r="A19" i="96"/>
  <c r="A20" i="96"/>
  <c r="A21" i="96"/>
  <c r="A22" i="96"/>
  <c r="A23" i="96"/>
  <c r="A24" i="96"/>
  <c r="A25" i="96"/>
  <c r="A26" i="96"/>
  <c r="A27" i="96"/>
  <c r="A28" i="96"/>
  <c r="A29" i="96"/>
  <c r="A30" i="96"/>
  <c r="A31" i="96"/>
  <c r="A32" i="96"/>
  <c r="A33" i="96"/>
  <c r="A34" i="96"/>
  <c r="A35" i="96"/>
  <c r="A36" i="96"/>
  <c r="A37" i="96"/>
  <c r="A38" i="96"/>
  <c r="A39" i="96"/>
  <c r="A40" i="96"/>
  <c r="A41" i="96"/>
  <c r="A42" i="96"/>
  <c r="A43" i="96"/>
  <c r="A44" i="96"/>
  <c r="A45" i="96"/>
  <c r="A46" i="96"/>
  <c r="A47" i="96"/>
  <c r="A48" i="96"/>
  <c r="A49" i="96"/>
  <c r="A50" i="96"/>
  <c r="A51" i="96"/>
  <c r="A52" i="96"/>
  <c r="A53" i="96"/>
  <c r="A54" i="96"/>
  <c r="A55" i="96"/>
  <c r="A56" i="96"/>
  <c r="A57" i="96"/>
  <c r="A58" i="96"/>
  <c r="A59" i="96"/>
  <c r="A60" i="96"/>
  <c r="A61" i="96"/>
  <c r="A62" i="96"/>
  <c r="A63" i="96"/>
  <c r="A64" i="96"/>
  <c r="A65" i="96"/>
  <c r="A66" i="96"/>
  <c r="A67" i="96"/>
  <c r="A68" i="96"/>
  <c r="A69" i="96"/>
  <c r="A70" i="96"/>
  <c r="A71" i="96"/>
  <c r="A72" i="96"/>
  <c r="A4" i="96"/>
  <c r="H89" i="96" l="1"/>
  <c r="H7" i="96"/>
  <c r="F89" i="96"/>
  <c r="F4" i="96"/>
  <c r="I89" i="96"/>
  <c r="I5" i="96"/>
  <c r="E89" i="96"/>
  <c r="E5" i="96"/>
  <c r="G89" i="96"/>
  <c r="G4" i="96"/>
  <c r="C89" i="96"/>
  <c r="D89" i="96"/>
  <c r="J89" i="96"/>
  <c r="O178" i="96"/>
  <c r="R89" i="96" l="1"/>
  <c r="O89" i="96"/>
  <c r="L89" i="96"/>
  <c r="M89" i="96"/>
  <c r="N89" i="96"/>
  <c r="Q89" i="96"/>
  <c r="P89" i="96"/>
  <c r="E166" i="87"/>
  <c r="D166" i="87"/>
  <c r="E5" i="87"/>
  <c r="E6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87" i="87"/>
  <c r="E88" i="87"/>
  <c r="E89" i="87"/>
  <c r="E90" i="87"/>
  <c r="E91" i="87"/>
  <c r="E92" i="87"/>
  <c r="E93" i="87"/>
  <c r="E94" i="87"/>
  <c r="E95" i="87"/>
  <c r="E96" i="87"/>
  <c r="E97" i="87"/>
  <c r="E98" i="87"/>
  <c r="E99" i="87"/>
  <c r="E100" i="87"/>
  <c r="E101" i="87"/>
  <c r="E102" i="87"/>
  <c r="E103" i="87"/>
  <c r="E104" i="87"/>
  <c r="E105" i="87"/>
  <c r="E106" i="87"/>
  <c r="E107" i="87"/>
  <c r="E108" i="87"/>
  <c r="E109" i="87"/>
  <c r="E110" i="87"/>
  <c r="E111" i="87"/>
  <c r="E112" i="87"/>
  <c r="E113" i="87"/>
  <c r="E114" i="87"/>
  <c r="E115" i="87"/>
  <c r="E116" i="87"/>
  <c r="E117" i="87"/>
  <c r="E118" i="87"/>
  <c r="E119" i="87"/>
  <c r="E120" i="87"/>
  <c r="E121" i="87"/>
  <c r="E122" i="87"/>
  <c r="E123" i="87"/>
  <c r="E124" i="87"/>
  <c r="E125" i="87"/>
  <c r="E126" i="87"/>
  <c r="E127" i="87"/>
  <c r="E128" i="87"/>
  <c r="E129" i="87"/>
  <c r="E130" i="87"/>
  <c r="E131" i="87"/>
  <c r="E132" i="87"/>
  <c r="E133" i="87"/>
  <c r="E134" i="87"/>
  <c r="E135" i="87"/>
  <c r="E136" i="87"/>
  <c r="E137" i="87"/>
  <c r="E138" i="87"/>
  <c r="E139" i="87"/>
  <c r="E140" i="87"/>
  <c r="E141" i="87"/>
  <c r="E142" i="87"/>
  <c r="E143" i="87"/>
  <c r="E144" i="87"/>
  <c r="E145" i="87"/>
  <c r="E146" i="87"/>
  <c r="E147" i="87"/>
  <c r="E148" i="87"/>
  <c r="E149" i="87"/>
  <c r="E150" i="87"/>
  <c r="E151" i="87"/>
  <c r="E152" i="87"/>
  <c r="E153" i="87"/>
  <c r="E154" i="87"/>
  <c r="E155" i="87"/>
  <c r="E156" i="87"/>
  <c r="E157" i="87"/>
  <c r="E158" i="87"/>
  <c r="E159" i="87"/>
  <c r="E160" i="87"/>
  <c r="E161" i="87"/>
  <c r="E162" i="87"/>
  <c r="E163" i="87"/>
  <c r="E164" i="87"/>
  <c r="E165" i="87"/>
  <c r="E4" i="87"/>
  <c r="D5" i="87"/>
  <c r="D6" i="87"/>
  <c r="D7" i="87"/>
  <c r="D8" i="87"/>
  <c r="D9" i="87"/>
  <c r="D10" i="87"/>
  <c r="D11" i="87"/>
  <c r="D12" i="87"/>
  <c r="D13" i="87"/>
  <c r="D14" i="87"/>
  <c r="D15" i="87"/>
  <c r="D16" i="87"/>
  <c r="D17" i="87"/>
  <c r="D18" i="87"/>
  <c r="D19" i="87"/>
  <c r="D20" i="87"/>
  <c r="D21" i="87"/>
  <c r="D22" i="87"/>
  <c r="D23" i="87"/>
  <c r="D24" i="87"/>
  <c r="D25" i="87"/>
  <c r="D26" i="87"/>
  <c r="D27" i="87"/>
  <c r="D28" i="87"/>
  <c r="D29" i="87"/>
  <c r="D30" i="87"/>
  <c r="D31" i="87"/>
  <c r="D32" i="87"/>
  <c r="D33" i="87"/>
  <c r="D34" i="87"/>
  <c r="D35" i="87"/>
  <c r="D36" i="87"/>
  <c r="D37" i="87"/>
  <c r="D38" i="87"/>
  <c r="D39" i="87"/>
  <c r="D40" i="87"/>
  <c r="D41" i="87"/>
  <c r="D42" i="87"/>
  <c r="D43" i="87"/>
  <c r="D44" i="87"/>
  <c r="D45" i="87"/>
  <c r="D46" i="87"/>
  <c r="D47" i="87"/>
  <c r="D48" i="87"/>
  <c r="D49" i="87"/>
  <c r="D50" i="87"/>
  <c r="D51" i="87"/>
  <c r="D52" i="87"/>
  <c r="D53" i="87"/>
  <c r="D54" i="87"/>
  <c r="D55" i="87"/>
  <c r="D56" i="87"/>
  <c r="D57" i="87"/>
  <c r="D58" i="87"/>
  <c r="D59" i="87"/>
  <c r="D60" i="87"/>
  <c r="D61" i="87"/>
  <c r="D62" i="87"/>
  <c r="D63" i="87"/>
  <c r="D64" i="87"/>
  <c r="D65" i="87"/>
  <c r="D66" i="87"/>
  <c r="D67" i="87"/>
  <c r="D68" i="87"/>
  <c r="D69" i="87"/>
  <c r="D70" i="87"/>
  <c r="D71" i="87"/>
  <c r="D72" i="87"/>
  <c r="D73" i="87"/>
  <c r="D74" i="87"/>
  <c r="D75" i="87"/>
  <c r="D76" i="87"/>
  <c r="D77" i="87"/>
  <c r="D78" i="87"/>
  <c r="D79" i="87"/>
  <c r="D80" i="87"/>
  <c r="D81" i="87"/>
  <c r="D82" i="87"/>
  <c r="D83" i="87"/>
  <c r="D84" i="87"/>
  <c r="D85" i="87"/>
  <c r="D86" i="87"/>
  <c r="D87" i="87"/>
  <c r="D88" i="87"/>
  <c r="D89" i="87"/>
  <c r="D90" i="87"/>
  <c r="D91" i="87"/>
  <c r="D92" i="87"/>
  <c r="D93" i="87"/>
  <c r="D94" i="87"/>
  <c r="D95" i="87"/>
  <c r="D96" i="87"/>
  <c r="D97" i="87"/>
  <c r="D98" i="87"/>
  <c r="D99" i="87"/>
  <c r="D100" i="87"/>
  <c r="D101" i="87"/>
  <c r="D102" i="87"/>
  <c r="D103" i="87"/>
  <c r="D104" i="87"/>
  <c r="D105" i="87"/>
  <c r="D106" i="87"/>
  <c r="D107" i="87"/>
  <c r="D108" i="87"/>
  <c r="D109" i="87"/>
  <c r="D110" i="87"/>
  <c r="D111" i="87"/>
  <c r="D112" i="87"/>
  <c r="D113" i="87"/>
  <c r="D114" i="87"/>
  <c r="D115" i="87"/>
  <c r="D116" i="87"/>
  <c r="D117" i="87"/>
  <c r="D118" i="87"/>
  <c r="D119" i="87"/>
  <c r="D120" i="87"/>
  <c r="D121" i="87"/>
  <c r="D122" i="87"/>
  <c r="D123" i="87"/>
  <c r="D124" i="87"/>
  <c r="D125" i="87"/>
  <c r="D126" i="87"/>
  <c r="D127" i="87"/>
  <c r="D128" i="87"/>
  <c r="D129" i="87"/>
  <c r="D130" i="87"/>
  <c r="D131" i="87"/>
  <c r="D132" i="87"/>
  <c r="D133" i="87"/>
  <c r="D134" i="87"/>
  <c r="D135" i="87"/>
  <c r="D136" i="87"/>
  <c r="D137" i="87"/>
  <c r="D138" i="87"/>
  <c r="D139" i="87"/>
  <c r="D140" i="87"/>
  <c r="D141" i="87"/>
  <c r="D142" i="87"/>
  <c r="D143" i="87"/>
  <c r="D144" i="87"/>
  <c r="D145" i="87"/>
  <c r="D146" i="87"/>
  <c r="D147" i="87"/>
  <c r="D148" i="87"/>
  <c r="D150" i="87"/>
  <c r="D151" i="87"/>
  <c r="D152" i="87"/>
  <c r="D153" i="87"/>
  <c r="D154" i="87"/>
  <c r="D155" i="87"/>
  <c r="D156" i="87"/>
  <c r="D157" i="87"/>
  <c r="D158" i="87"/>
  <c r="D159" i="87"/>
  <c r="D160" i="87"/>
  <c r="D161" i="87"/>
  <c r="D162" i="87"/>
  <c r="D163" i="87"/>
  <c r="D164" i="87"/>
  <c r="D165" i="87"/>
  <c r="D4" i="87"/>
  <c r="C5" i="87"/>
  <c r="C6" i="87"/>
  <c r="C7" i="87"/>
  <c r="C8" i="87"/>
  <c r="C9" i="87"/>
  <c r="C10" i="87"/>
  <c r="C11" i="87"/>
  <c r="C12" i="87"/>
  <c r="C13" i="87"/>
  <c r="C14" i="87"/>
  <c r="C15" i="87"/>
  <c r="C16" i="87"/>
  <c r="C17" i="87"/>
  <c r="C18" i="87"/>
  <c r="C19" i="87"/>
  <c r="C20" i="87"/>
  <c r="C21" i="87"/>
  <c r="C22" i="87"/>
  <c r="C23" i="87"/>
  <c r="C24" i="87"/>
  <c r="C25" i="87"/>
  <c r="C26" i="87"/>
  <c r="C27" i="87"/>
  <c r="C28" i="87"/>
  <c r="C29" i="87"/>
  <c r="C30" i="87"/>
  <c r="C31" i="87"/>
  <c r="C32" i="87"/>
  <c r="C33" i="87"/>
  <c r="C34" i="87"/>
  <c r="C35" i="87"/>
  <c r="C36" i="87"/>
  <c r="C37" i="87"/>
  <c r="C38" i="87"/>
  <c r="C39" i="87"/>
  <c r="C40" i="87"/>
  <c r="C41" i="87"/>
  <c r="C42" i="87"/>
  <c r="C43" i="87"/>
  <c r="C44" i="87"/>
  <c r="C45" i="87"/>
  <c r="C46" i="87"/>
  <c r="C47" i="87"/>
  <c r="C48" i="87"/>
  <c r="C49" i="87"/>
  <c r="C50" i="87"/>
  <c r="C51" i="87"/>
  <c r="C52" i="87"/>
  <c r="C53" i="87"/>
  <c r="C54" i="87"/>
  <c r="C55" i="87"/>
  <c r="C56" i="87"/>
  <c r="C57" i="87"/>
  <c r="C58" i="87"/>
  <c r="C59" i="87"/>
  <c r="C60" i="87"/>
  <c r="C61" i="87"/>
  <c r="C62" i="87"/>
  <c r="C63" i="87"/>
  <c r="C64" i="87"/>
  <c r="C65" i="87"/>
  <c r="C66" i="87"/>
  <c r="C67" i="87"/>
  <c r="C68" i="87"/>
  <c r="C69" i="87"/>
  <c r="C70" i="87"/>
  <c r="C71" i="87"/>
  <c r="C72" i="87"/>
  <c r="C73" i="87"/>
  <c r="C74" i="87"/>
  <c r="C75" i="87"/>
  <c r="C76" i="87"/>
  <c r="C77" i="87"/>
  <c r="C78" i="87"/>
  <c r="C79" i="87"/>
  <c r="C80" i="87"/>
  <c r="C81" i="87"/>
  <c r="C82" i="87"/>
  <c r="C83" i="87"/>
  <c r="C84" i="87"/>
  <c r="C85" i="87"/>
  <c r="C86" i="87"/>
  <c r="C87" i="87"/>
  <c r="C88" i="87"/>
  <c r="C89" i="87"/>
  <c r="C90" i="87"/>
  <c r="C91" i="87"/>
  <c r="C92" i="87"/>
  <c r="C93" i="87"/>
  <c r="C94" i="87"/>
  <c r="C95" i="87"/>
  <c r="C96" i="87"/>
  <c r="C97" i="87"/>
  <c r="C98" i="87"/>
  <c r="C99" i="87"/>
  <c r="C100" i="87"/>
  <c r="C101" i="87"/>
  <c r="C102" i="87"/>
  <c r="C103" i="87"/>
  <c r="C104" i="87"/>
  <c r="C105" i="87"/>
  <c r="C106" i="87"/>
  <c r="C107" i="87"/>
  <c r="C108" i="87"/>
  <c r="C109" i="87"/>
  <c r="C110" i="87"/>
  <c r="C111" i="87"/>
  <c r="C112" i="87"/>
  <c r="C113" i="87"/>
  <c r="C114" i="87"/>
  <c r="C115" i="87"/>
  <c r="C116" i="87"/>
  <c r="C117" i="87"/>
  <c r="C118" i="87"/>
  <c r="C119" i="87"/>
  <c r="C120" i="87"/>
  <c r="C121" i="87"/>
  <c r="C122" i="87"/>
  <c r="C123" i="87"/>
  <c r="C124" i="87"/>
  <c r="C125" i="87"/>
  <c r="C126" i="87"/>
  <c r="C127" i="87"/>
  <c r="C128" i="87"/>
  <c r="C129" i="87"/>
  <c r="C130" i="87"/>
  <c r="C131" i="87"/>
  <c r="C132" i="87"/>
  <c r="C133" i="87"/>
  <c r="C134" i="87"/>
  <c r="C135" i="87"/>
  <c r="C136" i="87"/>
  <c r="C137" i="87"/>
  <c r="C138" i="87"/>
  <c r="C139" i="87"/>
  <c r="C140" i="87"/>
  <c r="C141" i="87"/>
  <c r="C142" i="87"/>
  <c r="C143" i="87"/>
  <c r="C144" i="87"/>
  <c r="C145" i="87"/>
  <c r="C146" i="87"/>
  <c r="C147" i="87"/>
  <c r="C148" i="87"/>
  <c r="C149" i="87"/>
  <c r="C150" i="87"/>
  <c r="C151" i="87"/>
  <c r="C152" i="87"/>
  <c r="C153" i="87"/>
  <c r="C154" i="87"/>
  <c r="C155" i="87"/>
  <c r="C156" i="87"/>
  <c r="C157" i="87"/>
  <c r="C158" i="87"/>
  <c r="C159" i="87"/>
  <c r="C160" i="87"/>
  <c r="C161" i="87"/>
  <c r="C162" i="87"/>
  <c r="C163" i="87"/>
  <c r="C164" i="87"/>
  <c r="C165" i="87"/>
  <c r="C4" i="87"/>
  <c r="B5" i="87"/>
  <c r="B6" i="87"/>
  <c r="B7" i="87"/>
  <c r="B8" i="87"/>
  <c r="B9" i="87"/>
  <c r="B10" i="87"/>
  <c r="B11" i="87"/>
  <c r="B12" i="87"/>
  <c r="B13" i="87"/>
  <c r="B14" i="87"/>
  <c r="B15" i="87"/>
  <c r="B16" i="87"/>
  <c r="B17" i="87"/>
  <c r="B18" i="87"/>
  <c r="B19" i="87"/>
  <c r="B20" i="87"/>
  <c r="B21" i="87"/>
  <c r="B22" i="87"/>
  <c r="B23" i="87"/>
  <c r="B24" i="87"/>
  <c r="B25" i="87"/>
  <c r="B26" i="87"/>
  <c r="B27" i="87"/>
  <c r="B28" i="87"/>
  <c r="B29" i="87"/>
  <c r="B30" i="87"/>
  <c r="B31" i="87"/>
  <c r="B32" i="87"/>
  <c r="B33" i="87"/>
  <c r="B34" i="87"/>
  <c r="B35" i="87"/>
  <c r="B36" i="87"/>
  <c r="B37" i="87"/>
  <c r="B38" i="87"/>
  <c r="B39" i="87"/>
  <c r="B40" i="87"/>
  <c r="B41" i="87"/>
  <c r="B42" i="87"/>
  <c r="B43" i="87"/>
  <c r="B44" i="87"/>
  <c r="B45" i="87"/>
  <c r="B46" i="87"/>
  <c r="B47" i="87"/>
  <c r="B48" i="87"/>
  <c r="B49" i="87"/>
  <c r="B50" i="87"/>
  <c r="B51" i="87"/>
  <c r="B52" i="87"/>
  <c r="B53" i="87"/>
  <c r="B54" i="87"/>
  <c r="B55" i="87"/>
  <c r="B56" i="87"/>
  <c r="B57" i="87"/>
  <c r="B58" i="87"/>
  <c r="B59" i="87"/>
  <c r="B60" i="87"/>
  <c r="B61" i="87"/>
  <c r="B62" i="87"/>
  <c r="B63" i="87"/>
  <c r="B64" i="87"/>
  <c r="B65" i="87"/>
  <c r="B66" i="87"/>
  <c r="B67" i="87"/>
  <c r="B68" i="87"/>
  <c r="B69" i="87"/>
  <c r="B70" i="87"/>
  <c r="B71" i="87"/>
  <c r="B72" i="87"/>
  <c r="B73" i="87"/>
  <c r="B74" i="87"/>
  <c r="B75" i="87"/>
  <c r="B76" i="87"/>
  <c r="B77" i="87"/>
  <c r="B78" i="87"/>
  <c r="B79" i="87"/>
  <c r="B80" i="87"/>
  <c r="B81" i="87"/>
  <c r="B82" i="87"/>
  <c r="B83" i="87"/>
  <c r="B84" i="87"/>
  <c r="B85" i="87"/>
  <c r="B86" i="87"/>
  <c r="B87" i="87"/>
  <c r="B88" i="87"/>
  <c r="B89" i="87"/>
  <c r="B90" i="87"/>
  <c r="B91" i="87"/>
  <c r="B92" i="87"/>
  <c r="B93" i="87"/>
  <c r="B94" i="87"/>
  <c r="B95" i="87"/>
  <c r="B96" i="87"/>
  <c r="B97" i="87"/>
  <c r="B98" i="87"/>
  <c r="B99" i="87"/>
  <c r="B100" i="87"/>
  <c r="B101" i="87"/>
  <c r="B102" i="87"/>
  <c r="B103" i="87"/>
  <c r="B104" i="87"/>
  <c r="B105" i="87"/>
  <c r="B106" i="87"/>
  <c r="B107" i="87"/>
  <c r="B108" i="87"/>
  <c r="B109" i="87"/>
  <c r="B110" i="87"/>
  <c r="B111" i="87"/>
  <c r="B112" i="87"/>
  <c r="B113" i="87"/>
  <c r="B114" i="87"/>
  <c r="B115" i="87"/>
  <c r="B116" i="87"/>
  <c r="B117" i="87"/>
  <c r="B118" i="87"/>
  <c r="B119" i="87"/>
  <c r="B120" i="87"/>
  <c r="B121" i="87"/>
  <c r="B122" i="87"/>
  <c r="B123" i="87"/>
  <c r="B124" i="87"/>
  <c r="B125" i="87"/>
  <c r="B126" i="87"/>
  <c r="B127" i="87"/>
  <c r="B128" i="87"/>
  <c r="B129" i="87"/>
  <c r="B130" i="87"/>
  <c r="B131" i="87"/>
  <c r="B132" i="87"/>
  <c r="B133" i="87"/>
  <c r="B134" i="87"/>
  <c r="B135" i="87"/>
  <c r="B136" i="87"/>
  <c r="B137" i="87"/>
  <c r="B138" i="87"/>
  <c r="B139" i="87"/>
  <c r="B140" i="87"/>
  <c r="B141" i="87"/>
  <c r="B142" i="87"/>
  <c r="B143" i="87"/>
  <c r="B144" i="87"/>
  <c r="B145" i="87"/>
  <c r="B146" i="87"/>
  <c r="B147" i="87"/>
  <c r="B148" i="87"/>
  <c r="B149" i="87"/>
  <c r="B150" i="87"/>
  <c r="B151" i="87"/>
  <c r="B152" i="87"/>
  <c r="B153" i="87"/>
  <c r="B154" i="87"/>
  <c r="B155" i="87"/>
  <c r="B156" i="87"/>
  <c r="B157" i="87"/>
  <c r="B158" i="87"/>
  <c r="B159" i="87"/>
  <c r="B160" i="87"/>
  <c r="B161" i="87"/>
  <c r="B162" i="87"/>
  <c r="B163" i="87"/>
  <c r="B164" i="87"/>
  <c r="B165" i="87"/>
  <c r="B4" i="87"/>
  <c r="A116" i="87"/>
  <c r="A117" i="87"/>
  <c r="A118" i="87"/>
  <c r="A119" i="87"/>
  <c r="A120" i="87"/>
  <c r="A121" i="87"/>
  <c r="A122" i="87"/>
  <c r="A123" i="87"/>
  <c r="A124" i="87"/>
  <c r="A125" i="87"/>
  <c r="A126" i="87"/>
  <c r="A127" i="87"/>
  <c r="A128" i="87"/>
  <c r="A129" i="87"/>
  <c r="A130" i="87"/>
  <c r="A131" i="87"/>
  <c r="A132" i="87"/>
  <c r="A133" i="87"/>
  <c r="A134" i="87"/>
  <c r="A135" i="87"/>
  <c r="A136" i="87"/>
  <c r="A137" i="87"/>
  <c r="A138" i="87"/>
  <c r="A139" i="87"/>
  <c r="A140" i="87"/>
  <c r="A141" i="87"/>
  <c r="A142" i="87"/>
  <c r="A143" i="87"/>
  <c r="A144" i="87"/>
  <c r="A145" i="87"/>
  <c r="A146" i="87"/>
  <c r="A147" i="87"/>
  <c r="A148" i="87"/>
  <c r="A149" i="87"/>
  <c r="A150" i="87"/>
  <c r="A151" i="87"/>
  <c r="A152" i="87"/>
  <c r="A153" i="87"/>
  <c r="A154" i="87"/>
  <c r="A155" i="87"/>
  <c r="A156" i="87"/>
  <c r="A157" i="87"/>
  <c r="A158" i="87"/>
  <c r="A159" i="87"/>
  <c r="A160" i="87"/>
  <c r="A161" i="87"/>
  <c r="A162" i="87"/>
  <c r="A163" i="87"/>
  <c r="A164" i="87"/>
  <c r="A165" i="87"/>
  <c r="A20" i="87"/>
  <c r="A21" i="87"/>
  <c r="A22" i="87"/>
  <c r="A23" i="87"/>
  <c r="A24" i="87"/>
  <c r="A25" i="87"/>
  <c r="A26" i="87"/>
  <c r="A27" i="87"/>
  <c r="A28" i="87"/>
  <c r="A29" i="87"/>
  <c r="A30" i="87"/>
  <c r="A31" i="87"/>
  <c r="A32" i="87"/>
  <c r="A33" i="87"/>
  <c r="A34" i="87"/>
  <c r="A35" i="87"/>
  <c r="A36" i="87"/>
  <c r="A37" i="87"/>
  <c r="A38" i="87"/>
  <c r="A39" i="87"/>
  <c r="A40" i="87"/>
  <c r="A41" i="87"/>
  <c r="A42" i="87"/>
  <c r="A43" i="87"/>
  <c r="A44" i="87"/>
  <c r="A45" i="87"/>
  <c r="A46" i="87"/>
  <c r="A47" i="87"/>
  <c r="A48" i="87"/>
  <c r="A49" i="87"/>
  <c r="A50" i="87"/>
  <c r="A51" i="87"/>
  <c r="A52" i="87"/>
  <c r="A53" i="87"/>
  <c r="A54" i="87"/>
  <c r="A55" i="87"/>
  <c r="A56" i="87"/>
  <c r="A57" i="87"/>
  <c r="A58" i="87"/>
  <c r="A59" i="87"/>
  <c r="A60" i="87"/>
  <c r="A61" i="87"/>
  <c r="A62" i="87"/>
  <c r="A63" i="87"/>
  <c r="A64" i="87"/>
  <c r="A65" i="87"/>
  <c r="A66" i="87"/>
  <c r="A67" i="87"/>
  <c r="A68" i="87"/>
  <c r="A69" i="87"/>
  <c r="A70" i="87"/>
  <c r="A71" i="87"/>
  <c r="A72" i="87"/>
  <c r="A73" i="87"/>
  <c r="A74" i="87"/>
  <c r="A75" i="87"/>
  <c r="A76" i="87"/>
  <c r="A77" i="87"/>
  <c r="A78" i="87"/>
  <c r="A79" i="87"/>
  <c r="A80" i="87"/>
  <c r="A81" i="87"/>
  <c r="A82" i="87"/>
  <c r="A83" i="87"/>
  <c r="A84" i="87"/>
  <c r="A85" i="87"/>
  <c r="A86" i="87"/>
  <c r="A87" i="87"/>
  <c r="A88" i="87"/>
  <c r="A89" i="87"/>
  <c r="A90" i="87"/>
  <c r="A91" i="87"/>
  <c r="A92" i="87"/>
  <c r="A93" i="87"/>
  <c r="A94" i="87"/>
  <c r="A95" i="87"/>
  <c r="A96" i="87"/>
  <c r="A97" i="87"/>
  <c r="A98" i="87"/>
  <c r="A99" i="87"/>
  <c r="A100" i="87"/>
  <c r="A101" i="87"/>
  <c r="A102" i="87"/>
  <c r="A103" i="87"/>
  <c r="A104" i="87"/>
  <c r="A105" i="87"/>
  <c r="A106" i="87"/>
  <c r="A107" i="87"/>
  <c r="A108" i="87"/>
  <c r="A109" i="87"/>
  <c r="A110" i="87"/>
  <c r="A111" i="87"/>
  <c r="A112" i="87"/>
  <c r="A113" i="87"/>
  <c r="A114" i="87"/>
  <c r="A115" i="87"/>
  <c r="A5" i="87"/>
  <c r="A6" i="87"/>
  <c r="A7" i="87"/>
  <c r="A8" i="87"/>
  <c r="A9" i="87"/>
  <c r="A10" i="87"/>
  <c r="A11" i="87"/>
  <c r="A12" i="87"/>
  <c r="A13" i="87"/>
  <c r="A14" i="87"/>
  <c r="A15" i="87"/>
  <c r="A16" i="87"/>
  <c r="A17" i="87"/>
  <c r="A18" i="87"/>
  <c r="A19" i="87"/>
  <c r="A4" i="87"/>
  <c r="E3" i="87"/>
  <c r="D3" i="87"/>
  <c r="C166" i="87" l="1"/>
  <c r="I11" i="32" l="1"/>
  <c r="J11" i="32"/>
  <c r="K11" i="32" l="1"/>
  <c r="S6" i="30"/>
  <c r="S7" i="30"/>
  <c r="S8" i="30"/>
  <c r="S9" i="30"/>
  <c r="S10" i="30"/>
  <c r="S5" i="30"/>
  <c r="S11" i="30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30" i="28"/>
  <c r="C25" i="28"/>
  <c r="D25" i="28" s="1"/>
  <c r="C24" i="28"/>
  <c r="C5" i="28"/>
  <c r="C6" i="28"/>
  <c r="C7" i="28"/>
  <c r="D7" i="28" s="1"/>
  <c r="C8" i="28"/>
  <c r="D8" i="28" s="1"/>
  <c r="C9" i="28"/>
  <c r="D9" i="28" s="1"/>
  <c r="C10" i="28"/>
  <c r="D10" i="28" s="1"/>
  <c r="C11" i="28"/>
  <c r="D11" i="28" s="1"/>
  <c r="C12" i="28"/>
  <c r="C13" i="28"/>
  <c r="D13" i="28" s="1"/>
  <c r="C14" i="28"/>
  <c r="D14" i="28" s="1"/>
  <c r="C15" i="28"/>
  <c r="D15" i="28" s="1"/>
  <c r="C16" i="28"/>
  <c r="D16" i="28" s="1"/>
  <c r="C17" i="28"/>
  <c r="C18" i="28"/>
  <c r="D18" i="28" s="1"/>
  <c r="C19" i="28"/>
  <c r="D19" i="28" s="1"/>
  <c r="C20" i="28"/>
  <c r="D20" i="28" s="1"/>
  <c r="C21" i="28"/>
  <c r="D21" i="28" s="1"/>
  <c r="C22" i="28"/>
  <c r="D22" i="28" s="1"/>
  <c r="C23" i="28"/>
  <c r="D23" i="28" s="1"/>
  <c r="B22" i="28"/>
  <c r="B23" i="28"/>
  <c r="B21" i="28"/>
  <c r="B18" i="28"/>
  <c r="B19" i="28"/>
  <c r="B17" i="28"/>
  <c r="B13" i="28"/>
  <c r="B14" i="28"/>
  <c r="B15" i="28"/>
  <c r="B12" i="28"/>
  <c r="B10" i="28"/>
  <c r="B7" i="28"/>
  <c r="B8" i="28"/>
  <c r="B9" i="28"/>
  <c r="A21" i="28"/>
  <c r="A17" i="28"/>
  <c r="A12" i="28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35" i="26"/>
  <c r="C29" i="26"/>
  <c r="C30" i="26"/>
  <c r="D30" i="26" s="1"/>
  <c r="C5" i="26"/>
  <c r="C6" i="26"/>
  <c r="C7" i="26"/>
  <c r="C8" i="26"/>
  <c r="C9" i="26"/>
  <c r="C10" i="26"/>
  <c r="D10" i="26" s="1"/>
  <c r="C11" i="26"/>
  <c r="D11" i="26" s="1"/>
  <c r="C12" i="26"/>
  <c r="D12" i="26" s="1"/>
  <c r="C13" i="26"/>
  <c r="C14" i="26"/>
  <c r="D14" i="26" s="1"/>
  <c r="C15" i="26"/>
  <c r="D15" i="26" s="1"/>
  <c r="C16" i="26"/>
  <c r="D16" i="26" s="1"/>
  <c r="C17" i="26"/>
  <c r="D17" i="26" s="1"/>
  <c r="C18" i="26"/>
  <c r="D18" i="26" s="1"/>
  <c r="C19" i="26"/>
  <c r="D19" i="26" s="1"/>
  <c r="C20" i="26"/>
  <c r="D20" i="26" s="1"/>
  <c r="C21" i="26"/>
  <c r="D21" i="26" s="1"/>
  <c r="C22" i="26"/>
  <c r="D22" i="26" s="1"/>
  <c r="C23" i="26"/>
  <c r="D23" i="26" s="1"/>
  <c r="C24" i="26"/>
  <c r="D24" i="26" s="1"/>
  <c r="C25" i="26"/>
  <c r="D25" i="26" s="1"/>
  <c r="C26" i="26"/>
  <c r="D26" i="26" s="1"/>
  <c r="C27" i="26"/>
  <c r="D27" i="26" s="1"/>
  <c r="C28" i="26"/>
  <c r="D28" i="26" s="1"/>
  <c r="F29" i="26" s="1"/>
  <c r="B25" i="26"/>
  <c r="B26" i="26"/>
  <c r="B20" i="26"/>
  <c r="B21" i="26"/>
  <c r="B22" i="26"/>
  <c r="B8" i="26"/>
  <c r="B9" i="26"/>
  <c r="B10" i="26"/>
  <c r="B11" i="26"/>
  <c r="B12" i="26"/>
  <c r="B13" i="26"/>
  <c r="B14" i="26"/>
  <c r="B15" i="26"/>
  <c r="B16" i="26"/>
  <c r="B17" i="26"/>
  <c r="B5" i="26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34" i="24"/>
  <c r="C29" i="24"/>
  <c r="D29" i="24" s="1"/>
  <c r="C17" i="24"/>
  <c r="C18" i="24"/>
  <c r="C19" i="24"/>
  <c r="C20" i="24"/>
  <c r="D20" i="24" s="1"/>
  <c r="C21" i="24"/>
  <c r="C22" i="24"/>
  <c r="C23" i="24"/>
  <c r="C24" i="24"/>
  <c r="D24" i="24" s="1"/>
  <c r="C25" i="24"/>
  <c r="C26" i="24"/>
  <c r="C27" i="24"/>
  <c r="G28" i="24" s="1"/>
  <c r="C28" i="24"/>
  <c r="D28" i="24" s="1"/>
  <c r="C7" i="24"/>
  <c r="C8" i="24"/>
  <c r="C9" i="24"/>
  <c r="C10" i="24"/>
  <c r="D10" i="24" s="1"/>
  <c r="C11" i="24"/>
  <c r="C12" i="24"/>
  <c r="C13" i="24"/>
  <c r="C14" i="24"/>
  <c r="D14" i="24" s="1"/>
  <c r="C15" i="24"/>
  <c r="C16" i="24"/>
  <c r="C5" i="24"/>
  <c r="C6" i="24"/>
  <c r="D6" i="24" s="1"/>
  <c r="C4" i="24"/>
  <c r="B27" i="24"/>
  <c r="B24" i="24"/>
  <c r="B25" i="24"/>
  <c r="B23" i="24"/>
  <c r="B19" i="24"/>
  <c r="B20" i="24"/>
  <c r="B21" i="24"/>
  <c r="B18" i="24"/>
  <c r="B15" i="24"/>
  <c r="B16" i="24"/>
  <c r="B14" i="24"/>
  <c r="A27" i="24"/>
  <c r="A28" i="24" s="1"/>
  <c r="A23" i="24"/>
  <c r="A26" i="24" s="1"/>
  <c r="A18" i="24"/>
  <c r="A22" i="24" s="1"/>
  <c r="A7" i="24"/>
  <c r="D7" i="26" l="1"/>
  <c r="D24" i="28"/>
  <c r="D6" i="28"/>
  <c r="F11" i="28" s="1"/>
  <c r="D5" i="28"/>
  <c r="G20" i="28"/>
  <c r="G16" i="28"/>
  <c r="G18" i="26"/>
  <c r="D5" i="24"/>
  <c r="D23" i="24"/>
  <c r="D15" i="24"/>
  <c r="D11" i="24"/>
  <c r="F23" i="26"/>
  <c r="F27" i="26"/>
  <c r="F24" i="28"/>
  <c r="D25" i="24"/>
  <c r="D21" i="24"/>
  <c r="D17" i="24"/>
  <c r="G23" i="26"/>
  <c r="D12" i="28"/>
  <c r="F16" i="28" s="1"/>
  <c r="G24" i="28"/>
  <c r="G27" i="26"/>
  <c r="G11" i="28"/>
  <c r="G29" i="26"/>
  <c r="D19" i="24"/>
  <c r="D26" i="24"/>
  <c r="D22" i="24"/>
  <c r="D18" i="24"/>
  <c r="D17" i="28"/>
  <c r="F20" i="28" s="1"/>
  <c r="G6" i="24"/>
  <c r="G17" i="24"/>
  <c r="F26" i="24"/>
  <c r="D13" i="24"/>
  <c r="D9" i="24"/>
  <c r="G22" i="24"/>
  <c r="D16" i="24"/>
  <c r="D12" i="24"/>
  <c r="D8" i="24"/>
  <c r="D4" i="24"/>
  <c r="G26" i="24"/>
  <c r="D27" i="24"/>
  <c r="F28" i="24" s="1"/>
  <c r="D7" i="24"/>
  <c r="D6" i="26"/>
  <c r="D13" i="26"/>
  <c r="D9" i="26"/>
  <c r="D5" i="26"/>
  <c r="D8" i="26"/>
  <c r="F6" i="24" l="1"/>
  <c r="F18" i="26"/>
  <c r="F22" i="24"/>
  <c r="G29" i="24"/>
  <c r="F17" i="24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33" i="22"/>
  <c r="G20" i="22"/>
  <c r="F29" i="24" l="1"/>
  <c r="F23" i="22"/>
  <c r="F26" i="22"/>
  <c r="G26" i="22"/>
  <c r="G23" i="22"/>
  <c r="G16" i="22"/>
  <c r="F20" i="22"/>
  <c r="G23" i="18"/>
  <c r="G27" i="22" l="1"/>
  <c r="G31" i="20"/>
  <c r="F16" i="22"/>
  <c r="F27" i="22" s="1"/>
  <c r="G21" i="18"/>
  <c r="F5" i="20"/>
  <c r="G18" i="20"/>
  <c r="G14" i="18"/>
  <c r="G27" i="20"/>
  <c r="G5" i="20"/>
  <c r="G18" i="18"/>
  <c r="F27" i="20"/>
  <c r="G23" i="20"/>
  <c r="G27" i="16"/>
  <c r="G5" i="16"/>
  <c r="G24" i="18" l="1"/>
  <c r="F23" i="20"/>
  <c r="F18" i="20"/>
  <c r="G21" i="16"/>
  <c r="G25" i="16"/>
  <c r="G32" i="20"/>
  <c r="F31" i="20"/>
  <c r="G17" i="16"/>
  <c r="F27" i="16"/>
  <c r="G17" i="14"/>
  <c r="G19" i="14"/>
  <c r="G5" i="14"/>
  <c r="G5" i="10"/>
  <c r="G30" i="10" l="1"/>
  <c r="F32" i="20"/>
  <c r="G15" i="14"/>
  <c r="G18" i="10"/>
  <c r="G31" i="10" s="1"/>
  <c r="G28" i="16"/>
  <c r="F5" i="14"/>
  <c r="G23" i="10"/>
  <c r="F5" i="10"/>
  <c r="G26" i="10"/>
  <c r="G12" i="14"/>
  <c r="G20" i="14" s="1"/>
  <c r="F21" i="16"/>
  <c r="F25" i="16"/>
  <c r="F5" i="16"/>
  <c r="F23" i="10" l="1"/>
  <c r="F18" i="10"/>
  <c r="F30" i="10"/>
  <c r="F26" i="10"/>
  <c r="F31" i="10" l="1"/>
  <c r="H3" i="33" l="1"/>
  <c r="E3" i="33"/>
  <c r="F3" i="33"/>
  <c r="G3" i="33"/>
  <c r="B6" i="28"/>
  <c r="B13" i="24"/>
  <c r="B12" i="24"/>
  <c r="B11" i="24"/>
  <c r="B10" i="24"/>
  <c r="B9" i="24"/>
  <c r="B8" i="24"/>
  <c r="B7" i="24"/>
  <c r="B5" i="24"/>
  <c r="F19" i="14" l="1"/>
  <c r="F17" i="14"/>
  <c r="F15" i="14" l="1"/>
  <c r="F12" i="14" l="1"/>
  <c r="F20" i="14" s="1"/>
  <c r="B28" i="26" l="1"/>
  <c r="B24" i="26"/>
  <c r="A28" i="26"/>
  <c r="A24" i="26"/>
  <c r="A19" i="26"/>
  <c r="B19" i="26"/>
  <c r="B7" i="26"/>
  <c r="F23" i="18" l="1"/>
  <c r="F18" i="18" l="1"/>
  <c r="F14" i="18"/>
  <c r="F21" i="18"/>
  <c r="F24" i="18" l="1"/>
  <c r="D3" i="33" l="1"/>
  <c r="C4" i="28" l="1"/>
  <c r="B4" i="28"/>
  <c r="A24" i="28"/>
  <c r="A20" i="28"/>
  <c r="A16" i="28"/>
  <c r="A6" i="28"/>
  <c r="A11" i="28" s="1"/>
  <c r="A4" i="28"/>
  <c r="A5" i="28" s="1"/>
  <c r="B4" i="26"/>
  <c r="C4" i="26"/>
  <c r="A29" i="26"/>
  <c r="A27" i="26"/>
  <c r="A23" i="26"/>
  <c r="A7" i="26"/>
  <c r="A18" i="26" s="1"/>
  <c r="A4" i="26"/>
  <c r="A6" i="26" s="1"/>
  <c r="B4" i="24"/>
  <c r="A17" i="24"/>
  <c r="A4" i="24"/>
  <c r="A6" i="24" s="1"/>
  <c r="G6" i="26" l="1"/>
  <c r="G30" i="26" s="1"/>
  <c r="D4" i="26"/>
  <c r="F6" i="26" s="1"/>
  <c r="F30" i="26" s="1"/>
  <c r="G5" i="28"/>
  <c r="G25" i="28" s="1"/>
  <c r="D4" i="28"/>
  <c r="F5" i="28" s="1"/>
  <c r="F25" i="28" s="1"/>
  <c r="F17" i="16" l="1"/>
  <c r="F28" i="16" s="1"/>
  <c r="D29" i="26" l="1"/>
</calcChain>
</file>

<file path=xl/sharedStrings.xml><?xml version="1.0" encoding="utf-8"?>
<sst xmlns="http://schemas.openxmlformats.org/spreadsheetml/2006/main" count="3434" uniqueCount="755">
  <si>
    <t>Emissoras</t>
  </si>
  <si>
    <t>%</t>
  </si>
  <si>
    <t xml:space="preserve">Total </t>
  </si>
  <si>
    <t>BAND</t>
  </si>
  <si>
    <t>SBT</t>
  </si>
  <si>
    <t>-</t>
  </si>
  <si>
    <t>Total</t>
  </si>
  <si>
    <t>Categoria</t>
  </si>
  <si>
    <t>Entretenimento</t>
  </si>
  <si>
    <t>Informação</t>
  </si>
  <si>
    <t>Outros</t>
  </si>
  <si>
    <t>Publicidade</t>
  </si>
  <si>
    <t>Educação</t>
  </si>
  <si>
    <t>Religioso</t>
  </si>
  <si>
    <t>Variedades</t>
  </si>
  <si>
    <t>Telejornal</t>
  </si>
  <si>
    <t>Série</t>
  </si>
  <si>
    <t>Musical</t>
  </si>
  <si>
    <t>Filme</t>
  </si>
  <si>
    <t>Esportivo</t>
  </si>
  <si>
    <t>Infantil</t>
  </si>
  <si>
    <t>Novela</t>
  </si>
  <si>
    <t>Auditório</t>
  </si>
  <si>
    <t>Quiz Show</t>
  </si>
  <si>
    <t>Debate</t>
  </si>
  <si>
    <t>Educativo</t>
  </si>
  <si>
    <t>Instrutivo</t>
  </si>
  <si>
    <t>Humorístico</t>
  </si>
  <si>
    <t>Entrevista</t>
  </si>
  <si>
    <t>Docudrama</t>
  </si>
  <si>
    <t>Documentário</t>
  </si>
  <si>
    <t>Reality Show</t>
  </si>
  <si>
    <t>Revista</t>
  </si>
  <si>
    <t>Talk show</t>
  </si>
  <si>
    <t>Game show</t>
  </si>
  <si>
    <t>Culinário</t>
  </si>
  <si>
    <t>Político</t>
  </si>
  <si>
    <t>Eventos</t>
  </si>
  <si>
    <t>Especial</t>
  </si>
  <si>
    <t>Sorteio</t>
  </si>
  <si>
    <t>Gênero</t>
  </si>
  <si>
    <t>Telecompra</t>
  </si>
  <si>
    <t xml:space="preserve">% </t>
  </si>
  <si>
    <t>Número de Horas</t>
  </si>
  <si>
    <t>Colunismo social</t>
  </si>
  <si>
    <t>Emissora</t>
  </si>
  <si>
    <t>Longas-metragens Brasileiros</t>
  </si>
  <si>
    <t>Longas-metragens Estrangeiros</t>
  </si>
  <si>
    <t>Total de Exibições</t>
  </si>
  <si>
    <t>Número de Títulos</t>
  </si>
  <si>
    <t>Número de exibições</t>
  </si>
  <si>
    <t>% de Exibições</t>
  </si>
  <si>
    <t>(1) Foram considerados como longas-metragens os projetos que, embora tenham sido editados e exibidos em menos de 70 minutos, são originalmente filmes de longa-metragem.</t>
  </si>
  <si>
    <t>Número de horas</t>
  </si>
  <si>
    <t>Título</t>
  </si>
  <si>
    <t>Nº de Exibições</t>
  </si>
  <si>
    <t>TV Brasil</t>
  </si>
  <si>
    <t>TV Cultura</t>
  </si>
  <si>
    <t>Rede Globo</t>
  </si>
  <si>
    <t>Rede CNT</t>
  </si>
  <si>
    <t>Rede Record</t>
  </si>
  <si>
    <t>Rede TV!</t>
  </si>
  <si>
    <t>TV Gazeta</t>
  </si>
  <si>
    <t>Brasileira</t>
  </si>
  <si>
    <t>Estrangeira</t>
  </si>
  <si>
    <t>Total Geral</t>
  </si>
  <si>
    <t>Subcategoria</t>
  </si>
  <si>
    <t>Entretenimento Total</t>
  </si>
  <si>
    <t>Outros Total</t>
  </si>
  <si>
    <t>Informação Total</t>
  </si>
  <si>
    <t>Publicidade Total</t>
  </si>
  <si>
    <t>Educação Total</t>
  </si>
  <si>
    <t>Título/Nome da Obra/Programa (em português)</t>
  </si>
  <si>
    <t>Jean Charles</t>
  </si>
  <si>
    <t>O Contador de Histórias</t>
  </si>
  <si>
    <t>Zé do Periquito</t>
  </si>
  <si>
    <t>% Horas</t>
  </si>
  <si>
    <t xml:space="preserve"> </t>
  </si>
  <si>
    <t>Horas e Percentual de Tempo Veiculado</t>
  </si>
  <si>
    <t xml:space="preserve"> Brasileira</t>
  </si>
  <si>
    <t>Indefinido</t>
  </si>
  <si>
    <t xml:space="preserve">  </t>
  </si>
  <si>
    <t>FORA DO AR</t>
  </si>
  <si>
    <t>Metragem</t>
  </si>
  <si>
    <t>Longa</t>
  </si>
  <si>
    <t>Amor?</t>
  </si>
  <si>
    <t>Bendito Fruto</t>
  </si>
  <si>
    <t>Edifício Master</t>
  </si>
  <si>
    <t>O Corintiano</t>
  </si>
  <si>
    <t>O Lamparina</t>
  </si>
  <si>
    <t>De Pernas Pro Ar</t>
  </si>
  <si>
    <t>Entre Lençóis</t>
  </si>
  <si>
    <t>Eu e Meu Guarda-Chuva</t>
  </si>
  <si>
    <t>Muita Calma Nessa Hora</t>
  </si>
  <si>
    <t>Tropa de Elite 2 - O Inimigo Agora é Outro</t>
  </si>
  <si>
    <t>Metido a Bacana</t>
  </si>
  <si>
    <t>Estrangeiras</t>
  </si>
  <si>
    <t>Brasileiras</t>
  </si>
  <si>
    <t>Títulos</t>
  </si>
  <si>
    <t>% de reprises</t>
  </si>
  <si>
    <t>Anteriores a 1990</t>
  </si>
  <si>
    <t>Entre 1990 e 1999</t>
  </si>
  <si>
    <t>Entre 2000 e 2009</t>
  </si>
  <si>
    <t>A partir de 2010</t>
  </si>
  <si>
    <t>Ficção</t>
  </si>
  <si>
    <t>Até Que a Sorte nos Separe</t>
  </si>
  <si>
    <t>Amanhã Nunca Mais</t>
  </si>
  <si>
    <t>Não Por Acaso</t>
  </si>
  <si>
    <t>Assalto ao Banco Central</t>
  </si>
  <si>
    <t>O Homem do Futuro</t>
  </si>
  <si>
    <t>Meu Nome não é Johnny</t>
  </si>
  <si>
    <t>E Aí, Comeu?</t>
  </si>
  <si>
    <t>O Palhaço</t>
  </si>
  <si>
    <t>É Proibido Fumar</t>
  </si>
  <si>
    <t>Paraísos Artificiais</t>
  </si>
  <si>
    <t>Qualquer Gato Vira-Lata</t>
  </si>
  <si>
    <t>Giovanni Improtta</t>
  </si>
  <si>
    <t>Um Caipira em Bariloche</t>
  </si>
  <si>
    <t>No Paraíso das Solteironas</t>
  </si>
  <si>
    <t>Quanto Vale ou é por Quilo?</t>
  </si>
  <si>
    <t>Meu Japão Brasileiro</t>
  </si>
  <si>
    <t>O Grande Xerife</t>
  </si>
  <si>
    <t>Copacabana Mon Amour</t>
  </si>
  <si>
    <t>O Padre e a Moça</t>
  </si>
  <si>
    <t>Cafuné</t>
  </si>
  <si>
    <t>Cartola, Música Para Os Olhos</t>
  </si>
  <si>
    <t>O Jeca e a Freira</t>
  </si>
  <si>
    <t>O Rap do Pequeno Príncipe Contra as Almas Sebosas</t>
  </si>
  <si>
    <t>A Maldição de Sanpaku</t>
  </si>
  <si>
    <t>Camponeses do Araguaia – A Guerrilha Vista Por Dentro</t>
  </si>
  <si>
    <t>Uma Pistola para Djeca</t>
  </si>
  <si>
    <t>Zuzu Angel</t>
  </si>
  <si>
    <t>Marighella</t>
  </si>
  <si>
    <t>Terra É Sempre Terra</t>
  </si>
  <si>
    <t>Tico-tico no Fubá</t>
  </si>
  <si>
    <t>Um Certo Capitão Rodrigo</t>
  </si>
  <si>
    <t>Floradas na Serra</t>
  </si>
  <si>
    <t>A Família Lero Lero</t>
  </si>
  <si>
    <t>Gênero SAD</t>
  </si>
  <si>
    <t>Obra Adiovisual do Tipo Televenda ou Infomercial</t>
  </si>
  <si>
    <t>Obra Audiovisual do Tipo Animação</t>
  </si>
  <si>
    <t>Obra Audiovisual do Tipo Documentário</t>
  </si>
  <si>
    <t>Obra Audiovisual do Tipo Ficção</t>
  </si>
  <si>
    <t>Obra Audiovisual do Tipo Jornalística</t>
  </si>
  <si>
    <t>Obra Audiovisual do Tipo Propaganda Política</t>
  </si>
  <si>
    <t>Obra Audiovisual do Tipo Reality Show</t>
  </si>
  <si>
    <t>Obra Audiovisual do Tipo Variedades</t>
  </si>
  <si>
    <t>Programa de Auditório Ancorado por Apresentador</t>
  </si>
  <si>
    <t>Registro/Transmissão de Evento Esportivo</t>
  </si>
  <si>
    <t>Registro/Transmissão de Evento Não Esportivo</t>
  </si>
  <si>
    <t>Rede CNT Total</t>
  </si>
  <si>
    <t>Videoaula</t>
  </si>
  <si>
    <t>Obra Audivisual Tipo Concurso</t>
  </si>
  <si>
    <t>Obra Audiovisual do Tipo Videomusical</t>
  </si>
  <si>
    <t>Rede TV! Total</t>
  </si>
  <si>
    <t>SBT Total</t>
  </si>
  <si>
    <t>TV Brasil Total</t>
  </si>
  <si>
    <t>Rótulos de Linha</t>
  </si>
  <si>
    <t>Soma de Nº Exibição</t>
  </si>
  <si>
    <t>Animação</t>
  </si>
  <si>
    <t>O Povo Brasileiro</t>
  </si>
  <si>
    <t>Expresso Brasil</t>
  </si>
  <si>
    <t>Cocoricó</t>
  </si>
  <si>
    <t>Peixonauta</t>
  </si>
  <si>
    <t>Brilhante Futebol Clube</t>
  </si>
  <si>
    <t>Malhação</t>
  </si>
  <si>
    <t>Anabel</t>
  </si>
  <si>
    <t>Tromba Trem</t>
  </si>
  <si>
    <t>Nilba e os Desastronautas</t>
  </si>
  <si>
    <t>Conhecendo Museus</t>
  </si>
  <si>
    <t>Carrapatos e Catapultas</t>
  </si>
  <si>
    <t>Caminhos da Democracia</t>
  </si>
  <si>
    <t>A Mansão Maluca do Professor Ambrósio</t>
  </si>
  <si>
    <t>Sábados Azuis</t>
  </si>
  <si>
    <t>Tapas e Beijos</t>
  </si>
  <si>
    <t>O Milagre De Santa Luzia</t>
  </si>
  <si>
    <t>Escola pra Cachorro</t>
  </si>
  <si>
    <t>Nova África</t>
  </si>
  <si>
    <t>Caçadores da Alma</t>
  </si>
  <si>
    <t>Historietas Assombradas para Crianças Malcriadas</t>
  </si>
  <si>
    <t>Pé na Cova</t>
  </si>
  <si>
    <t>Pedro e Bianca</t>
  </si>
  <si>
    <t>O Mundo Segundo os Brasileiros</t>
  </si>
  <si>
    <t>O Brasil de Darcy Ribeiro</t>
  </si>
  <si>
    <t>O Teco Teco</t>
  </si>
  <si>
    <t>Memória do Brasil</t>
  </si>
  <si>
    <t>Dango Balango</t>
  </si>
  <si>
    <t>Brichos</t>
  </si>
  <si>
    <t>Serra Pelada</t>
  </si>
  <si>
    <t>Zica e os Camaleões</t>
  </si>
  <si>
    <t>Igarapé Mágico</t>
  </si>
  <si>
    <t>Visceral Brasil</t>
  </si>
  <si>
    <t>Resistir é Preciso</t>
  </si>
  <si>
    <t>Travessia</t>
  </si>
  <si>
    <t>A Saga da Terra Vermelha Brotou Sangue</t>
  </si>
  <si>
    <t>Advogados Contra a Ditadura</t>
  </si>
  <si>
    <t>Contos da Meia Noite</t>
  </si>
  <si>
    <t>Expedições Burle Marx</t>
  </si>
  <si>
    <t>História da Arte no Brasil</t>
  </si>
  <si>
    <t>Milagres de Jesus</t>
  </si>
  <si>
    <t>Patrulha Salvadora</t>
  </si>
  <si>
    <t>Vivi Viravento</t>
  </si>
  <si>
    <t>A Civilização do Cacau</t>
  </si>
  <si>
    <t>Cidadão Jacaré</t>
  </si>
  <si>
    <t>Eretz Amazônia</t>
  </si>
  <si>
    <t>Passagem</t>
  </si>
  <si>
    <t>Acidente</t>
  </si>
  <si>
    <t>Paulo Companheiro João</t>
  </si>
  <si>
    <t>Mandinga em Manhattan</t>
  </si>
  <si>
    <t>Assim Caminha a Regência</t>
  </si>
  <si>
    <t>Reis Negros</t>
  </si>
  <si>
    <t>Epopéia Euclydeacreana</t>
  </si>
  <si>
    <t>Mário Gusmão, o Anjo Negro da Bahia</t>
  </si>
  <si>
    <t>Tocantins - Rio Afogado</t>
  </si>
  <si>
    <t>Santa Dica de Guerra e Fé (GO)</t>
  </si>
  <si>
    <t>O Massacre de Alto Alegre</t>
  </si>
  <si>
    <t>Duplo Território</t>
  </si>
  <si>
    <t>Histórias do Brasil</t>
  </si>
  <si>
    <t>Galeno, Curumim Arteiro</t>
  </si>
  <si>
    <t>Bagatela</t>
  </si>
  <si>
    <t>Simãosinho Sonhador</t>
  </si>
  <si>
    <t>Sangue do Barro</t>
  </si>
  <si>
    <t>Espelho Nativo</t>
  </si>
  <si>
    <t>A Trama do Olhar</t>
  </si>
  <si>
    <t>Divino Encanto</t>
  </si>
  <si>
    <t>Paraíso Utópico</t>
  </si>
  <si>
    <t>O Retorno do Filho</t>
  </si>
  <si>
    <t>Audácia</t>
  </si>
  <si>
    <t>Mudernage</t>
  </si>
  <si>
    <t>Victor Brecheret</t>
  </si>
  <si>
    <t>Período</t>
  </si>
  <si>
    <t>Contagem de Título/Nome da Obra/Programa (em português)</t>
  </si>
  <si>
    <t>dos 25 títulos , 21 são cinematograficos</t>
  </si>
  <si>
    <t>Soma de Total Geral</t>
  </si>
  <si>
    <t>BCEQ</t>
  </si>
  <si>
    <t>BCEQ - Independente</t>
  </si>
  <si>
    <t>CNT</t>
  </si>
  <si>
    <t>Rede Tv</t>
  </si>
  <si>
    <t>Desenho Animado</t>
  </si>
  <si>
    <t>FORA DO AR Total</t>
  </si>
  <si>
    <t>A Guerra dos Rocha</t>
  </si>
  <si>
    <t>Dom</t>
  </si>
  <si>
    <t>400 Contra 1 - Uma História do Crime Organizado</t>
  </si>
  <si>
    <t>À Beira do Caminho</t>
  </si>
  <si>
    <t>A Busca</t>
  </si>
  <si>
    <t>A Dona da História</t>
  </si>
  <si>
    <t>A Grande Família - O Filme</t>
  </si>
  <si>
    <t>A Música Segundo Tom Jobim</t>
  </si>
  <si>
    <t>A Suprema Felicidade</t>
  </si>
  <si>
    <t>As Aventuras de Agamenon, O Repórter</t>
  </si>
  <si>
    <t>Até que a Sorte nos Separe 2</t>
  </si>
  <si>
    <t>Auto da Compadecida</t>
  </si>
  <si>
    <t>Besouro</t>
  </si>
  <si>
    <t>Billi Pig</t>
  </si>
  <si>
    <t>Boca</t>
  </si>
  <si>
    <t>Bonitinha, Mas Ordinária</t>
  </si>
  <si>
    <t>Bróder</t>
  </si>
  <si>
    <t>Caixa 2</t>
  </si>
  <si>
    <t>Caramuru, A Invenção Do Brasil</t>
  </si>
  <si>
    <t>Carandiru</t>
  </si>
  <si>
    <t>Casa da Mãe Joana</t>
  </si>
  <si>
    <t>Casseta &amp; Planeta - Seus Problemas Acabaram</t>
  </si>
  <si>
    <t>Casseta &amp; Planeta: A Taça do Mundo é Nossa! </t>
  </si>
  <si>
    <t>Cazuza - O Tempo Não Para</t>
  </si>
  <si>
    <t>Cidade de Deus</t>
  </si>
  <si>
    <t>Colegas</t>
  </si>
  <si>
    <t>Crô - O Filme</t>
  </si>
  <si>
    <t>De Pernas Pro Ar 2</t>
  </si>
  <si>
    <t>Dias e Noites</t>
  </si>
  <si>
    <t>Divã</t>
  </si>
  <si>
    <t>Dona Flor e Seus Dois Maridos</t>
  </si>
  <si>
    <t>Estamos Juntos</t>
  </si>
  <si>
    <t>Estômago</t>
  </si>
  <si>
    <t>Família Vende Tudo</t>
  </si>
  <si>
    <t>Faroeste Caboclo</t>
  </si>
  <si>
    <t>Gonzaga: De Pai pra Filho</t>
  </si>
  <si>
    <t>Homens de Bem</t>
  </si>
  <si>
    <t>Inesquecível</t>
  </si>
  <si>
    <t>Made in China</t>
  </si>
  <si>
    <t>Meu Passado Me Condena</t>
  </si>
  <si>
    <t>Meu Pé de Laranja Lima</t>
  </si>
  <si>
    <t>Minha Mãe é uma Peça - O Filme</t>
  </si>
  <si>
    <t>Nosso Lar</t>
  </si>
  <si>
    <t>O Ano em que Meus Pais Saíram de Férias</t>
  </si>
  <si>
    <t>O Caminho das Nuvens</t>
  </si>
  <si>
    <t>O Casamento de Romeu e Julieta</t>
  </si>
  <si>
    <t>O Concurso</t>
  </si>
  <si>
    <t>O Diário de Tati</t>
  </si>
  <si>
    <t>O Homem do Ano</t>
  </si>
  <si>
    <t>O Menino da Porteira</t>
  </si>
  <si>
    <t>Ó Paí, Ó</t>
  </si>
  <si>
    <t>O Som ao Redor</t>
  </si>
  <si>
    <t>Orquestra dos Meninos</t>
  </si>
  <si>
    <t>Os Caras de Pau em O Misterioso Roubo do Anel</t>
  </si>
  <si>
    <t>Os Homens São de Marte... e É para Lá que Eu Vou</t>
  </si>
  <si>
    <t>Os Normais 2: A Noite mais Maluca de Todas</t>
  </si>
  <si>
    <t>Querô</t>
  </si>
  <si>
    <t>Raul: o Início, o Fim e o Meio</t>
  </si>
  <si>
    <t>Salve Geral</t>
  </si>
  <si>
    <t>Se Eu Fosse Você</t>
  </si>
  <si>
    <t>Somos Tão Jovens</t>
  </si>
  <si>
    <t>Sorria, Você está sendo Filmado</t>
  </si>
  <si>
    <t>Tempos de Paz</t>
  </si>
  <si>
    <t>Tim Lopes - Histórias de Arcanjo</t>
  </si>
  <si>
    <t>Totalmente Inocentes</t>
  </si>
  <si>
    <t>Última Parada 174</t>
  </si>
  <si>
    <t>Vendo ou Alugo</t>
  </si>
  <si>
    <t>Verônica</t>
  </si>
  <si>
    <t>Milagres de Jesus: O Filme</t>
  </si>
  <si>
    <t>Tropa de Elite</t>
  </si>
  <si>
    <t>Vips</t>
  </si>
  <si>
    <t>Vou Rifar Meu Coração</t>
  </si>
  <si>
    <t>Betão Ronca Ferro</t>
  </si>
  <si>
    <t>A Mulher de Todos</t>
  </si>
  <si>
    <t>Nelson Freire</t>
  </si>
  <si>
    <t>Moscou</t>
  </si>
  <si>
    <t>O Puritano da Rua Augusta</t>
  </si>
  <si>
    <t>A Erva do Rato</t>
  </si>
  <si>
    <t>Pacific</t>
  </si>
  <si>
    <t>Bye Bye Brasil</t>
  </si>
  <si>
    <t>Esses Moços</t>
  </si>
  <si>
    <t>Separações</t>
  </si>
  <si>
    <t>O Diabo à Quatro</t>
  </si>
  <si>
    <t>Deus e o Diabo na Terra do Sol</t>
  </si>
  <si>
    <t>Os Inconfidentes</t>
  </si>
  <si>
    <t>Dias de Nietzsche em Turim</t>
  </si>
  <si>
    <t>Entre a Luz e a Sombra</t>
  </si>
  <si>
    <t>O Homem do Pau Brasil</t>
  </si>
  <si>
    <t>Amor &amp; Cia</t>
  </si>
  <si>
    <t>Bodas de Papel</t>
  </si>
  <si>
    <t>Estrada para Ythaca</t>
  </si>
  <si>
    <t>A Banda das Velhas Virgens</t>
  </si>
  <si>
    <t>Favela On Blast</t>
  </si>
  <si>
    <t>Terra Estrangeira</t>
  </si>
  <si>
    <t>Filhos de João – admirável mundo novo baiano</t>
  </si>
  <si>
    <t>Flamengo Paixão</t>
  </si>
  <si>
    <t>O Dragão da Maldade Contra o Santo Guerreiro</t>
  </si>
  <si>
    <t>Jeca Contra o Capeta</t>
  </si>
  <si>
    <t>O Jeca e a Égua Milagrosa</t>
  </si>
  <si>
    <t>Jecão... Um Fofoqueiro no Céu</t>
  </si>
  <si>
    <t>O Leão de Sete Cabeças</t>
  </si>
  <si>
    <t>Jogo de Cena</t>
  </si>
  <si>
    <t>O signo do Caos</t>
  </si>
  <si>
    <t>Árido Movie</t>
  </si>
  <si>
    <t>Os Monstros</t>
  </si>
  <si>
    <t>Barravento</t>
  </si>
  <si>
    <t>Paulo Moura - Alma Brasileira</t>
  </si>
  <si>
    <t>A Família do Barulho</t>
  </si>
  <si>
    <t>Terra em Transe</t>
  </si>
  <si>
    <t>Nem Tudo É Verdade</t>
  </si>
  <si>
    <t>Nove Crônicas Para um Coração aos Berros</t>
  </si>
  <si>
    <t>Violeta se foi para o Céu</t>
  </si>
  <si>
    <t>O Bandido da Luz Vermelha</t>
  </si>
  <si>
    <t>O Céu Sobre os Ombros</t>
  </si>
  <si>
    <t>Mauá - O Imperador e o Rei</t>
  </si>
  <si>
    <t>Uma Onda no Ar</t>
  </si>
  <si>
    <t>Paulinho da Viola - Meu Tempo é Hoje</t>
  </si>
  <si>
    <t>O Rei do Baralho</t>
  </si>
  <si>
    <t>Janela da Alma</t>
  </si>
  <si>
    <t>Eu Não Faço a Menor Ideia do Que Eu Tô Fazendo Com a Minha Vida</t>
  </si>
  <si>
    <t>A Idade da Terra</t>
  </si>
  <si>
    <t>Jeca e Seu Filho Preto</t>
  </si>
  <si>
    <t>A Festa da Menina Morta</t>
  </si>
  <si>
    <t>Quem matou Pixote?</t>
  </si>
  <si>
    <t>A Árvore da Música</t>
  </si>
  <si>
    <t>Avenida Brasília Formosa</t>
  </si>
  <si>
    <t>Lara</t>
  </si>
  <si>
    <t>Hércules 56</t>
  </si>
  <si>
    <t>Marcelo Yuka no Caminho das Setas</t>
  </si>
  <si>
    <t>O Que é Isso Companheiro?</t>
  </si>
  <si>
    <t>24 horas de sonho</t>
  </si>
  <si>
    <t>Embargo</t>
  </si>
  <si>
    <t>Cabra Marcado Para Morrer</t>
  </si>
  <si>
    <t>Os Pobres Diabos</t>
  </si>
  <si>
    <t>Menos que Nada</t>
  </si>
  <si>
    <t>Praça Saens Peña</t>
  </si>
  <si>
    <t>Romance da Empregada</t>
  </si>
  <si>
    <t>Meu Mundo em Perigo</t>
  </si>
  <si>
    <t>Stelinha</t>
  </si>
  <si>
    <t>Militares da Democracia</t>
  </si>
  <si>
    <t>A Fuga da Mulher Gorila</t>
  </si>
  <si>
    <t>Grupo Corpo - 30 Anos - Uma Família Brasileira</t>
  </si>
  <si>
    <t>Mutum</t>
  </si>
  <si>
    <t>Irma Vap – o retorno</t>
  </si>
  <si>
    <t>Não se Pode Viver sem Amor</t>
  </si>
  <si>
    <t>Canção de Baal</t>
  </si>
  <si>
    <t>O Rei do Samba</t>
  </si>
  <si>
    <t>No Meio da Rua</t>
  </si>
  <si>
    <t>Ôrí</t>
  </si>
  <si>
    <t>As Asas Invisíveis do Padre Renzo</t>
  </si>
  <si>
    <t>Achados e Perdidos</t>
  </si>
  <si>
    <t>Estórias de Trancoso</t>
  </si>
  <si>
    <t>Cidade Baixa</t>
  </si>
  <si>
    <t>As Doze Estrelas</t>
  </si>
  <si>
    <t>O Beijo no Asfalto</t>
  </si>
  <si>
    <t>O Céu de Suely</t>
  </si>
  <si>
    <t>Questão Moral</t>
  </si>
  <si>
    <t>Circular</t>
  </si>
  <si>
    <t>São Bernardo</t>
  </si>
  <si>
    <t>Soldado de Deus</t>
  </si>
  <si>
    <t>A Alegria</t>
  </si>
  <si>
    <t>Tabu</t>
  </si>
  <si>
    <t>Crime Delicado</t>
  </si>
  <si>
    <t>Filhas do Vento</t>
  </si>
  <si>
    <t>O Estranho Caso de Angélica</t>
  </si>
  <si>
    <t>Uma Longa Viagem</t>
  </si>
  <si>
    <t>Guerra Conjugal</t>
  </si>
  <si>
    <t>Antônia</t>
  </si>
  <si>
    <t>Disparos</t>
  </si>
  <si>
    <t>Sábado</t>
  </si>
  <si>
    <t>Aleluia, Gretchen</t>
  </si>
  <si>
    <t>Anuska - Manequim e Mulher</t>
  </si>
  <si>
    <t>Appassionata</t>
  </si>
  <si>
    <t>Arara Vermelha</t>
  </si>
  <si>
    <t>As Aventuras de Gui e Estopa</t>
  </si>
  <si>
    <t>Boleiros 2 - Vencedores e Vencidos</t>
  </si>
  <si>
    <t>Candinho</t>
  </si>
  <si>
    <t>Canta Maria</t>
  </si>
  <si>
    <t>Carmen Miranda - Bananas Is My Business</t>
  </si>
  <si>
    <t>Carnaval em Lá Maior</t>
  </si>
  <si>
    <t>Cartas para Angola</t>
  </si>
  <si>
    <t>Casinha Pequenina </t>
  </si>
  <si>
    <t>Com Água Na Boca</t>
  </si>
  <si>
    <t>Cruz e Souza, O Poeta do Desterro</t>
  </si>
  <si>
    <t>É Proibido Beijar</t>
  </si>
  <si>
    <t>És Tu, Brasil</t>
  </si>
  <si>
    <t>Festa</t>
  </si>
  <si>
    <t>Guerra do Brasil - Toda a Verdade sobre a Guerra do Paraguai</t>
  </si>
  <si>
    <t>Inocência</t>
  </si>
  <si>
    <t>Jogo Subterrâneo</t>
  </si>
  <si>
    <t>Lost Zweig</t>
  </si>
  <si>
    <t>Luzia, Homem</t>
  </si>
  <si>
    <t>Meu Destino É Pecar</t>
  </si>
  <si>
    <t>Mulher de Verdade</t>
  </si>
  <si>
    <t>Nadando em Dinheiro</t>
  </si>
  <si>
    <t>O Cangaceiro</t>
  </si>
  <si>
    <t>O Canto do Mar</t>
  </si>
  <si>
    <t>O Cortiço</t>
  </si>
  <si>
    <t>O Gato de Madame</t>
  </si>
  <si>
    <t>O Quatrilho</t>
  </si>
  <si>
    <t>Os Xeretas</t>
  </si>
  <si>
    <t>Osso, Amor e Papagaios</t>
  </si>
  <si>
    <t>Paula - A História de uma Subversiva</t>
  </si>
  <si>
    <t>Portugal... Minha Saudade</t>
  </si>
  <si>
    <t>Presença de Anita</t>
  </si>
  <si>
    <t>Quebrando a Cara</t>
  </si>
  <si>
    <t>Quem Matou Anabela?</t>
  </si>
  <si>
    <t>Revolução de 30</t>
  </si>
  <si>
    <t>Sai da Frente</t>
  </si>
  <si>
    <t>Sai De Baixo</t>
  </si>
  <si>
    <t>Tati, a Garota</t>
  </si>
  <si>
    <t>Uma pulga na balança</t>
  </si>
  <si>
    <t>Verão e Música na Suíça</t>
  </si>
  <si>
    <t>IN 100</t>
  </si>
  <si>
    <t>Número de Exibições</t>
  </si>
  <si>
    <t>Cartola, Música para os Olhos</t>
  </si>
  <si>
    <t>Com Água na Boca</t>
  </si>
  <si>
    <t>Filhos de João – Admirável Mundo Novo Baiano</t>
  </si>
  <si>
    <t>Meu Destino é Pecar</t>
  </si>
  <si>
    <t>O Signo do Caos</t>
  </si>
  <si>
    <t>Terra é Sempre Terra</t>
  </si>
  <si>
    <t>Uma Pulga na Balança</t>
  </si>
  <si>
    <t>24 Horas de Sonho</t>
  </si>
  <si>
    <t>Cabra Marcado para Morrer</t>
  </si>
  <si>
    <t>Camponeses do Araguaia – A Guerrilha Vista por Dentro</t>
  </si>
  <si>
    <t>Caramuru, A Invenção do Brasil</t>
  </si>
  <si>
    <t>Carmen Miranda - Bananas is my Business</t>
  </si>
  <si>
    <t>Cazuza - O Tempo não Para</t>
  </si>
  <si>
    <t>De Pernas pro Ar</t>
  </si>
  <si>
    <t>De Pernas pro Ar 2</t>
  </si>
  <si>
    <t>Irma Vap – O Retorno</t>
  </si>
  <si>
    <t>Quem Matou Pixote?</t>
  </si>
  <si>
    <t>Sai de Baixo</t>
  </si>
  <si>
    <t>Sorria, Você Está Sendo Filmado</t>
  </si>
  <si>
    <t>20 Anos de Suvaco</t>
  </si>
  <si>
    <t>3P</t>
  </si>
  <si>
    <t>A Cidade Imaginária</t>
  </si>
  <si>
    <t>A Coberta D'Alma – Um Ritual para os Mortos de Osório</t>
  </si>
  <si>
    <t>A Descoberta da Amazônia pelos Turcos Encantados</t>
  </si>
  <si>
    <t>A Guerra dos Paulistas - A Revolução Constitucionalista de 32</t>
  </si>
  <si>
    <t>A Luta Continua, Uma Memória em 12 rounds</t>
  </si>
  <si>
    <t>A Musa Impassível</t>
  </si>
  <si>
    <t>A Ópera do Cemitério</t>
  </si>
  <si>
    <t>A Próxima Refeição</t>
  </si>
  <si>
    <t>A Sandália de Lampião</t>
  </si>
  <si>
    <t>A Santa de Casa e o Povo de Santo</t>
  </si>
  <si>
    <t>Agosto de Minha Gente</t>
  </si>
  <si>
    <t>AI-5: O Dia Que Não Existiu</t>
  </si>
  <si>
    <t>Aida dos Santos, Uma Mulher de Garra</t>
  </si>
  <si>
    <t>Álbum de Família</t>
  </si>
  <si>
    <t>Aldir Blanc - Dois Pra Lá, Dois Pra Cá</t>
  </si>
  <si>
    <t>Anchieta, O Abaré</t>
  </si>
  <si>
    <t>Árvores</t>
  </si>
  <si>
    <t>As Vilas Volantes - O Verbo Contra o Vento</t>
  </si>
  <si>
    <t>Astro: Uma Fábula Urbana em um Rio de Janeiro Mágico</t>
  </si>
  <si>
    <t>Barão Olavo, O Horrível</t>
  </si>
  <si>
    <t>Benzedeiras de Minas</t>
  </si>
  <si>
    <t>Blau Nunes - O Vaqueano</t>
  </si>
  <si>
    <t>Borracha para a Vitória</t>
  </si>
  <si>
    <t>Brilho Imenso, A História de Cláudio Kano</t>
  </si>
  <si>
    <t>Caboclos da Liberdade</t>
  </si>
  <si>
    <t>Café Com Pão, Manteiga Não</t>
  </si>
  <si>
    <t>Caju com Pizza</t>
  </si>
  <si>
    <t>Candelária Aquela que Conduz à luz</t>
  </si>
  <si>
    <t>Capivara</t>
  </si>
  <si>
    <t>Cem Anos Sem Chibata</t>
  </si>
  <si>
    <t>Cerimônia do Esquecimento</t>
  </si>
  <si>
    <t>Cinema Novo</t>
  </si>
  <si>
    <t>Comida de Santo</t>
  </si>
  <si>
    <t>Cores e Botas</t>
  </si>
  <si>
    <t>Coutinho.doc - Apartamento 608</t>
  </si>
  <si>
    <t>Cuaracy Ra’Angaba – O Céu Tupi-Guarani</t>
  </si>
  <si>
    <t>De Barra a Barra</t>
  </si>
  <si>
    <t>De Olaria a Helsinque: a História de um Salto</t>
  </si>
  <si>
    <t>De Piracicaba, com Humor</t>
  </si>
  <si>
    <t>De Salto para o Cinema - Anselmo Duarte</t>
  </si>
  <si>
    <t>Desassossego</t>
  </si>
  <si>
    <t>Do Bugre ao Terena</t>
  </si>
  <si>
    <t>D'Ouro</t>
  </si>
  <si>
    <t>Duas Águas</t>
  </si>
  <si>
    <t>Dyckias</t>
  </si>
  <si>
    <t>E Além De Tudo Me Deixou Mudo O Violão</t>
  </si>
  <si>
    <t>Eles Não Usam Black-Tie</t>
  </si>
  <si>
    <t>Ensolarado Byte</t>
  </si>
  <si>
    <t>Entremundos a Bioceânica do Brasil Central</t>
  </si>
  <si>
    <t>Estado de Resistência</t>
  </si>
  <si>
    <t>Exilados</t>
  </si>
  <si>
    <t>Feiticeiros da Palavra – O Jongo do Tamandaré</t>
  </si>
  <si>
    <t>Guataha</t>
  </si>
  <si>
    <t>Gui e Estopa em Bichos do Brasil</t>
  </si>
  <si>
    <t>Gui e Estopa no Fundo do Mar</t>
  </si>
  <si>
    <t>Há Muitas Noites na Noite</t>
  </si>
  <si>
    <t>Hannya</t>
  </si>
  <si>
    <t>História Brasileira da Infâmia</t>
  </si>
  <si>
    <t>Imagem Peninsular de Ledo Ivo</t>
  </si>
  <si>
    <t>Invasores</t>
  </si>
  <si>
    <t>Laura</t>
  </si>
  <si>
    <t>Leituras do Brasil - O Povo Brasileiro</t>
  </si>
  <si>
    <t>Leituras do Brasil: Os Sertões</t>
  </si>
  <si>
    <t>Lutzenberger: For Ever Gaia</t>
  </si>
  <si>
    <t>Maack, O Profeta Pé na Estrada</t>
  </si>
  <si>
    <t>Maestro Jorge Antunes - Polêmica e Modernidade</t>
  </si>
  <si>
    <t>Mangueira do Amanhã</t>
  </si>
  <si>
    <t>Manoel Chiquitano Brasileiro</t>
  </si>
  <si>
    <t>Mapulawache, A Festa do Pequi</t>
  </si>
  <si>
    <t>Mar de Açúcar</t>
  </si>
  <si>
    <t>Maria Lenk, a Essência do Espírito Olímpico</t>
  </si>
  <si>
    <t>Mario de Andrade - Reinventando o Brasil</t>
  </si>
  <si>
    <t>Masp, A Aventura do Olhar</t>
  </si>
  <si>
    <t>Metros Quadrados</t>
  </si>
  <si>
    <t>Miramar de Andrade</t>
  </si>
  <si>
    <t>Morro do Céu</t>
  </si>
  <si>
    <t>Narradores - Memórias Afetivas do Futebol </t>
  </si>
  <si>
    <t>Nas Rodas do Choro</t>
  </si>
  <si>
    <t>Nelson Rodrigues, Personagem de Si Mesmo</t>
  </si>
  <si>
    <t>Nenê Macaggi - Roraima Entrelinhas</t>
  </si>
  <si>
    <t>No Meio do Caminho Tinha Um Obstáculo</t>
  </si>
  <si>
    <t>No Próximo Frio, Eu Ferro</t>
  </si>
  <si>
    <t>Nossa História Daria Um Filme</t>
  </si>
  <si>
    <t>O Bebê de Tarlatana Rosa</t>
  </si>
  <si>
    <t>O Boto e o Homem</t>
  </si>
  <si>
    <t>O Brasil que Começa no Rio</t>
  </si>
  <si>
    <t>O Canto da Lona</t>
  </si>
  <si>
    <t>O Construtor de Sonhos</t>
  </si>
  <si>
    <t>O Homem do Balão Extravagante ou as Atribulações de um Paraense que Quase Voou (PA)</t>
  </si>
  <si>
    <t>O Lenço do Samba</t>
  </si>
  <si>
    <t>O Rei do Carimã</t>
  </si>
  <si>
    <t>O Resfolego do Rei</t>
  </si>
  <si>
    <t>O Sol Sangra</t>
  </si>
  <si>
    <t>Onça Pintada: Mais Perto Do Que Se Pode Imaginar</t>
  </si>
  <si>
    <t>Ongamira – O Tempo Não Existe</t>
  </si>
  <si>
    <t>Ópera Cabocla</t>
  </si>
  <si>
    <t>Os Heróis do Brasil - A Independência da Bahia</t>
  </si>
  <si>
    <t>Os Negativos</t>
  </si>
  <si>
    <t>Ouro, Prata, Bronze e... Chumbo</t>
  </si>
  <si>
    <t>Paisagens do Conhecimento</t>
  </si>
  <si>
    <t>Para Sempre História</t>
  </si>
  <si>
    <t>Paranoá - Espelho do Céu</t>
  </si>
  <si>
    <t>Partido Alto</t>
  </si>
  <si>
    <t>Pátria</t>
  </si>
  <si>
    <t>Péricles Leal, o Criador Esquecido</t>
  </si>
  <si>
    <t>Piano e Ganzá - O Mundo Musical de Mário de Andrade</t>
  </si>
  <si>
    <t>Primeiro Mundo é Aqui</t>
  </si>
  <si>
    <t>Profissão Perigo: a História dos Bandeirantes que Abriram o Brasil</t>
  </si>
  <si>
    <t>Quando a Casa é a Rua</t>
  </si>
  <si>
    <t>Quilombos Maranhenses</t>
  </si>
  <si>
    <t>Raimunda, a Quebradeira</t>
  </si>
  <si>
    <t>Refugiados na América Latina – A Saída é a Fuga</t>
  </si>
  <si>
    <t>Reinaldo Conrad: A Origem do Iatismo Vencedor</t>
  </si>
  <si>
    <t>Renata</t>
  </si>
  <si>
    <t>Rever</t>
  </si>
  <si>
    <t>Rios Voadores</t>
  </si>
  <si>
    <t>Sasha Siemel, O Caçador De Onças</t>
  </si>
  <si>
    <t>Se Milagres Desejais</t>
  </si>
  <si>
    <t>Suíte Cabocla</t>
  </si>
  <si>
    <t>Tambores Do Maranhão</t>
  </si>
  <si>
    <t>Touro Moreno</t>
  </si>
  <si>
    <t>Transbordando</t>
  </si>
  <si>
    <t>Uma Encruzilhada Aprazível</t>
  </si>
  <si>
    <t>Uma Outra Cidade</t>
  </si>
  <si>
    <t>Vaqueiros Encantados</t>
  </si>
  <si>
    <t>Viagem, o Saque que Mudou o Vôlei </t>
  </si>
  <si>
    <t>Vila Bela - Terra de Colores</t>
  </si>
  <si>
    <t>Vitrola</t>
  </si>
  <si>
    <t>Yerma</t>
  </si>
  <si>
    <t>Zequinha Grande Gala</t>
  </si>
  <si>
    <t>Zumbi Somos Nós</t>
  </si>
  <si>
    <t>Castelo Rá Tim Bum</t>
  </si>
  <si>
    <t>Que Monstro Te Mordeu?</t>
  </si>
  <si>
    <t>Os Cupins</t>
  </si>
  <si>
    <t>Entre o Céu e a Terra</t>
  </si>
  <si>
    <t>Jarau</t>
  </si>
  <si>
    <t>Pandorga</t>
  </si>
  <si>
    <t>Sítio do Picapau Amarelo Cultura</t>
  </si>
  <si>
    <t>Mar Sem Fim - Revisitando a Costa Brasileira</t>
  </si>
  <si>
    <t>Detetives Do Prédio Azul</t>
  </si>
  <si>
    <t>O Show da Luna!</t>
  </si>
  <si>
    <t>Verdades Secretas</t>
  </si>
  <si>
    <t>Lala</t>
  </si>
  <si>
    <t>Sábado Animal - Com Richard Rasmussen</t>
  </si>
  <si>
    <t>Luz, Câmera 50 anos</t>
  </si>
  <si>
    <t>Rei Davi</t>
  </si>
  <si>
    <t>Mama África</t>
  </si>
  <si>
    <t>Julie e Os Fantasmas</t>
  </si>
  <si>
    <t>Chapa Quente</t>
  </si>
  <si>
    <t>Família Imperial</t>
  </si>
  <si>
    <t>Mobilidade Urbana</t>
  </si>
  <si>
    <t>X-Coração</t>
  </si>
  <si>
    <t>Elis - De Voz e Alma</t>
  </si>
  <si>
    <t>Mister Brau</t>
  </si>
  <si>
    <t>Artesãos da Cultura Baiana</t>
  </si>
  <si>
    <t>Inspiradores</t>
  </si>
  <si>
    <t>Águias da Cidade</t>
  </si>
  <si>
    <t>Felizes para Sempre?</t>
  </si>
  <si>
    <t>Almanaque das Trilhas Sonoras</t>
  </si>
  <si>
    <t>Rodas Sobre Rotas</t>
  </si>
  <si>
    <t>Brasil Adentro - Música do Pará</t>
  </si>
  <si>
    <t>De Virada</t>
  </si>
  <si>
    <t>República do Peru</t>
  </si>
  <si>
    <t>Bita e os Animais</t>
  </si>
  <si>
    <t>Resgate Animal</t>
  </si>
  <si>
    <t>História das Canções</t>
  </si>
  <si>
    <t>São Jorge Cavaleiro das Tradições</t>
  </si>
  <si>
    <t>Na Mira do Crime</t>
  </si>
  <si>
    <t>Os Experientes</t>
  </si>
  <si>
    <t>Planeta Extremo</t>
  </si>
  <si>
    <t>Mesa Brasileira</t>
  </si>
  <si>
    <t>Amorteamo</t>
  </si>
  <si>
    <t>Tim Maia</t>
  </si>
  <si>
    <t>AmazôniAdentro</t>
  </si>
  <si>
    <t>Memória do Meio Ambiente</t>
  </si>
  <si>
    <t>Série Batuques</t>
  </si>
  <si>
    <t>O Brasil Segundo os Brasileiros</t>
  </si>
  <si>
    <t>Demais gêneros</t>
  </si>
  <si>
    <t>Ano</t>
  </si>
  <si>
    <t>Classificação Independência</t>
  </si>
  <si>
    <t xml:space="preserve">Fonte: Grades de programação das emissoras, jornais de circulação nacional, site das emissoras e sites especializados. </t>
  </si>
  <si>
    <t>Nº Títulos</t>
  </si>
  <si>
    <t>Total de Veiculações</t>
  </si>
  <si>
    <t>Média</t>
  </si>
  <si>
    <t>Médias-metragens Brasileiros</t>
  </si>
  <si>
    <t>Médias-metragens Estrangeiros</t>
  </si>
  <si>
    <t>Record</t>
  </si>
  <si>
    <t>Globo</t>
  </si>
  <si>
    <t>Nº Veiculações</t>
  </si>
  <si>
    <t>% Veiculações</t>
  </si>
  <si>
    <t>(1) O número total de títulos de filmes de média-metragem brasileiros veiculados em 2015 não é igual à soma do número de títulos em cada emissora, pois houve filmes que foram veiculados em mais de uma emissora.</t>
  </si>
  <si>
    <t>(2) O número total de títulos de filmes de longa-metragem brasileiros veiculados em 2015 não é igual à soma do número de títulos em cada emissora, pois houve filmes que foram veiculados em mais de uma emissora.</t>
  </si>
  <si>
    <t>Nº de Veiculações</t>
  </si>
  <si>
    <t>Gráfico 5: Série Temporal da Programação da TV Aberta por Categoria (2012 a 2015)</t>
  </si>
  <si>
    <t>Gráfico 6: Série Temporal da Programação da TV Aberta por Gênero (2012 a 2015)</t>
  </si>
  <si>
    <r>
      <t xml:space="preserve">Gráfico 7: BAND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</si>
  <si>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t>Gráfico 4: Percentual de Horas de Programação das Emissoras de TV Aberta por Categoria (2015)</t>
  </si>
  <si>
    <t>Gráfico 3: Percentual de Horas de Programação da TV Aberta por Categoria (2015)</t>
  </si>
  <si>
    <t>Gráfico 2: Percentual de Horas de Programação das Emissoras de TV Aberta por Origem e Categoria (2015)</t>
  </si>
  <si>
    <t>Gráfico 1:  Percentual de Horas de Programação das Emissoras de TV Aberta por Origem do Conteúdo (2015)</t>
  </si>
  <si>
    <t>Tabela 1: Tempo de Programação das Emissoras de TV Aberta por Origem do Conteúdo (2015)</t>
  </si>
  <si>
    <r>
      <t xml:space="preserve">Tabela 2: Tempo de Veiculação de Programação Brasileira por Emissora de TV Aberta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Variação Percentual (2014 X 2015) </t>
    </r>
  </si>
  <si>
    <t>Tabela 3: Tempo de Veiculação das Categorias de Programação da TV Aberta por Origem e Categoria (2015)</t>
  </si>
  <si>
    <t>Tabela 4: Tempo e Percentual de Horas de Veiculação das Categorias de Programação da TV Aberta por Emissora (2015)</t>
  </si>
  <si>
    <t>Tabela 5: Horas e Percentual de Veiculação de Programas de Diferentes Gêneros por Emissora (2015)</t>
  </si>
  <si>
    <r>
      <t xml:space="preserve">Tabela 6: BAND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</si>
  <si>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8: BAND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</si>
  <si>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7: CNT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</si>
  <si>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9: CNT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</si>
  <si>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10: CNT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</si>
  <si>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8: Globo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</si>
  <si>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11: Globo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</si>
  <si>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12: Globo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</si>
  <si>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9: Record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</si>
  <si>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13: Record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</si>
  <si>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t>Nº de Títulos</t>
  </si>
  <si>
    <r>
      <t xml:space="preserve">Gráfico 14: Record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</si>
  <si>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10: Rede TV!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</si>
  <si>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15: Rede TV!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</si>
  <si>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16: Rede TV!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</si>
  <si>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11: SBT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</si>
  <si>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17: SBT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</si>
  <si>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18: SBT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</si>
  <si>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12: TV Brasil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</si>
  <si>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19: TV Brasil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</si>
  <si>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20: TV Brasil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</si>
  <si>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13: TV Cultura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</si>
  <si>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21: TV Cultura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</si>
  <si>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22:  TV Cultura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</si>
  <si>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r>
      <t xml:space="preserve">Tabela 14: TV Gazeta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Programação por Categoria e Gênero (2015)</t>
    </r>
  </si>
  <si>
    <r>
      <t xml:space="preserve">Gráfico 23: TV Gazeta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Comparativo da Programação por Categoria (2012 a 2015)</t>
    </r>
  </si>
  <si>
    <r>
      <t xml:space="preserve">Gráfico 24: TV Gazeta 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Century Gothic"/>
        <family val="2"/>
      </rPr>
      <t xml:space="preserve"> Três Maiores Gêneros da Emissora por Tempo de Programação (2015)</t>
    </r>
  </si>
  <si>
    <t xml:space="preserve">Tabela 15: Veiculação de Filmes Brasileiros e Estrangeiros de Longa-metragem na TV Aberta por Emissora (2015) </t>
  </si>
  <si>
    <t>Tabela 16: Tempo e Percentual de Programação de Longas-metragens na TV Aberta por Origem (2015)</t>
  </si>
  <si>
    <t>Gráfico 25: Veiculação de Longas-Metragens na TV Aberta por Emissora e por Origem (2015)</t>
  </si>
  <si>
    <t>Gráfico 26: Número de Longas-Metragens Brasileiros Veiculados na TV Aberta por Período de Produção (2015)</t>
  </si>
  <si>
    <t>Gráfico 27: Número e Percentual de Veiculação de Longas-Metragens Brasileiros na TV Aberta por Gênero (2015)</t>
  </si>
  <si>
    <t>Tabela 17: Veiculação de Filmes Brasileiros e Estrangeiros de Média-metragem na TV Aberta por Emissora (2015)</t>
  </si>
  <si>
    <t>Tabela 18: Tempo e Percentual de Médias-metragens Programados na TV Aberta por Origem (2015)</t>
  </si>
  <si>
    <t>Gráfico 28: Comparativo da Veiculação de Médias-metragens na TV Aberta por Emissora e por Origem (2015)</t>
  </si>
  <si>
    <t>Gráfico 29: Número e Percentual de Veiculação de Médias-metragens Brasileiros na TV Aberta por Gênero (2015)</t>
  </si>
  <si>
    <t>Gráfico 32: Percentual de Tempo de Veiculação de Séries e Minisséries Brasileiras por Gênero (2015)</t>
  </si>
  <si>
    <t>Gráfico 33: Percentual de Tempo de Veiculação de Séries e Minisséries Brasileiras por Classificação de Independência (2015)</t>
  </si>
  <si>
    <t>Gráfico 30: Percentual Histórico de Séries e Minisséries Veiculados na TV Aberta  (2012 a 2015)</t>
  </si>
  <si>
    <t>Gráfico 31: Percentual de Tempo de Veiculação de Séries e Minisséries Brasileiras na TV Aberta por Emissora (2015)</t>
  </si>
  <si>
    <t>Veiculações</t>
  </si>
  <si>
    <t>ANEXO III: Filmes Brasileiros de Média-Metragem Veiculados na TV Aberta por Emissora</t>
  </si>
  <si>
    <t>ANEXO II: Filmes Brasileiros de Longa-Metragem Veiculados na TV Aberta por Emissora</t>
  </si>
  <si>
    <t>ANEXO IV: Séries e Minisséries Brasileiras Veiculadas na TV Aberta por Emissora (2015)</t>
  </si>
  <si>
    <t>Amor Por Acaso (Marcio Garcia Machado)</t>
  </si>
  <si>
    <t>Animal</t>
  </si>
  <si>
    <t xml:space="preserve"> Animação</t>
  </si>
  <si>
    <t>Bossa Nova</t>
  </si>
  <si>
    <t>Bruna Surfistinha</t>
  </si>
  <si>
    <t>Central do Brasil</t>
  </si>
  <si>
    <t>Eu receberia as piores notícias dos seus lindos lábios</t>
  </si>
  <si>
    <t>O Homem Nu</t>
  </si>
  <si>
    <t>O Outro Lado Da Rua</t>
  </si>
  <si>
    <t>Romance</t>
  </si>
  <si>
    <t>Segurança Nacional (Roberto Carminati)</t>
  </si>
  <si>
    <t>Vermelho Brasil - Filme</t>
  </si>
  <si>
    <t>Clipes Cocoricó</t>
  </si>
  <si>
    <t>Videomusical</t>
  </si>
  <si>
    <t>MAR SEM FIM - REVISITANDO A COSTA BRASILEIRA</t>
  </si>
  <si>
    <t>Mestres e Griôs</t>
  </si>
  <si>
    <t>História Das Canções</t>
  </si>
  <si>
    <t>Clipes Dj Cão</t>
  </si>
  <si>
    <t>Amor Concreto</t>
  </si>
  <si>
    <t>Bom Dia Arqueologia</t>
  </si>
  <si>
    <t>Especial de Fim de Ano - Samba na Gamboa</t>
  </si>
  <si>
    <t>Consciência Negra: Música Negra Brasileira</t>
  </si>
  <si>
    <t>Graduados</t>
  </si>
  <si>
    <t>Jornalística</t>
  </si>
  <si>
    <t>Sobre Rodas América Latina</t>
  </si>
  <si>
    <t>Descalço sobre a Terra Vermelha</t>
  </si>
  <si>
    <t>Extremos da Cidade</t>
  </si>
  <si>
    <t>Mundo Pet</t>
  </si>
  <si>
    <t>Crianças Invisíveis</t>
  </si>
  <si>
    <t>38817:12:00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</si>
</sst>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i/>
      <sz val="9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2"/>
      <color rgb="FF000000"/>
      <name val="Century Gothic"/>
      <family val="2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5B22C"/>
        <bgColor indexed="64"/>
      </patternFill>
    </fill>
    <fill>
      <patternFill patternType="solid">
        <fgColor rgb="FF5A781E"/>
        <bgColor indexed="64"/>
      </patternFill>
    </fill>
    <fill>
      <patternFill patternType="solid">
        <fgColor rgb="FFBEDF7B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3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3" borderId="6" xfId="0" applyFont="1" applyFill="1" applyBorder="1"/>
    <xf numFmtId="0" fontId="0" fillId="0" borderId="0" xfId="0" applyNumberFormat="1"/>
    <xf numFmtId="0" fontId="3" fillId="3" borderId="7" xfId="0" applyFont="1" applyFill="1" applyBorder="1"/>
    <xf numFmtId="0" fontId="3" fillId="3" borderId="7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8" xfId="0" applyNumberFormat="1" applyFont="1" applyBorder="1"/>
    <xf numFmtId="10" fontId="0" fillId="0" borderId="0" xfId="4" applyNumberFormat="1" applyFont="1"/>
    <xf numFmtId="164" fontId="0" fillId="0" borderId="0" xfId="4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6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6" fontId="6" fillId="0" borderId="3" xfId="0" applyNumberFormat="1" applyFont="1" applyFill="1" applyBorder="1" applyAlignment="1">
      <alignment horizontal="center" vertical="center"/>
    </xf>
    <xf numFmtId="164" fontId="6" fillId="0" borderId="0" xfId="4" applyNumberFormat="1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6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46" fontId="7" fillId="4" borderId="12" xfId="0" applyNumberFormat="1" applyFont="1" applyFill="1" applyBorder="1" applyAlignment="1">
      <alignment horizontal="center" vertical="center"/>
    </xf>
    <xf numFmtId="0" fontId="6" fillId="0" borderId="0" xfId="0" applyFont="1"/>
    <xf numFmtId="46" fontId="6" fillId="0" borderId="1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center" vertical="center"/>
    </xf>
    <xf numFmtId="165" fontId="8" fillId="4" borderId="12" xfId="1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4" xfId="0" applyFont="1" applyFill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/>
    </xf>
    <xf numFmtId="164" fontId="7" fillId="4" borderId="2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0" xfId="4" applyNumberFormat="1" applyFont="1"/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46" fontId="7" fillId="5" borderId="2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6" fontId="6" fillId="0" borderId="1" xfId="0" applyNumberFormat="1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46" fontId="7" fillId="4" borderId="1" xfId="0" applyNumberFormat="1" applyFont="1" applyFill="1" applyBorder="1" applyAlignment="1">
      <alignment horizontal="center"/>
    </xf>
    <xf numFmtId="10" fontId="7" fillId="4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10" fontId="7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6" fontId="7" fillId="6" borderId="1" xfId="0" applyNumberFormat="1" applyFont="1" applyFill="1" applyBorder="1" applyAlignment="1">
      <alignment horizontal="center" vertical="center"/>
    </xf>
    <xf numFmtId="46" fontId="7" fillId="4" borderId="2" xfId="0" applyNumberFormat="1" applyFont="1" applyFill="1" applyBorder="1" applyAlignment="1">
      <alignment horizontal="center" vertical="center" wrapText="1"/>
    </xf>
    <xf numFmtId="46" fontId="7" fillId="6" borderId="1" xfId="0" applyNumberFormat="1" applyFont="1" applyFill="1" applyBorder="1" applyAlignment="1">
      <alignment horizontal="center" vertical="center" wrapText="1"/>
    </xf>
    <xf numFmtId="46" fontId="7" fillId="6" borderId="1" xfId="0" applyNumberFormat="1" applyFont="1" applyFill="1" applyBorder="1" applyAlignment="1">
      <alignment horizontal="center"/>
    </xf>
    <xf numFmtId="10" fontId="7" fillId="6" borderId="3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3" borderId="0" xfId="0" applyFont="1" applyFill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0" fillId="0" borderId="0" xfId="0" applyAlignment="1">
      <alignment horizontal="left"/>
    </xf>
    <xf numFmtId="0" fontId="3" fillId="0" borderId="7" xfId="0" applyFont="1" applyBorder="1"/>
    <xf numFmtId="0" fontId="3" fillId="3" borderId="0" xfId="0" applyFont="1" applyFill="1" applyBorder="1"/>
    <xf numFmtId="0" fontId="3" fillId="3" borderId="0" xfId="0" applyNumberFormat="1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/>
    </xf>
    <xf numFmtId="10" fontId="7" fillId="6" borderId="3" xfId="0" applyNumberFormat="1" applyFont="1" applyFill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64" fontId="6" fillId="2" borderId="1" xfId="4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0" fontId="7" fillId="4" borderId="12" xfId="0" applyNumberFormat="1" applyFont="1" applyFill="1" applyBorder="1" applyAlignment="1">
      <alignment horizontal="center" vertical="center"/>
    </xf>
    <xf numFmtId="10" fontId="7" fillId="5" borderId="12" xfId="0" applyNumberFormat="1" applyFont="1" applyFill="1" applyBorder="1" applyAlignment="1">
      <alignment horizontal="center" vertical="center"/>
    </xf>
    <xf numFmtId="46" fontId="7" fillId="4" borderId="1" xfId="0" applyNumberFormat="1" applyFont="1" applyFill="1" applyBorder="1" applyAlignment="1">
      <alignment horizontal="center" vertical="center"/>
    </xf>
    <xf numFmtId="10" fontId="7" fillId="4" borderId="3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4" fontId="6" fillId="0" borderId="0" xfId="4" applyNumberFormat="1" applyFont="1"/>
    <xf numFmtId="0" fontId="3" fillId="0" borderId="0" xfId="0" applyFont="1" applyBorder="1"/>
    <xf numFmtId="46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0" fontId="7" fillId="4" borderId="1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4" fontId="6" fillId="0" borderId="0" xfId="0" applyNumberFormat="1" applyFont="1"/>
    <xf numFmtId="0" fontId="3" fillId="0" borderId="7" xfId="0" applyFont="1" applyFill="1" applyBorder="1"/>
    <xf numFmtId="0" fontId="3" fillId="0" borderId="7" xfId="0" applyNumberFormat="1" applyFont="1" applyFill="1" applyBorder="1"/>
    <xf numFmtId="46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0" fontId="6" fillId="0" borderId="0" xfId="0" applyNumberFormat="1" applyFont="1"/>
    <xf numFmtId="10" fontId="6" fillId="0" borderId="0" xfId="4" applyNumberFormat="1" applyFont="1" applyFill="1"/>
    <xf numFmtId="10" fontId="6" fillId="0" borderId="0" xfId="4" applyNumberFormat="1" applyFont="1" applyFill="1" applyBorder="1"/>
    <xf numFmtId="0" fontId="3" fillId="0" borderId="0" xfId="0" applyFont="1" applyFill="1" applyBorder="1"/>
    <xf numFmtId="0" fontId="3" fillId="0" borderId="0" xfId="0" applyNumberFormat="1" applyFont="1" applyFill="1" applyBorder="1"/>
    <xf numFmtId="0" fontId="0" fillId="0" borderId="0" xfId="0" applyNumberForma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46" fontId="6" fillId="0" borderId="0" xfId="0" applyNumberFormat="1" applyFont="1"/>
    <xf numFmtId="10" fontId="7" fillId="0" borderId="0" xfId="0" applyNumberFormat="1" applyFont="1"/>
    <xf numFmtId="46" fontId="7" fillId="0" borderId="0" xfId="0" applyNumberFormat="1" applyFont="1"/>
    <xf numFmtId="0" fontId="0" fillId="0" borderId="0" xfId="0" applyNumberFormat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46" fontId="6" fillId="0" borderId="0" xfId="0" applyNumberFormat="1" applyFont="1" applyFill="1" applyBorder="1"/>
    <xf numFmtId="10" fontId="6" fillId="0" borderId="0" xfId="0" applyNumberFormat="1" applyFont="1" applyFill="1" applyBorder="1"/>
    <xf numFmtId="46" fontId="0" fillId="0" borderId="0" xfId="0" applyNumberFormat="1"/>
    <xf numFmtId="10" fontId="0" fillId="0" borderId="0" xfId="0" applyNumberFormat="1"/>
    <xf numFmtId="0" fontId="6" fillId="0" borderId="0" xfId="0" applyFont="1" applyFill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10" fontId="3" fillId="3" borderId="7" xfId="0" applyNumberFormat="1" applyFont="1" applyFill="1" applyBorder="1"/>
    <xf numFmtId="0" fontId="13" fillId="0" borderId="0" xfId="0" applyFont="1" applyFill="1" applyBorder="1"/>
    <xf numFmtId="0" fontId="13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NumberFormat="1" applyFont="1" applyFill="1" applyBorder="1"/>
    <xf numFmtId="164" fontId="4" fillId="0" borderId="0" xfId="4" applyNumberFormat="1" applyFont="1"/>
    <xf numFmtId="164" fontId="13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/>
    <xf numFmtId="0" fontId="0" fillId="0" borderId="0" xfId="0" applyNumberFormat="1" applyFont="1" applyBorder="1"/>
    <xf numFmtId="164" fontId="0" fillId="0" borderId="0" xfId="0" applyNumberFormat="1" applyFill="1" applyBorder="1"/>
    <xf numFmtId="10" fontId="4" fillId="0" borderId="0" xfId="4" applyNumberFormat="1" applyFont="1"/>
    <xf numFmtId="164" fontId="0" fillId="0" borderId="0" xfId="0" applyNumberFormat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readingOrder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46" fontId="19" fillId="0" borderId="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21" fontId="6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NumberFormat="1" applyFont="1" applyFill="1" applyBorder="1"/>
    <xf numFmtId="164" fontId="6" fillId="0" borderId="1" xfId="4" applyNumberFormat="1" applyFont="1" applyFill="1" applyBorder="1"/>
    <xf numFmtId="0" fontId="11" fillId="0" borderId="0" xfId="0" applyFont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0" xfId="0" applyBorder="1"/>
    <xf numFmtId="10" fontId="0" fillId="0" borderId="0" xfId="0" applyNumberFormat="1" applyBorder="1"/>
    <xf numFmtId="9" fontId="0" fillId="0" borderId="0" xfId="0" applyNumberFormat="1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7" borderId="18" xfId="0" applyFont="1" applyFill="1" applyBorder="1"/>
    <xf numFmtId="0" fontId="21" fillId="0" borderId="18" xfId="0" applyFont="1" applyFill="1" applyBorder="1"/>
    <xf numFmtId="0" fontId="22" fillId="0" borderId="0" xfId="0" applyFont="1" applyFill="1" applyBorder="1"/>
    <xf numFmtId="0" fontId="22" fillId="0" borderId="0" xfId="0" applyNumberFormat="1" applyFont="1" applyFill="1" applyBorder="1"/>
    <xf numFmtId="0" fontId="21" fillId="7" borderId="19" xfId="0" applyFont="1" applyFill="1" applyBorder="1"/>
    <xf numFmtId="0" fontId="21" fillId="7" borderId="19" xfId="0" applyNumberFormat="1" applyFont="1" applyFill="1" applyBorder="1"/>
    <xf numFmtId="164" fontId="6" fillId="0" borderId="0" xfId="0" applyNumberFormat="1" applyFont="1" applyFill="1" applyBorder="1"/>
    <xf numFmtId="164" fontId="19" fillId="0" borderId="1" xfId="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6" fillId="0" borderId="0" xfId="4" applyNumberFormat="1" applyFont="1" applyFill="1" applyBorder="1"/>
    <xf numFmtId="10" fontId="13" fillId="0" borderId="0" xfId="0" applyNumberFormat="1" applyFont="1"/>
    <xf numFmtId="0" fontId="3" fillId="8" borderId="0" xfId="0" applyFont="1" applyFill="1"/>
    <xf numFmtId="164" fontId="3" fillId="0" borderId="0" xfId="0" applyNumberFormat="1" applyFont="1"/>
    <xf numFmtId="46" fontId="13" fillId="0" borderId="0" xfId="0" applyNumberFormat="1" applyFont="1"/>
    <xf numFmtId="164" fontId="6" fillId="0" borderId="0" xfId="0" applyNumberFormat="1" applyFont="1" applyAlignment="1">
      <alignment vertical="center"/>
    </xf>
    <xf numFmtId="0" fontId="3" fillId="0" borderId="0" xfId="0" applyFont="1" applyFill="1"/>
    <xf numFmtId="0" fontId="0" fillId="0" borderId="0" xfId="0" applyFill="1"/>
    <xf numFmtId="165" fontId="3" fillId="0" borderId="0" xfId="0" applyNumberFormat="1" applyFont="1" applyFill="1" applyBorder="1"/>
    <xf numFmtId="164" fontId="19" fillId="0" borderId="0" xfId="4" applyNumberFormat="1" applyFont="1" applyFill="1" applyBorder="1" applyAlignment="1">
      <alignment horizontal="center" vertical="center"/>
    </xf>
    <xf numFmtId="0" fontId="11" fillId="0" borderId="1" xfId="0" applyNumberFormat="1" applyFont="1" applyBorder="1"/>
    <xf numFmtId="0" fontId="11" fillId="0" borderId="1" xfId="0" applyNumberFormat="1" applyFont="1" applyFill="1" applyBorder="1"/>
    <xf numFmtId="164" fontId="6" fillId="0" borderId="0" xfId="4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164" fontId="23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20" fillId="0" borderId="0" xfId="0" applyFont="1" applyFill="1" applyBorder="1"/>
    <xf numFmtId="0" fontId="19" fillId="0" borderId="0" xfId="0" applyFont="1" applyFill="1" applyBorder="1"/>
    <xf numFmtId="164" fontId="19" fillId="0" borderId="0" xfId="4" applyNumberFormat="1" applyFont="1" applyFill="1" applyBorder="1"/>
    <xf numFmtId="164" fontId="13" fillId="0" borderId="0" xfId="0" applyNumberFormat="1" applyFont="1"/>
    <xf numFmtId="164" fontId="0" fillId="0" borderId="0" xfId="0" applyNumberFormat="1" applyFill="1"/>
    <xf numFmtId="164" fontId="3" fillId="0" borderId="0" xfId="0" applyNumberFormat="1" applyFont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3" xfId="0" applyBorder="1"/>
    <xf numFmtId="0" fontId="6" fillId="0" borderId="13" xfId="0" applyNumberFormat="1" applyFont="1" applyBorder="1" applyAlignment="1">
      <alignment horizontal="center" vertical="center"/>
    </xf>
    <xf numFmtId="22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/>
    <xf numFmtId="0" fontId="25" fillId="0" borderId="0" xfId="0" applyNumberFormat="1" applyFont="1" applyFill="1" applyBorder="1"/>
    <xf numFmtId="0" fontId="25" fillId="0" borderId="6" xfId="0" applyFont="1" applyFill="1" applyBorder="1"/>
    <xf numFmtId="0" fontId="10" fillId="0" borderId="0" xfId="0" applyFont="1" applyFill="1"/>
    <xf numFmtId="0" fontId="10" fillId="0" borderId="0" xfId="0" applyNumberFormat="1" applyFont="1" applyFill="1"/>
    <xf numFmtId="0" fontId="25" fillId="0" borderId="7" xfId="0" applyFont="1" applyFill="1" applyBorder="1"/>
    <xf numFmtId="0" fontId="25" fillId="0" borderId="7" xfId="0" applyNumberFormat="1" applyFont="1" applyFill="1" applyBorder="1"/>
    <xf numFmtId="0" fontId="0" fillId="0" borderId="0" xfId="0" applyNumberFormat="1" applyFill="1"/>
    <xf numFmtId="4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/>
    <xf numFmtId="10" fontId="0" fillId="0" borderId="0" xfId="0" applyNumberFormat="1" applyFill="1"/>
    <xf numFmtId="10" fontId="10" fillId="0" borderId="0" xfId="0" applyNumberFormat="1" applyFont="1" applyFill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7">
    <cellStyle name="Estilo 1 2" xfId="1" xr:uid="{00000000-0005-0000-0000-000000000000}"/>
    <cellStyle name="Normal" xfId="0" builtinId="0"/>
    <cellStyle name="Normal 2 2 2" xfId="5" xr:uid="{00000000-0005-0000-0000-000002000000}"/>
    <cellStyle name="Normal 3 2" xfId="2" xr:uid="{00000000-0005-0000-0000-000003000000}"/>
    <cellStyle name="Normal 6" xfId="6" xr:uid="{00000000-0005-0000-0000-000004000000}"/>
    <cellStyle name="Porcentagem" xfId="4" builtinId="5"/>
    <cellStyle name="Porcentagem 3 2" xfId="3" xr:uid="{00000000-0005-0000-0000-000006000000}"/>
  </cellStyles>
  <dxfs count="0"/>
  <tableStyles count="0" defaultTableStyle="TableStyleMedium9" defaultPivotStyle="PivotStyleLight16"/>
  <colors>
    <mruColors>
      <color rgb="FF85B22C"/>
      <color rgb="FFBEDF7B"/>
      <color rgb="FF5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75192994782065E-2"/>
          <c:y val="0.15639581134832381"/>
          <c:w val="0.94585583826815112"/>
          <c:h val="0.616396081933057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'Tabela 1'!$B$4</c:f>
              <c:strCache>
                <c:ptCount val="1"/>
                <c:pt idx="0">
                  <c:v> Brasileira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CNT</c:v>
                </c:pt>
                <c:pt idx="2">
                  <c:v>Rede Tv</c:v>
                </c:pt>
                <c:pt idx="3">
                  <c:v>Rede Record</c:v>
                </c:pt>
                <c:pt idx="4">
                  <c:v>BAND</c:v>
                </c:pt>
                <c:pt idx="5">
                  <c:v>TV Brasil</c:v>
                </c:pt>
                <c:pt idx="6">
                  <c:v>Rede Globo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1'!$C$5:$C$13</c:f>
              <c:numCache>
                <c:formatCode>0.0%</c:formatCode>
                <c:ptCount val="9"/>
                <c:pt idx="0">
                  <c:v>1</c:v>
                </c:pt>
                <c:pt idx="1">
                  <c:v>0.99288432267884319</c:v>
                </c:pt>
                <c:pt idx="2">
                  <c:v>0.98296232876712331</c:v>
                </c:pt>
                <c:pt idx="3">
                  <c:v>0.91104452054794516</c:v>
                </c:pt>
                <c:pt idx="4">
                  <c:v>0.79733637747336372</c:v>
                </c:pt>
                <c:pt idx="5">
                  <c:v>0.78859589041095879</c:v>
                </c:pt>
                <c:pt idx="6">
                  <c:v>0.76214053885105837</c:v>
                </c:pt>
                <c:pt idx="7">
                  <c:v>0.75167753250219227</c:v>
                </c:pt>
                <c:pt idx="8">
                  <c:v>0.5110286421162813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219-A393-8D58777EB2DB}"/>
            </c:ext>
          </c:extLst>
        </c:ser>
        <c:ser>
          <c:idx val="0"/>
          <c:order val="1"/>
          <c:tx>
            <c:strRef>
              <c:f>'Tabela 1'!$D$4</c:f>
              <c:strCache>
                <c:ptCount val="1"/>
                <c:pt idx="0">
                  <c:v>Estrangeira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9-4219-A393-8D58777EB2DB}"/>
                </c:ext>
              </c:extLst>
            </c:dLbl>
            <c:dLbl>
              <c:idx val="1"/>
              <c:layout>
                <c:manualLayout>
                  <c:x val="-1.3802622498274419E-3"/>
                  <c:y val="-4.1785375118708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D9-4219-A393-8D58777EB2DB}"/>
                </c:ext>
              </c:extLst>
            </c:dLbl>
            <c:dLbl>
              <c:idx val="2"/>
              <c:layout>
                <c:manualLayout>
                  <c:x val="0"/>
                  <c:y val="2.6590693257359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D9-4219-A393-8D58777EB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CNT</c:v>
                </c:pt>
                <c:pt idx="2">
                  <c:v>Rede Tv</c:v>
                </c:pt>
                <c:pt idx="3">
                  <c:v>Rede Record</c:v>
                </c:pt>
                <c:pt idx="4">
                  <c:v>BAND</c:v>
                </c:pt>
                <c:pt idx="5">
                  <c:v>TV Brasil</c:v>
                </c:pt>
                <c:pt idx="6">
                  <c:v>Rede Globo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1'!$E$5:$E$13</c:f>
              <c:numCache>
                <c:formatCode>0.0%</c:formatCode>
                <c:ptCount val="9"/>
                <c:pt idx="0">
                  <c:v>0</c:v>
                </c:pt>
                <c:pt idx="1">
                  <c:v>7.1156773211567739E-3</c:v>
                </c:pt>
                <c:pt idx="2">
                  <c:v>1.1786529680365296E-2</c:v>
                </c:pt>
                <c:pt idx="3">
                  <c:v>8.863203957382039E-2</c:v>
                </c:pt>
                <c:pt idx="4">
                  <c:v>0.19419710806697107</c:v>
                </c:pt>
                <c:pt idx="5">
                  <c:v>0.20239726027397259</c:v>
                </c:pt>
                <c:pt idx="6">
                  <c:v>0.22735840246689115</c:v>
                </c:pt>
                <c:pt idx="7">
                  <c:v>0.24832246749780781</c:v>
                </c:pt>
                <c:pt idx="8">
                  <c:v>0.29869635550480544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D9-4219-A393-8D58777EB2DB}"/>
            </c:ext>
          </c:extLst>
        </c:ser>
        <c:ser>
          <c:idx val="2"/>
          <c:order val="2"/>
          <c:tx>
            <c:strRef>
              <c:f>'Tabela 1'!$F$4</c:f>
              <c:strCache>
                <c:ptCount val="1"/>
                <c:pt idx="0">
                  <c:v>Indefinido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D9-4219-A393-8D58777EB2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D9-4219-A393-8D58777EB2DB}"/>
                </c:ext>
              </c:extLst>
            </c:dLbl>
            <c:dLbl>
              <c:idx val="2"/>
              <c:layout>
                <c:manualLayout>
                  <c:x val="0"/>
                  <c:y val="-3.0389363722697058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Century Gothic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D9-4219-A393-8D58777EB2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D9-4219-A393-8D58777EB2DB}"/>
                </c:ext>
              </c:extLst>
            </c:dLbl>
            <c:dLbl>
              <c:idx val="4"/>
              <c:layout>
                <c:manualLayout>
                  <c:x val="0"/>
                  <c:y val="-3.0389363722697058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Century Gothic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D9-4219-A393-8D58777EB2DB}"/>
                </c:ext>
              </c:extLst>
            </c:dLbl>
            <c:dLbl>
              <c:idx val="5"/>
              <c:layout>
                <c:manualLayout>
                  <c:x val="0"/>
                  <c:y val="-3.038936372269704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Century Gothic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D9-4219-A393-8D58777EB2DB}"/>
                </c:ext>
              </c:extLst>
            </c:dLbl>
            <c:dLbl>
              <c:idx val="6"/>
              <c:layout>
                <c:manualLayout>
                  <c:x val="0"/>
                  <c:y val="-3.4188034188034171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Century Gothic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D9-4219-A393-8D58777EB2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D9-4219-A393-8D58777EB2DB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>
                      <a:latin typeface="Century Gothic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B59-461B-BE25-8043FA50C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1'!$A$5:$A$13</c:f>
              <c:strCache>
                <c:ptCount val="9"/>
                <c:pt idx="0">
                  <c:v>TV Gazeta</c:v>
                </c:pt>
                <c:pt idx="1">
                  <c:v>CNT</c:v>
                </c:pt>
                <c:pt idx="2">
                  <c:v>Rede Tv</c:v>
                </c:pt>
                <c:pt idx="3">
                  <c:v>Rede Record</c:v>
                </c:pt>
                <c:pt idx="4">
                  <c:v>BAND</c:v>
                </c:pt>
                <c:pt idx="5">
                  <c:v>TV Brasil</c:v>
                </c:pt>
                <c:pt idx="6">
                  <c:v>Rede Globo</c:v>
                </c:pt>
                <c:pt idx="7">
                  <c:v>TV Cultura</c:v>
                </c:pt>
                <c:pt idx="8">
                  <c:v>SBT</c:v>
                </c:pt>
              </c:strCache>
            </c:strRef>
          </c:cat>
          <c:val>
            <c:numRef>
              <c:f>'Tabela 1'!$G$5:$G$13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5.2511415525114159E-3</c:v>
                </c:pt>
                <c:pt idx="3">
                  <c:v>3.234398782343988E-4</c:v>
                </c:pt>
                <c:pt idx="4">
                  <c:v>8.4665144596651441E-3</c:v>
                </c:pt>
                <c:pt idx="5">
                  <c:v>9.0068493150684929E-3</c:v>
                </c:pt>
                <c:pt idx="6">
                  <c:v>1.0501058682050431E-2</c:v>
                </c:pt>
                <c:pt idx="7">
                  <c:v>0</c:v>
                </c:pt>
                <c:pt idx="8">
                  <c:v>0.19027500237891332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D9-4219-A393-8D58777EB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overlap val="100"/>
        <c:axId val="173246920"/>
        <c:axId val="126981776"/>
      </c:barChart>
      <c:catAx>
        <c:axId val="17324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>
                <a:latin typeface="Century Gothic" pitchFamily="34" charset="0"/>
              </a:defRPr>
            </a:pPr>
            <a:endParaRPr lang="pt-BR"/>
          </a:p>
        </c:txPr>
        <c:crossAx val="12698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81776"/>
        <c:scaling>
          <c:orientation val="minMax"/>
          <c:max val="1"/>
          <c:min val="0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>
                <a:latin typeface="Century Gothic" pitchFamily="34" charset="0"/>
              </a:defRPr>
            </a:pPr>
            <a:endParaRPr lang="pt-BR"/>
          </a:p>
        </c:txPr>
        <c:crossAx val="17324692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8025420735451548"/>
          <c:y val="0.8983242479305471"/>
          <c:w val="0.27320483028793374"/>
          <c:h val="7.4579919934250644E-2"/>
        </c:manualLayout>
      </c:layout>
      <c:overlay val="0"/>
      <c:txPr>
        <a:bodyPr/>
        <a:lstStyle/>
        <a:p>
          <a:pPr>
            <a:defRPr sz="90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Header>&amp;R&amp;G</c:oddHeader>
      <c:oddFooter>&amp;LCoordenação de Mídias Eletrônicas&amp;C&amp;P&amp;RSuperintendência de Acompanhamento de Mercado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72265277863889"/>
          <c:y val="0.24980671866200088"/>
          <c:w val="0.7476613553227105"/>
          <c:h val="0.56143812897873613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BE-466F-A6EC-6D4363945C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BE-466F-A6EC-6D4363945C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BE-466F-A6EC-6D4363945C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BE-466F-A6EC-6D4363945C13}"/>
              </c:ext>
            </c:extLst>
          </c:dPt>
          <c:dLbls>
            <c:dLbl>
              <c:idx val="0"/>
              <c:layout>
                <c:manualLayout>
                  <c:x val="0.1371993557623479"/>
                  <c:y val="6.15462032763146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latin typeface="Century Gothic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BE-466F-A6EC-6D4363945C13}"/>
                </c:ext>
              </c:extLst>
            </c:dLbl>
            <c:dLbl>
              <c:idx val="1"/>
              <c:layout>
                <c:manualLayout>
                  <c:x val="3.1286683224002937E-2"/>
                  <c:y val="-0.1502970404561498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latin typeface="Century Gothic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E-466F-A6EC-6D4363945C13}"/>
                </c:ext>
              </c:extLst>
            </c:dLbl>
            <c:dLbl>
              <c:idx val="2"/>
              <c:layout>
                <c:manualLayout>
                  <c:x val="3.1428348684137256E-2"/>
                  <c:y val="-1.775726310073309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latin typeface="Century Gothic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BE-466F-A6EC-6D4363945C13}"/>
                </c:ext>
              </c:extLst>
            </c:dLbl>
            <c:dLbl>
              <c:idx val="3"/>
              <c:layout>
                <c:manualLayout>
                  <c:x val="3.2820649894010775E-3"/>
                  <c:y val="8.34797719250610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latin typeface="Century Gothic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BE-466F-A6EC-6D4363945C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10'!$B$5:$B$8</c:f>
              <c:strCache>
                <c:ptCount val="4"/>
                <c:pt idx="0">
                  <c:v>Religioso</c:v>
                </c:pt>
                <c:pt idx="1">
                  <c:v>Telejornal</c:v>
                </c:pt>
                <c:pt idx="2">
                  <c:v>Entrevista</c:v>
                </c:pt>
                <c:pt idx="3">
                  <c:v>Demais gêneros</c:v>
                </c:pt>
              </c:strCache>
            </c:strRef>
          </c:cat>
          <c:val>
            <c:numRef>
              <c:f>'Gráfico 10'!$D$5:$D$8</c:f>
              <c:numCache>
                <c:formatCode>0.0%</c:formatCode>
                <c:ptCount val="4"/>
                <c:pt idx="0">
                  <c:v>0.89848554033485539</c:v>
                </c:pt>
                <c:pt idx="1">
                  <c:v>5.4415905631659059E-2</c:v>
                </c:pt>
                <c:pt idx="2">
                  <c:v>1.981544901065449E-2</c:v>
                </c:pt>
                <c:pt idx="3">
                  <c:v>2.7283105022831051E-2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BE-466F-A6EC-6D4363945C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2559938690462E-2"/>
          <c:y val="8.9805895264015501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11'!$C$4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9A-4E84-BD95-F4FCBE9F86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9A-4E84-BD95-F4FCBE9F86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9A-4E84-BD95-F4FCBE9F86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9A-4E84-BD95-F4FCBE9F863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39A-4E84-BD95-F4FCBE9F863D}"/>
              </c:ext>
            </c:extLst>
          </c:dPt>
          <c:dLbls>
            <c:dLbl>
              <c:idx val="0"/>
              <c:layout>
                <c:manualLayout>
                  <c:x val="-3.3181728359271984E-3"/>
                  <c:y val="1.6755353657679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A-4E84-BD95-F4FCBE9F863D}"/>
                </c:ext>
              </c:extLst>
            </c:dLbl>
            <c:dLbl>
              <c:idx val="1"/>
              <c:layout>
                <c:manualLayout>
                  <c:x val="-3.3254723990483455E-3"/>
                  <c:y val="2.1456530083744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9A-4E84-BD95-F4FCBE9F863D}"/>
                </c:ext>
              </c:extLst>
            </c:dLbl>
            <c:dLbl>
              <c:idx val="2"/>
              <c:layout>
                <c:manualLayout>
                  <c:x val="0"/>
                  <c:y val="1.2873918050246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9A-4E84-BD95-F4FCBE9F863D}"/>
                </c:ext>
              </c:extLst>
            </c:dLbl>
            <c:dLbl>
              <c:idx val="3"/>
              <c:layout>
                <c:manualLayout>
                  <c:x val="0"/>
                  <c:y val="2.1532557158844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9A-4E84-BD95-F4FCBE9F863D}"/>
                </c:ext>
              </c:extLst>
            </c:dLbl>
            <c:dLbl>
              <c:idx val="4"/>
              <c:layout>
                <c:manualLayout>
                  <c:x val="0"/>
                  <c:y val="1.2873918050246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9A-4E84-BD95-F4FCBE9F86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11'!$C$5:$C$9</c:f>
              <c:numCache>
                <c:formatCode>0.0%</c:formatCode>
                <c:ptCount val="5"/>
                <c:pt idx="0">
                  <c:v>0.71255021325725409</c:v>
                </c:pt>
                <c:pt idx="1">
                  <c:v>0.17965516254305697</c:v>
                </c:pt>
                <c:pt idx="2">
                  <c:v>8.7299027699588749E-2</c:v>
                </c:pt>
                <c:pt idx="3">
                  <c:v>1.4675152428842686E-2</c:v>
                </c:pt>
                <c:pt idx="4">
                  <c:v>5.8204440712575018E-3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9A-4E84-BD95-F4FCBE9F863D}"/>
            </c:ext>
          </c:extLst>
        </c:ser>
        <c:ser>
          <c:idx val="1"/>
          <c:order val="1"/>
          <c:tx>
            <c:strRef>
              <c:f>'Gráfico 11'!$D$4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627361995241879E-3"/>
                  <c:y val="1.2873918050246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9A-4E84-BD95-F4FCBE9F863D}"/>
                </c:ext>
              </c:extLst>
            </c:dLbl>
            <c:dLbl>
              <c:idx val="1"/>
              <c:layout>
                <c:manualLayout>
                  <c:x val="-1.6627361995241727E-3"/>
                  <c:y val="8.5826120334978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9A-4E84-BD95-F4FCBE9F863D}"/>
                </c:ext>
              </c:extLst>
            </c:dLbl>
            <c:dLbl>
              <c:idx val="2"/>
              <c:layout>
                <c:manualLayout>
                  <c:x val="-6.0698642138883997E-17"/>
                  <c:y val="1.7184146361242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9A-4E84-BD95-F4FCBE9F863D}"/>
                </c:ext>
              </c:extLst>
            </c:dLbl>
            <c:dLbl>
              <c:idx val="3"/>
              <c:layout>
                <c:manualLayout>
                  <c:x val="-1.2139728427776799E-16"/>
                  <c:y val="1.2873918050246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9A-4E84-BD95-F4FCBE9F863D}"/>
                </c:ext>
              </c:extLst>
            </c:dLbl>
            <c:dLbl>
              <c:idx val="4"/>
              <c:layout>
                <c:manualLayout>
                  <c:x val="-1.2139728427776799E-16"/>
                  <c:y val="2.1494712570350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9A-4E84-BD95-F4FCBE9F86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11'!$D$5:$D$9</c:f>
              <c:numCache>
                <c:formatCode>0.0%</c:formatCode>
                <c:ptCount val="5"/>
                <c:pt idx="0">
                  <c:v>0.71404926492065035</c:v>
                </c:pt>
                <c:pt idx="1">
                  <c:v>0.18442368671740919</c:v>
                </c:pt>
                <c:pt idx="2">
                  <c:v>8.4683508297681842E-2</c:v>
                </c:pt>
                <c:pt idx="3">
                  <c:v>1.5822198804553465E-2</c:v>
                </c:pt>
                <c:pt idx="4">
                  <c:v>1.0213412597051283E-3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9A-4E84-BD95-F4FCBE9F863D}"/>
            </c:ext>
          </c:extLst>
        </c:ser>
        <c:ser>
          <c:idx val="2"/>
          <c:order val="2"/>
          <c:tx>
            <c:strRef>
              <c:f>'Gráfico 11'!$E$4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0026773754733639E-3"/>
                  <c:y val="1.6755353657679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9A-4E84-BD95-F4FCBE9F863D}"/>
                </c:ext>
              </c:extLst>
            </c:dLbl>
            <c:dLbl>
              <c:idx val="1"/>
              <c:layout>
                <c:manualLayout>
                  <c:x val="-1.6627361995241727E-3"/>
                  <c:y val="8.6849951612989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9A-4E84-BD95-F4FCBE9F863D}"/>
                </c:ext>
              </c:extLst>
            </c:dLbl>
            <c:dLbl>
              <c:idx val="2"/>
              <c:layout>
                <c:manualLayout>
                  <c:x val="1.654133142988535E-3"/>
                  <c:y val="1.722232884784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9A-4E84-BD95-F4FCBE9F863D}"/>
                </c:ext>
              </c:extLst>
            </c:dLbl>
            <c:dLbl>
              <c:idx val="3"/>
              <c:layout>
                <c:manualLayout>
                  <c:x val="0"/>
                  <c:y val="2.153255715884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9A-4E84-BD95-F4FCBE9F863D}"/>
                </c:ext>
              </c:extLst>
            </c:dLbl>
            <c:dLbl>
              <c:idx val="4"/>
              <c:layout>
                <c:manualLayout>
                  <c:x val="0"/>
                  <c:y val="8.5826120334978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9A-4E84-BD95-F4FCBE9F8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11'!$E$5:$E$9</c:f>
              <c:numCache>
                <c:formatCode>0.0%</c:formatCode>
                <c:ptCount val="5"/>
                <c:pt idx="0">
                  <c:v>0.69984853247978052</c:v>
                </c:pt>
                <c:pt idx="1">
                  <c:v>0.22190277499928554</c:v>
                </c:pt>
                <c:pt idx="2">
                  <c:v>5.6370685795395004E-2</c:v>
                </c:pt>
                <c:pt idx="3">
                  <c:v>1.2685166661903537E-2</c:v>
                </c:pt>
                <c:pt idx="4">
                  <c:v>9.1928400636354102E-3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9A-4E84-BD95-F4FCBE9F863D}"/>
            </c:ext>
          </c:extLst>
        </c:ser>
        <c:ser>
          <c:idx val="3"/>
          <c:order val="3"/>
          <c:tx>
            <c:strRef>
              <c:f>'Gráfico 11'!$F$4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660921736691202E-2"/>
                  <c:y val="1.2566430768731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9A-4E84-BD95-F4FCBE9F863D}"/>
                </c:ext>
              </c:extLst>
            </c:dLbl>
            <c:dLbl>
              <c:idx val="1"/>
              <c:layout>
                <c:manualLayout>
                  <c:x val="1.6606506100609272E-3"/>
                  <c:y val="1.69601199132817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9A-4E84-BD95-F4FCBE9F863D}"/>
                </c:ext>
              </c:extLst>
            </c:dLbl>
            <c:dLbl>
              <c:idx val="2"/>
              <c:layout>
                <c:manualLayout>
                  <c:x val="0"/>
                  <c:y val="2.1149042802229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9A-4E84-BD95-F4FCBE9F863D}"/>
                </c:ext>
              </c:extLst>
            </c:dLbl>
            <c:dLbl>
              <c:idx val="3"/>
              <c:layout>
                <c:manualLayout>
                  <c:x val="-1.2130130819573184E-16"/>
                  <c:y val="2.5862077743034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39A-4E84-BD95-F4FCBE9F863D}"/>
                </c:ext>
              </c:extLst>
            </c:dLbl>
            <c:dLbl>
              <c:idx val="4"/>
              <c:layout>
                <c:manualLayout>
                  <c:x val="0"/>
                  <c:y val="1.7184146361242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9A-4E84-BD95-F4FCBE9F86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11'!$F$5:$F$9</c:f>
              <c:numCache>
                <c:formatCode>0.0%</c:formatCode>
                <c:ptCount val="5"/>
                <c:pt idx="0">
                  <c:v>0.69796438968868146</c:v>
                </c:pt>
                <c:pt idx="1">
                  <c:v>0.26477423733725319</c:v>
                </c:pt>
                <c:pt idx="2">
                  <c:v>2.2785032153758454E-2</c:v>
                </c:pt>
                <c:pt idx="3">
                  <c:v>1.3484941211909761E-2</c:v>
                </c:pt>
                <c:pt idx="4">
                  <c:v>9.9139960839715472E-4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39A-4E84-BD95-F4FCBE9F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609928"/>
        <c:axId val="126610320"/>
      </c:barChart>
      <c:catAx>
        <c:axId val="12660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610320"/>
        <c:crosses val="autoZero"/>
        <c:auto val="1"/>
        <c:lblAlgn val="ctr"/>
        <c:lblOffset val="100"/>
        <c:noMultiLvlLbl val="0"/>
      </c:catAx>
      <c:valAx>
        <c:axId val="126610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26609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8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70019173135273"/>
          <c:y val="0.27362973164476112"/>
          <c:w val="0.78237523501051731"/>
          <c:h val="0.58294422322684947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22-401D-871D-8FB2858B2E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22-401D-871D-8FB2858B2E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22-401D-871D-8FB2858B2E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22-401D-871D-8FB2858B2E6A}"/>
              </c:ext>
            </c:extLst>
          </c:dPt>
          <c:dLbls>
            <c:dLbl>
              <c:idx val="0"/>
              <c:layout>
                <c:manualLayout>
                  <c:x val="9.5344825140100661E-2"/>
                  <c:y val="-0.222158522319541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2-401D-871D-8FB2858B2E6A}"/>
                </c:ext>
              </c:extLst>
            </c:dLbl>
            <c:dLbl>
              <c:idx val="1"/>
              <c:layout>
                <c:manualLayout>
                  <c:x val="8.5846775909767969E-2"/>
                  <c:y val="2.83956078523891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2-401D-871D-8FB2858B2E6A}"/>
                </c:ext>
              </c:extLst>
            </c:dLbl>
            <c:dLbl>
              <c:idx val="2"/>
              <c:layout>
                <c:manualLayout>
                  <c:x val="5.196836206285025E-2"/>
                  <c:y val="0.136211625232239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2-401D-871D-8FB2858B2E6A}"/>
                </c:ext>
              </c:extLst>
            </c:dLbl>
            <c:dLbl>
              <c:idx val="3"/>
              <c:layout>
                <c:manualLayout>
                  <c:x val="-0.16047811591118671"/>
                  <c:y val="-9.576847837840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2-401D-871D-8FB2858B2E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12'!$B$5:$B$8</c:f>
              <c:strCache>
                <c:ptCount val="4"/>
                <c:pt idx="0">
                  <c:v>Telejornal</c:v>
                </c:pt>
                <c:pt idx="1">
                  <c:v>Filme</c:v>
                </c:pt>
                <c:pt idx="2">
                  <c:v>Novela</c:v>
                </c:pt>
                <c:pt idx="3">
                  <c:v>Demais gêneros</c:v>
                </c:pt>
              </c:strCache>
            </c:strRef>
          </c:cat>
          <c:val>
            <c:numRef>
              <c:f>'Gráfico 12'!$D$5:$D$8</c:f>
              <c:numCache>
                <c:formatCode>0.0%</c:formatCode>
                <c:ptCount val="4"/>
                <c:pt idx="0">
                  <c:v>0.21471520404643335</c:v>
                </c:pt>
                <c:pt idx="1">
                  <c:v>0.17943850782052528</c:v>
                </c:pt>
                <c:pt idx="2">
                  <c:v>0.14381876430554841</c:v>
                </c:pt>
                <c:pt idx="3">
                  <c:v>0.46202752382749296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2-401D-871D-8FB2858B2E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2559938690462E-2"/>
          <c:y val="8.9805895264015501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13'!$C$4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26-4B39-9F86-04F9188FC6E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26-4B39-9F86-04F9188FC6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26-4B39-9F86-04F9188FC6E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26-4B39-9F86-04F9188FC6E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326-4B39-9F86-04F9188FC6EB}"/>
              </c:ext>
            </c:extLst>
          </c:dPt>
          <c:dLbls>
            <c:dLbl>
              <c:idx val="0"/>
              <c:layout>
                <c:manualLayout>
                  <c:x val="-8.8554407893323186E-6"/>
                  <c:y val="1.2535968814900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6-4B39-9F86-04F9188FC6EB}"/>
                </c:ext>
              </c:extLst>
            </c:dLbl>
            <c:dLbl>
              <c:idx val="1"/>
              <c:layout>
                <c:manualLayout>
                  <c:x val="-3.3254784705351787E-3"/>
                  <c:y val="1.26582320536336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6-4B39-9F86-04F9188FC6EB}"/>
                </c:ext>
              </c:extLst>
            </c:dLbl>
            <c:dLbl>
              <c:idx val="2"/>
              <c:layout>
                <c:manualLayout>
                  <c:x val="-3.3077675889564839E-3"/>
                  <c:y val="1.26582320536336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26-4B39-9F86-04F9188FC6EB}"/>
                </c:ext>
              </c:extLst>
            </c:dLbl>
            <c:dLbl>
              <c:idx val="3"/>
              <c:layout>
                <c:manualLayout>
                  <c:x val="-1.2128341051876324E-16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26-4B39-9F86-04F9188FC6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13'!$B$5:$B$9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13'!$C$5:$C$9</c:f>
              <c:numCache>
                <c:formatCode>0.0%</c:formatCode>
                <c:ptCount val="5"/>
                <c:pt idx="0">
                  <c:v>0.47485010625379476</c:v>
                </c:pt>
                <c:pt idx="1">
                  <c:v>0.28553809957498483</c:v>
                </c:pt>
                <c:pt idx="2">
                  <c:v>0.23382475713418335</c:v>
                </c:pt>
                <c:pt idx="3">
                  <c:v>5.7870370370370367E-3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6-4B39-9F86-04F9188FC6EB}"/>
            </c:ext>
          </c:extLst>
        </c:ser>
        <c:ser>
          <c:idx val="1"/>
          <c:order val="1"/>
          <c:tx>
            <c:strRef>
              <c:f>'Gráfico 13'!$D$4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627392352675592E-3"/>
                  <c:y val="8.43882136908912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26-4B39-9F86-04F9188FC6EB}"/>
                </c:ext>
              </c:extLst>
            </c:dLbl>
            <c:dLbl>
              <c:idx val="1"/>
              <c:layout>
                <c:manualLayout>
                  <c:x val="-6.6243906187023003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6-4B39-9F86-04F9188FC6EB}"/>
                </c:ext>
              </c:extLst>
            </c:dLbl>
            <c:dLbl>
              <c:idx val="2"/>
              <c:layout>
                <c:manualLayout>
                  <c:x val="-6.0641705259381618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26-4B39-9F86-04F9188FC6EB}"/>
                </c:ext>
              </c:extLst>
            </c:dLbl>
            <c:dLbl>
              <c:idx val="3"/>
              <c:layout>
                <c:manualLayout>
                  <c:x val="0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26-4B39-9F86-04F9188FC6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13'!$B$5:$B$9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13'!$D$5:$D$9</c:f>
              <c:numCache>
                <c:formatCode>0.0%</c:formatCode>
                <c:ptCount val="5"/>
                <c:pt idx="0">
                  <c:v>0.4014840182648402</c:v>
                </c:pt>
                <c:pt idx="1">
                  <c:v>0.35513698630136986</c:v>
                </c:pt>
                <c:pt idx="2">
                  <c:v>0.24226598173515981</c:v>
                </c:pt>
                <c:pt idx="3">
                  <c:v>8.2762557077625571E-4</c:v>
                </c:pt>
                <c:pt idx="4">
                  <c:v>2.8538812785388126E-4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26-4B39-9F86-04F9188FC6EB}"/>
            </c:ext>
          </c:extLst>
        </c:ser>
        <c:ser>
          <c:idx val="2"/>
          <c:order val="2"/>
          <c:tx>
            <c:strRef>
              <c:f>'Gráfico 13'!$E$4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136141388522808E-3"/>
                  <c:y val="1.67552805520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26-4B39-9F86-04F9188FC6EB}"/>
                </c:ext>
              </c:extLst>
            </c:dLbl>
            <c:dLbl>
              <c:idx val="1"/>
              <c:layout>
                <c:manualLayout>
                  <c:x val="-8.855440789392961E-6"/>
                  <c:y val="8.4693871787724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26-4B39-9F86-04F9188FC6EB}"/>
                </c:ext>
              </c:extLst>
            </c:dLbl>
            <c:dLbl>
              <c:idx val="2"/>
              <c:layout>
                <c:manualLayout>
                  <c:x val="3.3077675889564839E-3"/>
                  <c:y val="8.4388213690890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26-4B39-9F86-04F9188FC6EB}"/>
                </c:ext>
              </c:extLst>
            </c:dLbl>
            <c:dLbl>
              <c:idx val="3"/>
              <c:layout>
                <c:manualLayout>
                  <c:x val="0"/>
                  <c:y val="1.265823205363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26-4B39-9F86-04F9188FC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13'!$B$5:$B$9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13'!$E$5:$E$9</c:f>
              <c:numCache>
                <c:formatCode>0.0%</c:formatCode>
                <c:ptCount val="5"/>
                <c:pt idx="0">
                  <c:v>0.39529615563994935</c:v>
                </c:pt>
                <c:pt idx="1">
                  <c:v>0.35466719968019189</c:v>
                </c:pt>
                <c:pt idx="2">
                  <c:v>0.24098493284981393</c:v>
                </c:pt>
                <c:pt idx="3">
                  <c:v>9.0517118300448302E-3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6-4B39-9F86-04F9188FC6EB}"/>
            </c:ext>
          </c:extLst>
        </c:ser>
        <c:ser>
          <c:idx val="3"/>
          <c:order val="3"/>
          <c:tx>
            <c:strRef>
              <c:f>'Gráfico 13'!$F$4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973378331127069E-2"/>
                  <c:y val="1.256653462458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26-4B39-9F86-04F9188FC6EB}"/>
                </c:ext>
              </c:extLst>
            </c:dLbl>
            <c:dLbl>
              <c:idx val="1"/>
              <c:layout>
                <c:manualLayout>
                  <c:x val="3.3145393966189144E-3"/>
                  <c:y val="8.37768974972246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26-4B39-9F86-04F9188FC6EB}"/>
                </c:ext>
              </c:extLst>
            </c:dLbl>
            <c:dLbl>
              <c:idx val="2"/>
              <c:layout>
                <c:manualLayout>
                  <c:x val="6.6155351779129679E-3"/>
                  <c:y val="1.6785945309128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26-4B39-9F86-04F9188FC6EB}"/>
                </c:ext>
              </c:extLst>
            </c:dLbl>
            <c:dLbl>
              <c:idx val="3"/>
              <c:layout>
                <c:manualLayout>
                  <c:x val="0"/>
                  <c:y val="1.6877642738178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26-4B39-9F86-04F9188FC6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13'!$B$5:$B$9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13'!$F$5:$F$9</c:f>
              <c:numCache>
                <c:formatCode>0.0%</c:formatCode>
                <c:ptCount val="5"/>
                <c:pt idx="0">
                  <c:v>0.39718417047184174</c:v>
                </c:pt>
                <c:pt idx="1">
                  <c:v>0.38280060882800609</c:v>
                </c:pt>
                <c:pt idx="2">
                  <c:v>0.21902587519025873</c:v>
                </c:pt>
                <c:pt idx="3">
                  <c:v>9.8934550989345513E-4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6-4B39-9F86-04F9188F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96896"/>
        <c:axId val="177397288"/>
      </c:barChart>
      <c:catAx>
        <c:axId val="17739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397288"/>
        <c:crosses val="autoZero"/>
        <c:auto val="1"/>
        <c:lblAlgn val="ctr"/>
        <c:lblOffset val="100"/>
        <c:noMultiLvlLbl val="0"/>
      </c:catAx>
      <c:valAx>
        <c:axId val="177397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7739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5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'Gráfico 14'!$E$5</c:f>
              <c:strCache>
                <c:ptCount val="1"/>
                <c:pt idx="0">
                  <c:v>Rede Record</c:v>
                </c:pt>
              </c:strCache>
            </c:strRef>
          </c:tx>
          <c:explosion val="9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8B3-4B27-BAD3-6C20957DEE7C}"/>
              </c:ext>
            </c:extLst>
          </c:dPt>
          <c:dPt>
            <c:idx val="3"/>
            <c:bubble3D val="0"/>
            <c:explosion val="3"/>
            <c:extLst>
              <c:ext xmlns:c16="http://schemas.microsoft.com/office/drawing/2014/chart" uri="{C3380CC4-5D6E-409C-BE32-E72D297353CC}">
                <c16:uniqueId val="{00000001-E8B3-4B27-BAD3-6C20957DEE7C}"/>
              </c:ext>
            </c:extLst>
          </c:dPt>
          <c:dLbls>
            <c:dLbl>
              <c:idx val="0"/>
              <c:layout>
                <c:manualLayout>
                  <c:x val="-0.1262103111550518"/>
                  <c:y val="7.0609871682706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B3-4B27-BAD3-6C20957DEE7C}"/>
                </c:ext>
              </c:extLst>
            </c:dLbl>
            <c:dLbl>
              <c:idx val="3"/>
              <c:layout>
                <c:manualLayout>
                  <c:x val="0.14965447704687138"/>
                  <c:y val="0.135878171478565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B3-4B27-BAD3-6C20957DEE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14'!$D$6:$D$9</c:f>
              <c:strCache>
                <c:ptCount val="4"/>
                <c:pt idx="0">
                  <c:v>Telejornal</c:v>
                </c:pt>
                <c:pt idx="1">
                  <c:v>Religioso</c:v>
                </c:pt>
                <c:pt idx="2">
                  <c:v>Auditório</c:v>
                </c:pt>
                <c:pt idx="3">
                  <c:v>Demais gêneros</c:v>
                </c:pt>
              </c:strCache>
            </c:strRef>
          </c:cat>
          <c:val>
            <c:numRef>
              <c:f>'Gráfico 14'!$E$6:$E$9</c:f>
              <c:numCache>
                <c:formatCode>General</c:formatCode>
                <c:ptCount val="4"/>
                <c:pt idx="0">
                  <c:v>195395</c:v>
                </c:pt>
                <c:pt idx="1">
                  <c:v>114310</c:v>
                </c:pt>
                <c:pt idx="2">
                  <c:v>53910</c:v>
                </c:pt>
                <c:pt idx="3">
                  <c:v>161985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3-4B27-BAD3-6C20957DE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57628278547892E-2"/>
          <c:y val="8.9806003457258865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C6-42C8-969F-364BC458E3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C6-42C8-969F-364BC458E3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C6-42C8-969F-364BC458E3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C6-42C8-969F-364BC458E3F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C6-42C8-969F-364BC458E3FE}"/>
              </c:ext>
            </c:extLst>
          </c:dPt>
          <c:dLbls>
            <c:dLbl>
              <c:idx val="0"/>
              <c:layout>
                <c:manualLayout>
                  <c:x val="1.6450283536889097E-3"/>
                  <c:y val="1.25359688149004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C6-42C8-969F-364BC458E3FE}"/>
                </c:ext>
              </c:extLst>
            </c:dLbl>
            <c:dLbl>
              <c:idx val="1"/>
              <c:layout>
                <c:manualLayout>
                  <c:x val="-3.3254784705351787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6-42C8-969F-364BC458E3FE}"/>
                </c:ext>
              </c:extLst>
            </c:dLbl>
            <c:dLbl>
              <c:idx val="2"/>
              <c:layout>
                <c:manualLayout>
                  <c:x val="1.6538837944781812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C6-42C8-969F-364BC458E3FE}"/>
                </c:ext>
              </c:extLst>
            </c:dLbl>
            <c:dLbl>
              <c:idx val="3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6-42C8-969F-364BC458E3FE}"/>
                </c:ext>
              </c:extLst>
            </c:dLbl>
            <c:dLbl>
              <c:idx val="4"/>
              <c:layout>
                <c:manualLayout>
                  <c:x val="0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C6-42C8-969F-364BC458E3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15'!$B$5:$B$9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15'!$C$5:$C$9</c:f>
              <c:numCache>
                <c:formatCode>0.0%</c:formatCode>
                <c:ptCount val="5"/>
                <c:pt idx="0">
                  <c:v>0.48258196721311475</c:v>
                </c:pt>
                <c:pt idx="1">
                  <c:v>0.3819918791742562</c:v>
                </c:pt>
                <c:pt idx="2">
                  <c:v>7.6635549483910145E-2</c:v>
                </c:pt>
                <c:pt idx="3">
                  <c:v>4.6277322404371588E-2</c:v>
                </c:pt>
                <c:pt idx="4">
                  <c:v>1.2513281724347299E-2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C6-42C8-969F-364BC458E3FE}"/>
            </c:ext>
          </c:extLst>
        </c:ser>
        <c:ser>
          <c:idx val="1"/>
          <c:order val="1"/>
          <c:tx>
            <c:strRef>
              <c:f>'Gráfico 15'!$D$4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62739235267559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C6-42C8-969F-364BC458E3FE}"/>
                </c:ext>
              </c:extLst>
            </c:dLbl>
            <c:dLbl>
              <c:idx val="1"/>
              <c:layout>
                <c:manualLayout>
                  <c:x val="-4.9705068242240583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C6-42C8-969F-364BC458E3FE}"/>
                </c:ext>
              </c:extLst>
            </c:dLbl>
            <c:dLbl>
              <c:idx val="2"/>
              <c:layout>
                <c:manualLayout>
                  <c:x val="1.653883794478242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C6-42C8-969F-364BC458E3FE}"/>
                </c:ext>
              </c:extLst>
            </c:dLbl>
            <c:dLbl>
              <c:idx val="3"/>
              <c:layout>
                <c:manualLayout>
                  <c:x val="0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C6-42C8-969F-364BC458E3FE}"/>
                </c:ext>
              </c:extLst>
            </c:dLbl>
            <c:dLbl>
              <c:idx val="4"/>
              <c:layout>
                <c:manualLayout>
                  <c:x val="-1.2128341051876324E-16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C6-42C8-969F-364BC458E3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15'!$B$5:$B$9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15'!$D$5:$D$9</c:f>
              <c:numCache>
                <c:formatCode>0.0%</c:formatCode>
                <c:ptCount val="5"/>
                <c:pt idx="0">
                  <c:v>0.44998668188736685</c:v>
                </c:pt>
                <c:pt idx="1">
                  <c:v>0.43347602739726027</c:v>
                </c:pt>
                <c:pt idx="2">
                  <c:v>5.3907914764079148E-2</c:v>
                </c:pt>
                <c:pt idx="3">
                  <c:v>5.5951293759512938E-2</c:v>
                </c:pt>
                <c:pt idx="4">
                  <c:v>6.6780821917808222E-3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C6-42C8-969F-364BC458E3FE}"/>
            </c:ext>
          </c:extLst>
        </c:ser>
        <c:ser>
          <c:idx val="2"/>
          <c:order val="2"/>
          <c:tx>
            <c:strRef>
              <c:f>'Gráfico 15'!$E$4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519145658326838E-3"/>
                  <c:y val="2.0974790183989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6-42C8-969F-364BC458E3FE}"/>
                </c:ext>
              </c:extLst>
            </c:dLbl>
            <c:dLbl>
              <c:idx val="1"/>
              <c:layout>
                <c:manualLayout>
                  <c:x val="-8.855440789392961E-6"/>
                  <c:y val="8.4693871787724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C6-42C8-969F-364BC458E3FE}"/>
                </c:ext>
              </c:extLst>
            </c:dLbl>
            <c:dLbl>
              <c:idx val="2"/>
              <c:layout>
                <c:manualLayout>
                  <c:x val="3.3077675889564232E-3"/>
                  <c:y val="1.687764273817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6-42C8-969F-364BC458E3FE}"/>
                </c:ext>
              </c:extLst>
            </c:dLbl>
            <c:dLbl>
              <c:idx val="3"/>
              <c:layout>
                <c:manualLayout>
                  <c:x val="0"/>
                  <c:y val="1.687764273817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C6-42C8-969F-364BC458E3FE}"/>
                </c:ext>
              </c:extLst>
            </c:dLbl>
            <c:dLbl>
              <c:idx val="4"/>
              <c:layout>
                <c:manualLayout>
                  <c:x val="1.2128341051876324E-16"/>
                  <c:y val="1.265823205363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C6-42C8-969F-364BC458E3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15'!$B$5:$B$9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15'!$E$5:$E$9</c:f>
              <c:numCache>
                <c:formatCode>0.0%</c:formatCode>
                <c:ptCount val="5"/>
                <c:pt idx="0">
                  <c:v>0.42873097412480976</c:v>
                </c:pt>
                <c:pt idx="1">
                  <c:v>0.44490677321156774</c:v>
                </c:pt>
                <c:pt idx="2">
                  <c:v>5.285578386605784E-2</c:v>
                </c:pt>
                <c:pt idx="3">
                  <c:v>6.5182648401826485E-2</c:v>
                </c:pt>
                <c:pt idx="4">
                  <c:v>8.3238203957382035E-3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C6-42C8-969F-364BC458E3FE}"/>
            </c:ext>
          </c:extLst>
        </c:ser>
        <c:ser>
          <c:idx val="3"/>
          <c:order val="3"/>
          <c:tx>
            <c:strRef>
              <c:f>'Gráfico 15'!$F$4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011726947692314E-2"/>
                  <c:y val="1.2566534624583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C6-42C8-969F-364BC458E3FE}"/>
                </c:ext>
              </c:extLst>
            </c:dLbl>
            <c:dLbl>
              <c:idx val="1"/>
              <c:layout>
                <c:manualLayout>
                  <c:x val="3.3145393966189144E-3"/>
                  <c:y val="1.6816511118811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C6-42C8-969F-364BC458E3FE}"/>
                </c:ext>
              </c:extLst>
            </c:dLbl>
            <c:dLbl>
              <c:idx val="2"/>
              <c:layout>
                <c:manualLayout>
                  <c:x val="6.6155351779129679E-3"/>
                  <c:y val="1.6785945309128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C6-42C8-969F-364BC458E3FE}"/>
                </c:ext>
              </c:extLst>
            </c:dLbl>
            <c:dLbl>
              <c:idx val="3"/>
              <c:layout>
                <c:manualLayout>
                  <c:x val="3.3077675889564839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C6-42C8-969F-364BC458E3FE}"/>
                </c:ext>
              </c:extLst>
            </c:dLbl>
            <c:dLbl>
              <c:idx val="4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C6-42C8-969F-364BC458E3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15'!$B$5:$B$9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15'!$F$5:$F$9</c:f>
              <c:numCache>
                <c:formatCode>0.0%</c:formatCode>
                <c:ptCount val="5"/>
                <c:pt idx="0">
                  <c:v>0.43809170471841707</c:v>
                </c:pt>
                <c:pt idx="1">
                  <c:v>0.43597792998477936</c:v>
                </c:pt>
                <c:pt idx="2">
                  <c:v>6.6685692541856925E-2</c:v>
                </c:pt>
                <c:pt idx="3">
                  <c:v>5.2851978691019791E-2</c:v>
                </c:pt>
                <c:pt idx="4">
                  <c:v>6.392694063926941E-3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BC6-42C8-969F-364BC458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98464"/>
        <c:axId val="177398856"/>
      </c:barChart>
      <c:catAx>
        <c:axId val="177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398856"/>
        <c:crosses val="autoZero"/>
        <c:auto val="1"/>
        <c:lblAlgn val="ctr"/>
        <c:lblOffset val="100"/>
        <c:noMultiLvlLbl val="0"/>
      </c:catAx>
      <c:valAx>
        <c:axId val="177398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77398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5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312905654235087E-2"/>
          <c:y val="8.9077704655115636E-2"/>
          <c:w val="0.88391415715581212"/>
          <c:h val="0.83385591800863745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18-4C7C-80C4-2A38C33689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18-4C7C-80C4-2A38C33689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18-4C7C-80C4-2A38C33689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18-4C7C-80C4-2A38C3368928}"/>
              </c:ext>
            </c:extLst>
          </c:dPt>
          <c:dLbls>
            <c:dLbl>
              <c:idx val="0"/>
              <c:layout>
                <c:manualLayout>
                  <c:x val="-5.0201080236871219E-2"/>
                  <c:y val="-0.273839179193509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18-4C7C-80C4-2A38C3368928}"/>
                </c:ext>
              </c:extLst>
            </c:dLbl>
            <c:dLbl>
              <c:idx val="1"/>
              <c:layout>
                <c:manualLayout>
                  <c:x val="-1.150285966320329E-2"/>
                  <c:y val="-2.89560963970412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18-4C7C-80C4-2A38C3368928}"/>
                </c:ext>
              </c:extLst>
            </c:dLbl>
            <c:dLbl>
              <c:idx val="2"/>
              <c:layout>
                <c:manualLayout>
                  <c:x val="1.2083613515252709E-2"/>
                  <c:y val="-2.69430525729738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18-4C7C-80C4-2A38C3368928}"/>
                </c:ext>
              </c:extLst>
            </c:dLbl>
            <c:dLbl>
              <c:idx val="3"/>
              <c:layout>
                <c:manualLayout>
                  <c:x val="-9.9520183943949153E-2"/>
                  <c:y val="0.22835719398711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18-4C7C-80C4-2A38C336892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16'!$D$5:$D$8</c:f>
              <c:strCache>
                <c:ptCount val="4"/>
                <c:pt idx="0">
                  <c:v>Religioso</c:v>
                </c:pt>
                <c:pt idx="1">
                  <c:v>Auditório</c:v>
                </c:pt>
                <c:pt idx="2">
                  <c:v>Colunismo social</c:v>
                </c:pt>
                <c:pt idx="3">
                  <c:v>Demais gêneros</c:v>
                </c:pt>
              </c:strCache>
            </c:strRef>
          </c:cat>
          <c:val>
            <c:numRef>
              <c:f>'Gráfico 16'!$F$5:$F$8</c:f>
              <c:numCache>
                <c:formatCode>0.0%</c:formatCode>
                <c:ptCount val="4"/>
                <c:pt idx="0">
                  <c:v>0.43409436834094367</c:v>
                </c:pt>
                <c:pt idx="1">
                  <c:v>9.625190258751902E-2</c:v>
                </c:pt>
                <c:pt idx="2">
                  <c:v>7.9492009132420091E-2</c:v>
                </c:pt>
                <c:pt idx="3">
                  <c:v>0.39016171993911719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18-4C7C-80C4-2A38C33689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58" footer="0.31496062000000258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11512073026134E-2"/>
          <c:y val="8.5586592772714312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06F-4DE0-9F78-9EE10ECA0C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6F-4DE0-9F78-9EE10ECA0C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06F-4DE0-9F78-9EE10ECA0C3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6F-4DE0-9F78-9EE10ECA0C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06F-4DE0-9F78-9EE10ECA0C30}"/>
              </c:ext>
            </c:extLst>
          </c:dPt>
          <c:dLbls>
            <c:dLbl>
              <c:idx val="0"/>
              <c:layout>
                <c:manualLayout>
                  <c:x val="1.6450283536889097E-3"/>
                  <c:y val="4.09714744581128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6F-4DE0-9F78-9EE10ECA0C30}"/>
                </c:ext>
              </c:extLst>
            </c:dLbl>
            <c:dLbl>
              <c:idx val="1"/>
              <c:layout>
                <c:manualLayout>
                  <c:x val="-1.671594676056937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6F-4DE0-9F78-9EE10ECA0C30}"/>
                </c:ext>
              </c:extLst>
            </c:dLbl>
            <c:dLbl>
              <c:idx val="2"/>
              <c:layout>
                <c:manualLayout>
                  <c:x val="1.6538837944781812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6F-4DE0-9F78-9EE10ECA0C30}"/>
                </c:ext>
              </c:extLst>
            </c:dLbl>
            <c:dLbl>
              <c:idx val="3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6F-4DE0-9F78-9EE10ECA0C30}"/>
                </c:ext>
              </c:extLst>
            </c:dLbl>
            <c:dLbl>
              <c:idx val="4"/>
              <c:layout>
                <c:manualLayout>
                  <c:x val="0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6F-4DE0-9F78-9EE10ECA0C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17'!$C$5:$C$9</c:f>
              <c:numCache>
                <c:formatCode>0.0%</c:formatCode>
                <c:ptCount val="5"/>
                <c:pt idx="0">
                  <c:v>0.79865994742286628</c:v>
                </c:pt>
                <c:pt idx="1">
                  <c:v>0.18469379039375908</c:v>
                </c:pt>
                <c:pt idx="2">
                  <c:v>7.3456139851379434E-3</c:v>
                </c:pt>
                <c:pt idx="3">
                  <c:v>6.5104537387656713E-3</c:v>
                </c:pt>
                <c:pt idx="4">
                  <c:v>2.7901944594710018E-3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6F-4DE0-9F78-9EE10ECA0C30}"/>
            </c:ext>
          </c:extLst>
        </c:ser>
        <c:ser>
          <c:idx val="1"/>
          <c:order val="1"/>
          <c:tx>
            <c:strRef>
              <c:f>'Gráfico 17'!$D$4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8554407893171584E-6"/>
                  <c:y val="2.10970534227228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6F-4DE0-9F78-9EE10ECA0C30}"/>
                </c:ext>
              </c:extLst>
            </c:dLbl>
            <c:dLbl>
              <c:idx val="1"/>
              <c:layout>
                <c:manualLayout>
                  <c:x val="1.6450283536889097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6F-4DE0-9F78-9EE10ECA0C30}"/>
                </c:ext>
              </c:extLst>
            </c:dLbl>
            <c:dLbl>
              <c:idx val="2"/>
              <c:layout>
                <c:manualLayout>
                  <c:x val="1.653883794478242E-3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6F-4DE0-9F78-9EE10ECA0C30}"/>
                </c:ext>
              </c:extLst>
            </c:dLbl>
            <c:dLbl>
              <c:idx val="3"/>
              <c:layout>
                <c:manualLayout>
                  <c:x val="0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6F-4DE0-9F78-9EE10ECA0C30}"/>
                </c:ext>
              </c:extLst>
            </c:dLbl>
            <c:dLbl>
              <c:idx val="4"/>
              <c:layout>
                <c:manualLayout>
                  <c:x val="-1.2128341051876324E-16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6F-4DE0-9F78-9EE10ECA0C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17'!$D$5:$D$9</c:f>
              <c:numCache>
                <c:formatCode>0.0%</c:formatCode>
                <c:ptCount val="5"/>
                <c:pt idx="0">
                  <c:v>0.77216948764867332</c:v>
                </c:pt>
                <c:pt idx="1">
                  <c:v>0.22247636474534918</c:v>
                </c:pt>
                <c:pt idx="2">
                  <c:v>3.0573345532174442E-3</c:v>
                </c:pt>
                <c:pt idx="3">
                  <c:v>2.2396309850564195E-3</c:v>
                </c:pt>
                <c:pt idx="4">
                  <c:v>5.7182067703568164E-5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6F-4DE0-9F78-9EE10ECA0C30}"/>
            </c:ext>
          </c:extLst>
        </c:ser>
        <c:ser>
          <c:idx val="2"/>
          <c:order val="2"/>
          <c:tx>
            <c:strRef>
              <c:f>'Gráfico 17'!$E$4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519145658326838E-3"/>
                  <c:y val="2.0974790183989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6F-4DE0-9F78-9EE10ECA0C30}"/>
                </c:ext>
              </c:extLst>
            </c:dLbl>
            <c:dLbl>
              <c:idx val="1"/>
              <c:layout>
                <c:manualLayout>
                  <c:x val="8.2605635316018167E-3"/>
                  <c:y val="8.4693871787724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6F-4DE0-9F78-9EE10ECA0C30}"/>
                </c:ext>
              </c:extLst>
            </c:dLbl>
            <c:dLbl>
              <c:idx val="2"/>
              <c:layout>
                <c:manualLayout>
                  <c:x val="3.3077675889564232E-3"/>
                  <c:y val="1.687764273817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6F-4DE0-9F78-9EE10ECA0C30}"/>
                </c:ext>
              </c:extLst>
            </c:dLbl>
            <c:dLbl>
              <c:idx val="3"/>
              <c:layout>
                <c:manualLayout>
                  <c:x val="0"/>
                  <c:y val="1.687764273817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6F-4DE0-9F78-9EE10ECA0C30}"/>
                </c:ext>
              </c:extLst>
            </c:dLbl>
            <c:dLbl>
              <c:idx val="4"/>
              <c:layout>
                <c:manualLayout>
                  <c:x val="1.2128341051876324E-16"/>
                  <c:y val="1.265823205363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6F-4DE0-9F78-9EE10ECA0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17'!$E$5:$E$9</c:f>
              <c:numCache>
                <c:formatCode>0.0%</c:formatCode>
                <c:ptCount val="5"/>
                <c:pt idx="0">
                  <c:v>0.75614535768645352</c:v>
                </c:pt>
                <c:pt idx="1">
                  <c:v>0.22926179604261795</c:v>
                </c:pt>
                <c:pt idx="2">
                  <c:v>3.5673515981735158E-3</c:v>
                </c:pt>
                <c:pt idx="3">
                  <c:v>1.1025494672754948E-2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06F-4DE0-9F78-9EE10ECA0C30}"/>
            </c:ext>
          </c:extLst>
        </c:ser>
        <c:ser>
          <c:idx val="3"/>
          <c:order val="3"/>
          <c:tx>
            <c:strRef>
              <c:f>'Gráfico 17'!$F$4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8424180822861519E-5"/>
                  <c:y val="4.1277132554946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6F-4DE0-9F78-9EE10ECA0C30}"/>
                </c:ext>
              </c:extLst>
            </c:dLbl>
            <c:dLbl>
              <c:idx val="1"/>
              <c:layout>
                <c:manualLayout>
                  <c:x val="1.6606556021406726E-3"/>
                  <c:y val="1.6816511118811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6F-4DE0-9F78-9EE10ECA0C30}"/>
                </c:ext>
              </c:extLst>
            </c:dLbl>
            <c:dLbl>
              <c:idx val="2"/>
              <c:layout>
                <c:manualLayout>
                  <c:x val="6.6155351779129679E-3"/>
                  <c:y val="1.6785945309128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6F-4DE0-9F78-9EE10ECA0C30}"/>
                </c:ext>
              </c:extLst>
            </c:dLbl>
            <c:dLbl>
              <c:idx val="3"/>
              <c:layout>
                <c:manualLayout>
                  <c:x val="3.3077675889564839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6F-4DE0-9F78-9EE10ECA0C30}"/>
                </c:ext>
              </c:extLst>
            </c:dLbl>
            <c:dLbl>
              <c:idx val="4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6F-4DE0-9F78-9EE10ECA0C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17'!$F$5:$F$9</c:f>
              <c:numCache>
                <c:formatCode>0.0%</c:formatCode>
                <c:ptCount val="5"/>
                <c:pt idx="0">
                  <c:v>0.81355029022742409</c:v>
                </c:pt>
                <c:pt idx="1">
                  <c:v>0.17960795508611666</c:v>
                </c:pt>
                <c:pt idx="2">
                  <c:v>4.3676848415643739E-3</c:v>
                </c:pt>
                <c:pt idx="3">
                  <c:v>2.4740698448948522E-3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06F-4DE0-9F78-9EE10ECA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99640"/>
        <c:axId val="177606328"/>
      </c:barChart>
      <c:catAx>
        <c:axId val="177399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606328"/>
        <c:crosses val="autoZero"/>
        <c:auto val="1"/>
        <c:lblAlgn val="ctr"/>
        <c:lblOffset val="100"/>
        <c:noMultiLvlLbl val="0"/>
      </c:catAx>
      <c:valAx>
        <c:axId val="177606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77399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4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804268490343081E-2"/>
          <c:y val="0.16810225857243577"/>
          <c:w val="0.83600021593596396"/>
          <c:h val="0.62617712037962292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2-456B-8AEC-043E9EF75A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2-456B-8AEC-043E9EF75A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52-456B-8AEC-043E9EF75A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852-456B-8AEC-043E9EF75AFA}"/>
              </c:ext>
            </c:extLst>
          </c:dPt>
          <c:dLbls>
            <c:dLbl>
              <c:idx val="0"/>
              <c:layout>
                <c:manualLayout>
                  <c:x val="1.45626257574524E-2"/>
                  <c:y val="-0.231146643479381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2-456B-8AEC-043E9EF75AFA}"/>
                </c:ext>
              </c:extLst>
            </c:dLbl>
            <c:dLbl>
              <c:idx val="1"/>
              <c:layout>
                <c:manualLayout>
                  <c:x val="8.8506263157282591E-2"/>
                  <c:y val="-0.128410221728418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2-456B-8AEC-043E9EF75AFA}"/>
                </c:ext>
              </c:extLst>
            </c:dLbl>
            <c:dLbl>
              <c:idx val="2"/>
              <c:layout>
                <c:manualLayout>
                  <c:x val="0.10544032069846512"/>
                  <c:y val="8.80930067790605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2-456B-8AEC-043E9EF75AFA}"/>
                </c:ext>
              </c:extLst>
            </c:dLbl>
            <c:dLbl>
              <c:idx val="3"/>
              <c:layout>
                <c:manualLayout>
                  <c:x val="-0.18274912090936926"/>
                  <c:y val="6.3657472263819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2-456B-8AEC-043E9EF75A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18'!$C$6:$C$9</c:f>
              <c:strCache>
                <c:ptCount val="4"/>
                <c:pt idx="0">
                  <c:v>Infantil</c:v>
                </c:pt>
                <c:pt idx="1">
                  <c:v>Série</c:v>
                </c:pt>
                <c:pt idx="2">
                  <c:v>Telejornal</c:v>
                </c:pt>
                <c:pt idx="3">
                  <c:v>Demais gêneros</c:v>
                </c:pt>
              </c:strCache>
            </c:strRef>
          </c:cat>
          <c:val>
            <c:numRef>
              <c:f>'Gráfico 18'!$E$6:$E$9</c:f>
              <c:numCache>
                <c:formatCode>0.0%</c:formatCode>
                <c:ptCount val="4"/>
                <c:pt idx="0">
                  <c:v>0.18559330098011229</c:v>
                </c:pt>
                <c:pt idx="1">
                  <c:v>0.17662003996574366</c:v>
                </c:pt>
                <c:pt idx="2">
                  <c:v>0.16102388428965647</c:v>
                </c:pt>
                <c:pt idx="3">
                  <c:v>0.47676277476448758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52-456B-8AEC-043E9EF75A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58" footer="0.31496062000000258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21639978665608E-2"/>
          <c:y val="8.5559652125533583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19'!$C$4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60-4530-A597-D23D86037C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60-4530-A597-D23D86037C8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60-4530-A597-D23D86037C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60-4530-A597-D23D86037C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60-4530-A597-D23D86037C88}"/>
              </c:ext>
            </c:extLst>
          </c:dPt>
          <c:dLbls>
            <c:dLbl>
              <c:idx val="0"/>
              <c:layout>
                <c:manualLayout>
                  <c:x val="-6.6291208030586938E-3"/>
                  <c:y val="1.68296694349998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0-4530-A597-D23D86037C88}"/>
                </c:ext>
              </c:extLst>
            </c:dLbl>
            <c:dLbl>
              <c:idx val="1"/>
              <c:layout>
                <c:manualLayout>
                  <c:x val="-8.2276322023778126E-6"/>
                  <c:y val="8.1822920515210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0-4530-A597-D23D86037C88}"/>
                </c:ext>
              </c:extLst>
            </c:dLbl>
            <c:dLbl>
              <c:idx val="2"/>
              <c:layout>
                <c:manualLayout>
                  <c:x val="-8.8567475783262964E-6"/>
                  <c:y val="2.1238807099785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0-4530-A597-D23D86037C88}"/>
                </c:ext>
              </c:extLst>
            </c:dLbl>
            <c:dLbl>
              <c:idx val="3"/>
              <c:layout>
                <c:manualLayout>
                  <c:x val="-1.6632876782457747E-3"/>
                  <c:y val="1.6877481945761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0-4530-A597-D23D86037C88}"/>
                </c:ext>
              </c:extLst>
            </c:dLbl>
            <c:dLbl>
              <c:idx val="4"/>
              <c:layout>
                <c:manualLayout>
                  <c:x val="0"/>
                  <c:y val="1.690456455675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0-4530-A597-D23D86037C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19'!$B$5:$B$9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19'!$C$5:$C$9</c:f>
              <c:numCache>
                <c:formatCode>0.0%</c:formatCode>
                <c:ptCount val="5"/>
                <c:pt idx="0">
                  <c:v>0.5380616272009715</c:v>
                </c:pt>
                <c:pt idx="1">
                  <c:v>0.29622040072859745</c:v>
                </c:pt>
                <c:pt idx="2">
                  <c:v>0.13892683667273831</c:v>
                </c:pt>
                <c:pt idx="3">
                  <c:v>1.8101092896174863E-2</c:v>
                </c:pt>
                <c:pt idx="4">
                  <c:v>8.6900425015179108E-3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60-4530-A597-D23D86037C88}"/>
            </c:ext>
          </c:extLst>
        </c:ser>
        <c:ser>
          <c:idx val="1"/>
          <c:order val="1"/>
          <c:tx>
            <c:strRef>
              <c:f>'Gráfico 19'!$D$4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403025470137504E-3"/>
                  <c:y val="1.685073368799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0-4530-A597-D23D86037C88}"/>
                </c:ext>
              </c:extLst>
            </c:dLbl>
            <c:dLbl>
              <c:idx val="1"/>
              <c:layout>
                <c:manualLayout>
                  <c:x val="1.6714946726099362E-3"/>
                  <c:y val="2.1198440848085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60-4530-A597-D23D86037C88}"/>
                </c:ext>
              </c:extLst>
            </c:dLbl>
            <c:dLbl>
              <c:idx val="2"/>
              <c:layout>
                <c:manualLayout>
                  <c:x val="-4.7015041156444638E-6"/>
                  <c:y val="1.690456455675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60-4530-A597-D23D86037C88}"/>
                </c:ext>
              </c:extLst>
            </c:dLbl>
            <c:dLbl>
              <c:idx val="3"/>
              <c:layout>
                <c:manualLayout>
                  <c:x val="0"/>
                  <c:y val="2.1150850477573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60-4530-A597-D23D86037C88}"/>
                </c:ext>
              </c:extLst>
            </c:dLbl>
            <c:dLbl>
              <c:idx val="4"/>
              <c:layout>
                <c:manualLayout>
                  <c:x val="1.6585861741300087E-3"/>
                  <c:y val="2.1150850477573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60-4530-A597-D23D86037C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19'!$B$5:$B$9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19'!$D$5:$D$9</c:f>
              <c:numCache>
                <c:formatCode>0.0%</c:formatCode>
                <c:ptCount val="5"/>
                <c:pt idx="0">
                  <c:v>0.55595509893455097</c:v>
                </c:pt>
                <c:pt idx="1">
                  <c:v>0.27107115677321159</c:v>
                </c:pt>
                <c:pt idx="2">
                  <c:v>0.14463470319634703</c:v>
                </c:pt>
                <c:pt idx="3">
                  <c:v>2.4543378995433789E-2</c:v>
                </c:pt>
                <c:pt idx="4">
                  <c:v>3.7956621004566209E-3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60-4530-A597-D23D86037C88}"/>
            </c:ext>
          </c:extLst>
        </c:ser>
        <c:ser>
          <c:idx val="2"/>
          <c:order val="2"/>
          <c:tx>
            <c:strRef>
              <c:f>'Gráfico 19'!$E$4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850974334489033E-3"/>
                  <c:y val="2.097498068274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60-4530-A597-D23D86037C88}"/>
                </c:ext>
              </c:extLst>
            </c:dLbl>
            <c:dLbl>
              <c:idx val="1"/>
              <c:layout>
                <c:manualLayout>
                  <c:x val="4.957736089947087E-3"/>
                  <c:y val="1.6776841625906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60-4530-A597-D23D86037C88}"/>
                </c:ext>
              </c:extLst>
            </c:dLbl>
            <c:dLbl>
              <c:idx val="2"/>
              <c:layout>
                <c:manualLayout>
                  <c:x val="3.3077675889564232E-3"/>
                  <c:y val="1.687764273817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60-4530-A597-D23D86037C88}"/>
                </c:ext>
              </c:extLst>
            </c:dLbl>
            <c:dLbl>
              <c:idx val="3"/>
              <c:layout>
                <c:manualLayout>
                  <c:x val="0"/>
                  <c:y val="1.687764273817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60-4530-A597-D23D86037C88}"/>
                </c:ext>
              </c:extLst>
            </c:dLbl>
            <c:dLbl>
              <c:idx val="4"/>
              <c:layout>
                <c:manualLayout>
                  <c:x val="4.9757585223903908E-3"/>
                  <c:y val="2.115085047757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60-4530-A597-D23D8603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19'!$B$5:$B$9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19'!$E$5:$E$9</c:f>
              <c:numCache>
                <c:formatCode>0.0%</c:formatCode>
                <c:ptCount val="5"/>
                <c:pt idx="0">
                  <c:v>0.56591514459665149</c:v>
                </c:pt>
                <c:pt idx="1">
                  <c:v>0.27423896499238964</c:v>
                </c:pt>
                <c:pt idx="2">
                  <c:v>0.1252568493150685</c:v>
                </c:pt>
                <c:pt idx="3">
                  <c:v>2.5542237442922375E-2</c:v>
                </c:pt>
                <c:pt idx="4">
                  <c:v>9.0468036529680364E-3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D60-4530-A597-D23D86037C88}"/>
            </c:ext>
          </c:extLst>
        </c:ser>
        <c:ser>
          <c:idx val="3"/>
          <c:order val="3"/>
          <c:tx>
            <c:strRef>
              <c:f>'Gráfico 19'!$F$4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246684264222443E-3"/>
                  <c:y val="2.126185574731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60-4530-A597-D23D86037C88}"/>
                </c:ext>
              </c:extLst>
            </c:dLbl>
            <c:dLbl>
              <c:idx val="1"/>
              <c:layout>
                <c:manualLayout>
                  <c:x val="6.6404827713381683E-3"/>
                  <c:y val="2.1059906401158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60-4530-A597-D23D86037C88}"/>
                </c:ext>
              </c:extLst>
            </c:dLbl>
            <c:dLbl>
              <c:idx val="2"/>
              <c:layout>
                <c:manualLayout>
                  <c:x val="6.6155351779129679E-3"/>
                  <c:y val="1.6785945309128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60-4530-A597-D23D86037C88}"/>
                </c:ext>
              </c:extLst>
            </c:dLbl>
            <c:dLbl>
              <c:idx val="3"/>
              <c:layout>
                <c:manualLayout>
                  <c:x val="3.3077675889564839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60-4530-A597-D23D86037C88}"/>
                </c:ext>
              </c:extLst>
            </c:dLbl>
            <c:dLbl>
              <c:idx val="4"/>
              <c:layout>
                <c:manualLayout>
                  <c:x val="3.3124708441444944E-3"/>
                  <c:y val="1.6877481945761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60-4530-A597-D23D86037C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19'!$B$5:$B$9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19'!$F$5:$F$9</c:f>
              <c:numCache>
                <c:formatCode>0.0%</c:formatCode>
                <c:ptCount val="5"/>
                <c:pt idx="0">
                  <c:v>0.60153729071537287</c:v>
                </c:pt>
                <c:pt idx="1">
                  <c:v>0.26965943683409438</c:v>
                </c:pt>
                <c:pt idx="2">
                  <c:v>0.10835996955859969</c:v>
                </c:pt>
                <c:pt idx="3">
                  <c:v>1.9453957382039574E-2</c:v>
                </c:pt>
                <c:pt idx="4">
                  <c:v>9.8934550989345513E-4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D60-4530-A597-D23D86037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563160"/>
        <c:axId val="179563552"/>
      </c:barChart>
      <c:catAx>
        <c:axId val="179563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563552"/>
        <c:crosses val="autoZero"/>
        <c:auto val="1"/>
        <c:lblAlgn val="ctr"/>
        <c:lblOffset val="100"/>
        <c:noMultiLvlLbl val="0"/>
      </c:catAx>
      <c:valAx>
        <c:axId val="179563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79563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62030530937E-2"/>
          <c:y val="8.860835484995272E-2"/>
          <c:w val="0.93241753564588215"/>
          <c:h val="0.680826079940968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'Tabela 3'!$B$3</c:f>
              <c:strCache>
                <c:ptCount val="1"/>
                <c:pt idx="0">
                  <c:v>Brasileira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0.140558937595487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32-41FB-9B66-A3AA8C545B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  <c:pt idx="5">
                  <c:v>Total </c:v>
                </c:pt>
              </c:strCache>
            </c:strRef>
          </c:cat>
          <c:val>
            <c:numRef>
              <c:f>'Tabela 3'!$C$4:$C$9</c:f>
              <c:numCache>
                <c:formatCode>0.0%</c:formatCode>
                <c:ptCount val="6"/>
                <c:pt idx="0">
                  <c:v>0.66519094628154529</c:v>
                </c:pt>
                <c:pt idx="1">
                  <c:v>0.99886586876425065</c:v>
                </c:pt>
                <c:pt idx="2">
                  <c:v>0.99326359210101012</c:v>
                </c:pt>
                <c:pt idx="3">
                  <c:v>1</c:v>
                </c:pt>
                <c:pt idx="4">
                  <c:v>0.98805005448874517</c:v>
                </c:pt>
                <c:pt idx="5">
                  <c:v>0.83311560359779613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2-41FB-9B66-A3AA8C545BA6}"/>
            </c:ext>
          </c:extLst>
        </c:ser>
        <c:ser>
          <c:idx val="1"/>
          <c:order val="1"/>
          <c:tx>
            <c:strRef>
              <c:f>'Tabela 3'!$D$3</c:f>
              <c:strCache>
                <c:ptCount val="1"/>
                <c:pt idx="0">
                  <c:v>Estrangeira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5.7388809182209472E-3"/>
                  <c:y val="-3.1841109413562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2-41FB-9B66-A3AA8C545BA6}"/>
                </c:ext>
              </c:extLst>
            </c:dLbl>
            <c:dLbl>
              <c:idx val="2"/>
              <c:layout>
                <c:manualLayout>
                  <c:x val="1.9129603060736491E-3"/>
                  <c:y val="-3.9800995024875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1FB-9B66-A3AA8C545B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2-41FB-9B66-A3AA8C545BA6}"/>
                </c:ext>
              </c:extLst>
            </c:dLbl>
            <c:dLbl>
              <c:idx val="4"/>
              <c:layout>
                <c:manualLayout>
                  <c:x val="0"/>
                  <c:y val="-3.1840796019900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1FB-9B66-A3AA8C545B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  <c:pt idx="5">
                  <c:v>Total </c:v>
                </c:pt>
              </c:strCache>
            </c:strRef>
          </c:cat>
          <c:val>
            <c:numRef>
              <c:f>'Tabela 3'!$E$4:$E$9</c:f>
              <c:numCache>
                <c:formatCode>0.0%</c:formatCode>
                <c:ptCount val="6"/>
                <c:pt idx="0">
                  <c:v>0.28431425587969589</c:v>
                </c:pt>
                <c:pt idx="1">
                  <c:v>1.1341312357493946E-3</c:v>
                </c:pt>
                <c:pt idx="2">
                  <c:v>6.7364078989897939E-3</c:v>
                </c:pt>
                <c:pt idx="3">
                  <c:v>0</c:v>
                </c:pt>
                <c:pt idx="4">
                  <c:v>1.1949945511254745E-2</c:v>
                </c:pt>
                <c:pt idx="5">
                  <c:v>0.14201223727824927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32-41FB-9B66-A3AA8C545BA6}"/>
            </c:ext>
          </c:extLst>
        </c:ser>
        <c:ser>
          <c:idx val="2"/>
          <c:order val="2"/>
          <c:tx>
            <c:strRef>
              <c:f>'Tabela 3'!$F$3</c:f>
              <c:strCache>
                <c:ptCount val="1"/>
                <c:pt idx="0">
                  <c:v>Indefinido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1FB-9B66-A3AA8C545B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2-41FB-9B66-A3AA8C545B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2-41FB-9B66-A3AA8C545B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2-41FB-9B66-A3AA8C545BA6}"/>
                </c:ext>
              </c:extLst>
            </c:dLbl>
            <c:dLbl>
              <c:idx val="5"/>
              <c:layout>
                <c:manualLayout>
                  <c:x val="1.9129603060736491E-3"/>
                  <c:y val="-3.582120891604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32-41FB-9B66-A3AA8C545B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  <c:pt idx="5">
                  <c:v>Total </c:v>
                </c:pt>
              </c:strCache>
            </c:strRef>
          </c:cat>
          <c:val>
            <c:numRef>
              <c:f>'Tabela 3'!$G$4:$G$9</c:f>
              <c:numCache>
                <c:formatCode>0.0%</c:formatCode>
                <c:ptCount val="6"/>
                <c:pt idx="0">
                  <c:v>5.0494797838758765E-2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2.4872159123954522E-2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32-41FB-9B66-A3AA8C545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100"/>
        <c:axId val="173230096"/>
        <c:axId val="174375112"/>
      </c:barChart>
      <c:catAx>
        <c:axId val="17323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pt-BR"/>
          </a:p>
        </c:txPr>
        <c:crossAx val="174375112"/>
        <c:crosses val="autoZero"/>
        <c:auto val="1"/>
        <c:lblAlgn val="ctr"/>
        <c:lblOffset val="100"/>
        <c:noMultiLvlLbl val="0"/>
      </c:catAx>
      <c:valAx>
        <c:axId val="174375112"/>
        <c:scaling>
          <c:orientation val="minMax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pt-BR"/>
          </a:p>
        </c:txPr>
        <c:crossAx val="1732300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313989087088647"/>
          <c:y val="0.88000031339366158"/>
          <c:w val="0.61985878737898081"/>
          <c:h val="6.6120108120813259E-2"/>
        </c:manualLayout>
      </c:layout>
      <c:overlay val="0"/>
      <c:txPr>
        <a:bodyPr/>
        <a:lstStyle/>
        <a:p>
          <a:pPr>
            <a:defRPr sz="90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4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1702784939494"/>
          <c:y val="0.17346624523315227"/>
          <c:w val="0.79073651259460564"/>
          <c:h val="0.59076049672604758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1E-45D8-B329-5E34DBD7C0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1E-45D8-B329-5E34DBD7C0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1E-45D8-B329-5E34DBD7C0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1E-45D8-B329-5E34DBD7C094}"/>
              </c:ext>
            </c:extLst>
          </c:dPt>
          <c:dLbls>
            <c:dLbl>
              <c:idx val="0"/>
              <c:layout>
                <c:manualLayout>
                  <c:x val="8.0610043229890377E-2"/>
                  <c:y val="-0.192110274536850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1E-45D8-B329-5E34DBD7C094}"/>
                </c:ext>
              </c:extLst>
            </c:dLbl>
            <c:dLbl>
              <c:idx val="1"/>
              <c:layout>
                <c:manualLayout>
                  <c:x val="-3.7071174926663578E-2"/>
                  <c:y val="3.375672931394524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5D8-B329-5E34DBD7C094}"/>
                </c:ext>
              </c:extLst>
            </c:dLbl>
            <c:dLbl>
              <c:idx val="2"/>
              <c:layout>
                <c:manualLayout>
                  <c:x val="8.3236838042303541E-4"/>
                  <c:y val="-1.85803781826541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1E-45D8-B329-5E34DBD7C094}"/>
                </c:ext>
              </c:extLst>
            </c:dLbl>
            <c:dLbl>
              <c:idx val="3"/>
              <c:layout>
                <c:manualLayout>
                  <c:x val="-0.16704420177930435"/>
                  <c:y val="1.2690463692038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E-45D8-B329-5E34DBD7C0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20'!$C$5:$C$8</c:f>
              <c:strCache>
                <c:ptCount val="4"/>
                <c:pt idx="0">
                  <c:v>Série</c:v>
                </c:pt>
                <c:pt idx="1">
                  <c:v>Debate</c:v>
                </c:pt>
                <c:pt idx="2">
                  <c:v>Filme</c:v>
                </c:pt>
                <c:pt idx="3">
                  <c:v>Demais gêneros</c:v>
                </c:pt>
              </c:strCache>
            </c:strRef>
          </c:cat>
          <c:val>
            <c:numRef>
              <c:f>'Gráfico 20'!$E$5:$E$8</c:f>
              <c:numCache>
                <c:formatCode>0.0%</c:formatCode>
                <c:ptCount val="4"/>
                <c:pt idx="0">
                  <c:v>0.28185121765601218</c:v>
                </c:pt>
                <c:pt idx="1">
                  <c:v>9.5968417047184174E-2</c:v>
                </c:pt>
                <c:pt idx="2">
                  <c:v>8.4944824961948245E-2</c:v>
                </c:pt>
                <c:pt idx="3">
                  <c:v>0.53723554033485543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E-45D8-B329-5E34DBD7C0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58" footer="0.31496062000000258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5950866671363E-2"/>
          <c:y val="8.9805994960222707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21'!$C$4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65-4C4D-B5D5-C39FC6AA1D5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65-4C4D-B5D5-C39FC6AA1D5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65-4C4D-B5D5-C39FC6AA1D5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65-4C4D-B5D5-C39FC6AA1D5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5-4C4D-B5D5-C39FC6AA1D51}"/>
              </c:ext>
            </c:extLst>
          </c:dPt>
          <c:dLbls>
            <c:dLbl>
              <c:idx val="0"/>
              <c:layout>
                <c:manualLayout>
                  <c:x val="-1.6596078153293954E-3"/>
                  <c:y val="2.1076056810133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5-4C4D-B5D5-C39FC6AA1D51}"/>
                </c:ext>
              </c:extLst>
            </c:dLbl>
            <c:dLbl>
              <c:idx val="1"/>
              <c:layout>
                <c:manualLayout>
                  <c:x val="-1.6773353257664976E-3"/>
                  <c:y val="2.0832094373590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5-4C4D-B5D5-C39FC6AA1D51}"/>
                </c:ext>
              </c:extLst>
            </c:dLbl>
            <c:dLbl>
              <c:idx val="2"/>
              <c:layout>
                <c:manualLayout>
                  <c:x val="-8.9027678967237034E-6"/>
                  <c:y val="1.69283577563032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5-4C4D-B5D5-C39FC6AA1D51}"/>
                </c:ext>
              </c:extLst>
            </c:dLbl>
            <c:dLbl>
              <c:idx val="3"/>
              <c:layout>
                <c:manualLayout>
                  <c:x val="-8.9027678967237034E-6"/>
                  <c:y val="2.1066467010567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5-4C4D-B5D5-C39FC6AA1D51}"/>
                </c:ext>
              </c:extLst>
            </c:dLbl>
            <c:dLbl>
              <c:idx val="4"/>
              <c:layout>
                <c:manualLayout>
                  <c:x val="0"/>
                  <c:y val="1.6846972835336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5-4C4D-B5D5-C39FC6AA1D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21'!$C$5:$C$9</c:f>
              <c:numCache>
                <c:formatCode>0.0%</c:formatCode>
                <c:ptCount val="5"/>
                <c:pt idx="0">
                  <c:v>0.70809451530323286</c:v>
                </c:pt>
                <c:pt idx="1">
                  <c:v>0.16347613330010646</c:v>
                </c:pt>
                <c:pt idx="2">
                  <c:v>0.10554812985659591</c:v>
                </c:pt>
                <c:pt idx="3">
                  <c:v>1.2505380485263133E-2</c:v>
                </c:pt>
                <c:pt idx="4">
                  <c:v>1.0375841054801658E-2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65-4C4D-B5D5-C39FC6AA1D51}"/>
            </c:ext>
          </c:extLst>
        </c:ser>
        <c:ser>
          <c:idx val="1"/>
          <c:order val="1"/>
          <c:tx>
            <c:strRef>
              <c:f>'Gráfico 21'!$D$4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591265655607653E-5"/>
                  <c:y val="8.42819259651721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65-4C4D-B5D5-C39FC6AA1D51}"/>
                </c:ext>
              </c:extLst>
            </c:dLbl>
            <c:dLbl>
              <c:idx val="1"/>
              <c:layout>
                <c:manualLayout>
                  <c:x val="-1.6540027936470859E-3"/>
                  <c:y val="1.6907069909767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65-4C4D-B5D5-C39FC6AA1D51}"/>
                </c:ext>
              </c:extLst>
            </c:dLbl>
            <c:dLbl>
              <c:idx val="2"/>
              <c:layout>
                <c:manualLayout>
                  <c:x val="1.6538724443056975E-3"/>
                  <c:y val="2.124095108857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5-4C4D-B5D5-C39FC6AA1D51}"/>
                </c:ext>
              </c:extLst>
            </c:dLbl>
            <c:dLbl>
              <c:idx val="3"/>
              <c:layout>
                <c:manualLayout>
                  <c:x val="1.2139728427776799E-16"/>
                  <c:y val="2.124095108857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5-4C4D-B5D5-C39FC6AA1D51}"/>
                </c:ext>
              </c:extLst>
            </c:dLbl>
            <c:dLbl>
              <c:idx val="4"/>
              <c:layout>
                <c:manualLayout>
                  <c:x val="-1.2139728427776799E-16"/>
                  <c:y val="2.124095108857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65-4C4D-B5D5-C39FC6AA1D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21'!$D$5:$D$9</c:f>
              <c:numCache>
                <c:formatCode>0.0%</c:formatCode>
                <c:ptCount val="5"/>
                <c:pt idx="0">
                  <c:v>0.71461584728861316</c:v>
                </c:pt>
                <c:pt idx="1">
                  <c:v>0.17406903246910843</c:v>
                </c:pt>
                <c:pt idx="2">
                  <c:v>9.6183270547764516E-2</c:v>
                </c:pt>
                <c:pt idx="3">
                  <c:v>7.7242077938522906E-3</c:v>
                </c:pt>
                <c:pt idx="4">
                  <c:v>7.4076419006616229E-3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65-4C4D-B5D5-C39FC6AA1D51}"/>
            </c:ext>
          </c:extLst>
        </c:ser>
        <c:ser>
          <c:idx val="2"/>
          <c:order val="2"/>
          <c:tx>
            <c:strRef>
              <c:f>'Gráfico 21'!$E$4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446457575561589E-5"/>
                  <c:y val="2.0974774727231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5-4C4D-B5D5-C39FC6AA1D51}"/>
                </c:ext>
              </c:extLst>
            </c:dLbl>
            <c:dLbl>
              <c:idx val="1"/>
              <c:layout>
                <c:manualLayout>
                  <c:x val="1.6450086890870404E-3"/>
                  <c:y val="1.29019635935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5-4C4D-B5D5-C39FC6AA1D51}"/>
                </c:ext>
              </c:extLst>
            </c:dLbl>
            <c:dLbl>
              <c:idx val="2"/>
              <c:layout>
                <c:manualLayout>
                  <c:x val="1.6523082522082481E-3"/>
                  <c:y val="2.5460284807560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65-4C4D-B5D5-C39FC6AA1D51}"/>
                </c:ext>
              </c:extLst>
            </c:dLbl>
            <c:dLbl>
              <c:idx val="3"/>
              <c:layout>
                <c:manualLayout>
                  <c:x val="0"/>
                  <c:y val="1.687764273817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65-4C4D-B5D5-C39FC6AA1D51}"/>
                </c:ext>
              </c:extLst>
            </c:dLbl>
            <c:dLbl>
              <c:idx val="4"/>
              <c:layout>
                <c:manualLayout>
                  <c:x val="-1.2139728427776799E-16"/>
                  <c:y val="1.6949645071823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65-4C4D-B5D5-C39FC6AA1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21'!$E$5:$E$9</c:f>
              <c:numCache>
                <c:formatCode>0.0%</c:formatCode>
                <c:ptCount val="5"/>
                <c:pt idx="0">
                  <c:v>0.67438271604938271</c:v>
                </c:pt>
                <c:pt idx="1">
                  <c:v>0.20958123761621705</c:v>
                </c:pt>
                <c:pt idx="2">
                  <c:v>9.1611415942691662E-2</c:v>
                </c:pt>
                <c:pt idx="3">
                  <c:v>1.5365416857186405E-2</c:v>
                </c:pt>
                <c:pt idx="4">
                  <c:v>9.0592135345221765E-3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65-4C4D-B5D5-C39FC6AA1D51}"/>
            </c:ext>
          </c:extLst>
        </c:ser>
        <c:ser>
          <c:idx val="3"/>
          <c:order val="3"/>
          <c:tx>
            <c:strRef>
              <c:f>'Gráfico 21'!$F$4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319516998336221E-3"/>
                  <c:y val="1.276916963566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65-4C4D-B5D5-C39FC6AA1D51}"/>
                </c:ext>
              </c:extLst>
            </c:dLbl>
            <c:dLbl>
              <c:idx val="1"/>
              <c:layout>
                <c:manualLayout>
                  <c:x val="3.3306863727063079E-3"/>
                  <c:y val="2.1219663507544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65-4C4D-B5D5-C39FC6AA1D51}"/>
                </c:ext>
              </c:extLst>
            </c:dLbl>
            <c:dLbl>
              <c:idx val="2"/>
              <c:layout>
                <c:manualLayout>
                  <c:x val="-6.2567683895547426E-6"/>
                  <c:y val="1.6786102385830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65-4C4D-B5D5-C39FC6AA1D51}"/>
                </c:ext>
              </c:extLst>
            </c:dLbl>
            <c:dLbl>
              <c:idx val="3"/>
              <c:layout>
                <c:manualLayout>
                  <c:x val="3.3077675889564839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65-4C4D-B5D5-C39FC6AA1D51}"/>
                </c:ext>
              </c:extLst>
            </c:dLbl>
            <c:dLbl>
              <c:idx val="4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65-4C4D-B5D5-C39FC6AA1D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21'!$B$5:$B$9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21'!$F$5:$F$9</c:f>
              <c:numCache>
                <c:formatCode>0.0%</c:formatCode>
                <c:ptCount val="5"/>
                <c:pt idx="0">
                  <c:v>0.69721491478897402</c:v>
                </c:pt>
                <c:pt idx="1">
                  <c:v>0.19484158755575889</c:v>
                </c:pt>
                <c:pt idx="2">
                  <c:v>9.5857638491745764E-2</c:v>
                </c:pt>
                <c:pt idx="3">
                  <c:v>1.109458995768043E-2</c:v>
                </c:pt>
                <c:pt idx="4">
                  <c:v>9.9126920584086315E-4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65-4C4D-B5D5-C39FC6A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244512"/>
        <c:axId val="185244904"/>
      </c:barChart>
      <c:catAx>
        <c:axId val="18524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244904"/>
        <c:crosses val="autoZero"/>
        <c:auto val="1"/>
        <c:lblAlgn val="ctr"/>
        <c:lblOffset val="100"/>
        <c:noMultiLvlLbl val="0"/>
      </c:catAx>
      <c:valAx>
        <c:axId val="185244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85244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5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666666666666664E-2"/>
          <c:y val="0.111449053942884"/>
          <c:w val="0.89814814814814814"/>
          <c:h val="0.75504681317820344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C6-4B5A-949C-CA75C9D99B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C6-4B5A-949C-CA75C9D99B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C6-4B5A-949C-CA75C9D99B5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C6-4B5A-949C-CA75C9D99B5F}"/>
              </c:ext>
            </c:extLst>
          </c:dPt>
          <c:dLbls>
            <c:dLbl>
              <c:idx val="0"/>
              <c:layout>
                <c:manualLayout>
                  <c:x val="6.7435695538057741E-2"/>
                  <c:y val="-0.238523132369647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C6-4B5A-949C-CA75C9D99B5F}"/>
                </c:ext>
              </c:extLst>
            </c:dLbl>
            <c:dLbl>
              <c:idx val="1"/>
              <c:layout>
                <c:manualLayout>
                  <c:x val="7.712029746281715E-2"/>
                  <c:y val="8.83127668742899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C6-4B5A-949C-CA75C9D99B5F}"/>
                </c:ext>
              </c:extLst>
            </c:dLbl>
            <c:dLbl>
              <c:idx val="2"/>
              <c:layout>
                <c:manualLayout>
                  <c:x val="2.1142607174103236E-2"/>
                  <c:y val="0.142957260939397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C6-4B5A-949C-CA75C9D99B5F}"/>
                </c:ext>
              </c:extLst>
            </c:dLbl>
            <c:dLbl>
              <c:idx val="3"/>
              <c:layout>
                <c:manualLayout>
                  <c:x val="-0.16352610090405373"/>
                  <c:y val="-4.9735574098013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C6-4B5A-949C-CA75C9D99B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22'!$C$6:$C$9</c:f>
              <c:strCache>
                <c:ptCount val="4"/>
                <c:pt idx="0">
                  <c:v>Série</c:v>
                </c:pt>
                <c:pt idx="1">
                  <c:v>Infantil</c:v>
                </c:pt>
                <c:pt idx="2">
                  <c:v>Filme</c:v>
                </c:pt>
                <c:pt idx="3">
                  <c:v>Demais gêneros</c:v>
                </c:pt>
              </c:strCache>
            </c:strRef>
          </c:cat>
          <c:val>
            <c:numRef>
              <c:f>'Gráfico 22'!$E$6:$E$9</c:f>
              <c:numCache>
                <c:formatCode>0.0%</c:formatCode>
                <c:ptCount val="4"/>
                <c:pt idx="0">
                  <c:v>0.28860231041976436</c:v>
                </c:pt>
                <c:pt idx="1">
                  <c:v>0.17350070532616568</c:v>
                </c:pt>
                <c:pt idx="2">
                  <c:v>9.1415989934804986E-2</c:v>
                </c:pt>
                <c:pt idx="3">
                  <c:v>0.44648099431926491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6-4B5A-949C-CA75C9D99B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74" footer="0.31496062000000274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417408891299E-2"/>
          <c:y val="8.1769065164494031E-2"/>
          <c:w val="0.9127332361535121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23'!$C$4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9B-44A1-BA7B-14573482C6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9B-44A1-BA7B-14573482C6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9B-44A1-BA7B-14573482C6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9B-44A1-BA7B-14573482C6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9B-44A1-BA7B-14573482C6C8}"/>
              </c:ext>
            </c:extLst>
          </c:dPt>
          <c:dLbls>
            <c:dLbl>
              <c:idx val="0"/>
              <c:layout>
                <c:manualLayout>
                  <c:x val="-3.3077710428047699E-3"/>
                  <c:y val="2.10760542145888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B-44A1-BA7B-14573482C6C8}"/>
                </c:ext>
              </c:extLst>
            </c:dLbl>
            <c:dLbl>
              <c:idx val="1"/>
              <c:layout>
                <c:manualLayout>
                  <c:x val="-3.3254456555409126E-3"/>
                  <c:y val="1.6583052611794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B-44A1-BA7B-14573482C6C8}"/>
                </c:ext>
              </c:extLst>
            </c:dLbl>
            <c:dLbl>
              <c:idx val="2"/>
              <c:layout>
                <c:manualLayout>
                  <c:x val="-1.67162559566718E-3"/>
                  <c:y val="2.1198440848085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9B-44A1-BA7B-14573482C6C8}"/>
                </c:ext>
              </c:extLst>
            </c:dLbl>
            <c:dLbl>
              <c:idx val="3"/>
              <c:layout>
                <c:manualLayout>
                  <c:x val="-8.9027678967237034E-6"/>
                  <c:y val="2.1066467010567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9B-44A1-BA7B-14573482C6C8}"/>
                </c:ext>
              </c:extLst>
            </c:dLbl>
            <c:dLbl>
              <c:idx val="4"/>
              <c:layout>
                <c:manualLayout>
                  <c:x val="0"/>
                  <c:y val="1.6846972835336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9B-44A1-BA7B-14573482C6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23'!$B$5:$B$9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23'!$C$5:$C$9</c:f>
              <c:numCache>
                <c:formatCode>0.0%</c:formatCode>
                <c:ptCount val="5"/>
                <c:pt idx="0">
                  <c:v>0.45536529680365295</c:v>
                </c:pt>
                <c:pt idx="1">
                  <c:v>0.30505136986301368</c:v>
                </c:pt>
                <c:pt idx="2">
                  <c:v>0.1583904109589041</c:v>
                </c:pt>
                <c:pt idx="3">
                  <c:v>6.7751141552511412E-2</c:v>
                </c:pt>
                <c:pt idx="4">
                  <c:v>1.3441780821917809E-2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9B-44A1-BA7B-14573482C6C8}"/>
            </c:ext>
          </c:extLst>
        </c:ser>
        <c:ser>
          <c:idx val="1"/>
          <c:order val="1"/>
          <c:tx>
            <c:strRef>
              <c:f>'Gráfico 23'!$D$4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577380632835865E-5"/>
                  <c:y val="2.12596341648339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9B-44A1-BA7B-14573482C6C8}"/>
                </c:ext>
              </c:extLst>
            </c:dLbl>
            <c:dLbl>
              <c:idx val="1"/>
              <c:layout>
                <c:manualLayout>
                  <c:x val="1.6714946726099362E-3"/>
                  <c:y val="2.11984408480855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9B-44A1-BA7B-14573482C6C8}"/>
                </c:ext>
              </c:extLst>
            </c:dLbl>
            <c:dLbl>
              <c:idx val="2"/>
              <c:layout>
                <c:manualLayout>
                  <c:x val="1.6538200598736716E-3"/>
                  <c:y val="1.69283577563033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9B-44A1-BA7B-14573482C6C8}"/>
                </c:ext>
              </c:extLst>
            </c:dLbl>
            <c:dLbl>
              <c:idx val="3"/>
              <c:layout>
                <c:manualLayout>
                  <c:x val="0"/>
                  <c:y val="2.1198440848085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9B-44A1-BA7B-14573482C6C8}"/>
                </c:ext>
              </c:extLst>
            </c:dLbl>
            <c:dLbl>
              <c:idx val="4"/>
              <c:layout>
                <c:manualLayout>
                  <c:x val="-1.2128341051876324E-16"/>
                  <c:y val="1.265823205363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9B-44A1-BA7B-14573482C6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23'!$B$5:$B$9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23'!$D$5:$D$9</c:f>
              <c:numCache>
                <c:formatCode>0.0%</c:formatCode>
                <c:ptCount val="5"/>
                <c:pt idx="0">
                  <c:v>0.42833561020036431</c:v>
                </c:pt>
                <c:pt idx="1">
                  <c:v>0.33130312689738917</c:v>
                </c:pt>
                <c:pt idx="2">
                  <c:v>0.15816636308439588</c:v>
                </c:pt>
                <c:pt idx="3">
                  <c:v>7.6673497267759558E-2</c:v>
                </c:pt>
                <c:pt idx="4">
                  <c:v>5.521402550091075E-3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9B-44A1-BA7B-14573482C6C8}"/>
            </c:ext>
          </c:extLst>
        </c:ser>
        <c:ser>
          <c:idx val="2"/>
          <c:order val="2"/>
          <c:tx>
            <c:strRef>
              <c:f>'Gráfico 23'!$E$4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446457575561589E-5"/>
                  <c:y val="1.6704766791261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9B-44A1-BA7B-14573482C6C8}"/>
                </c:ext>
              </c:extLst>
            </c:dLbl>
            <c:dLbl>
              <c:idx val="1"/>
              <c:layout>
                <c:manualLayout>
                  <c:x val="1.6450482150343136E-3"/>
                  <c:y val="2.144220543403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9B-44A1-BA7B-14573482C6C8}"/>
                </c:ext>
              </c:extLst>
            </c:dLbl>
            <c:dLbl>
              <c:idx val="2"/>
              <c:layout>
                <c:manualLayout>
                  <c:x val="3.3077710428047087E-3"/>
                  <c:y val="1.2607504385240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9B-44A1-BA7B-14573482C6C8}"/>
                </c:ext>
              </c:extLst>
            </c:dLbl>
            <c:dLbl>
              <c:idx val="3"/>
              <c:layout>
                <c:manualLayout>
                  <c:x val="0"/>
                  <c:y val="1.6877587477023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9B-44A1-BA7B-14573482C6C8}"/>
                </c:ext>
              </c:extLst>
            </c:dLbl>
            <c:dLbl>
              <c:idx val="4"/>
              <c:layout>
                <c:manualLayout>
                  <c:x val="1.2128341051876324E-16"/>
                  <c:y val="1.265823205363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9B-44A1-BA7B-14573482C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23'!$B$5:$B$9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23'!$E$5:$E$9</c:f>
              <c:numCache>
                <c:formatCode>0.0%</c:formatCode>
                <c:ptCount val="5"/>
                <c:pt idx="0">
                  <c:v>0.44625190258751901</c:v>
                </c:pt>
                <c:pt idx="1">
                  <c:v>0.28597792998477928</c:v>
                </c:pt>
                <c:pt idx="2">
                  <c:v>0.15927511415525114</c:v>
                </c:pt>
                <c:pt idx="3">
                  <c:v>9.2627473363774734E-2</c:v>
                </c:pt>
                <c:pt idx="4">
                  <c:v>1.5867579908675798E-2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B9B-44A1-BA7B-14573482C6C8}"/>
            </c:ext>
          </c:extLst>
        </c:ser>
        <c:ser>
          <c:idx val="3"/>
          <c:order val="3"/>
          <c:tx>
            <c:strRef>
              <c:f>'Gráfico 23'!$F$4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873722616460642E-3"/>
                  <c:y val="1.7039312671286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9B-44A1-BA7B-14573482C6C8}"/>
                </c:ext>
              </c:extLst>
            </c:dLbl>
            <c:dLbl>
              <c:idx val="1"/>
              <c:layout>
                <c:manualLayout>
                  <c:x val="4.9860737143944314E-3"/>
                  <c:y val="2.1198440848085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9B-44A1-BA7B-14573482C6C8}"/>
                </c:ext>
              </c:extLst>
            </c:dLbl>
            <c:dLbl>
              <c:idx val="2"/>
              <c:layout>
                <c:manualLayout>
                  <c:x val="6.6155420856095397E-3"/>
                  <c:y val="2.1055880593682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9B-44A1-BA7B-14573482C6C8}"/>
                </c:ext>
              </c:extLst>
            </c:dLbl>
            <c:dLbl>
              <c:idx val="3"/>
              <c:layout>
                <c:manualLayout>
                  <c:x val="3.3077675889564839E-3"/>
                  <c:y val="1.687764273817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9B-44A1-BA7B-14573482C6C8}"/>
                </c:ext>
              </c:extLst>
            </c:dLbl>
            <c:dLbl>
              <c:idx val="4"/>
              <c:layout>
                <c:manualLayout>
                  <c:x val="1.653883794478242E-3"/>
                  <c:y val="1.6877642738178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9B-44A1-BA7B-14573482C6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23'!$B$5:$B$9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23'!$F$5:$F$9</c:f>
              <c:numCache>
                <c:formatCode>0.0%</c:formatCode>
                <c:ptCount val="5"/>
                <c:pt idx="0">
                  <c:v>0.43608447488584473</c:v>
                </c:pt>
                <c:pt idx="1">
                  <c:v>0.29103881278538812</c:v>
                </c:pt>
                <c:pt idx="2">
                  <c:v>0.15841894977168949</c:v>
                </c:pt>
                <c:pt idx="3">
                  <c:v>9.904680365296803E-2</c:v>
                </c:pt>
                <c:pt idx="4">
                  <c:v>1.5410958904109588E-2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B9B-44A1-BA7B-14573482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246080"/>
        <c:axId val="176899592"/>
      </c:barChart>
      <c:catAx>
        <c:axId val="18524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899592"/>
        <c:crosses val="autoZero"/>
        <c:auto val="1"/>
        <c:lblAlgn val="ctr"/>
        <c:lblOffset val="100"/>
        <c:noMultiLvlLbl val="0"/>
      </c:catAx>
      <c:valAx>
        <c:axId val="176899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85246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4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464361754386119E-2"/>
          <c:y val="0.20725499928762178"/>
          <c:w val="0.89407471980868514"/>
          <c:h val="0.6699539481848144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1D-4D5D-9509-1CB9E624A9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1D-4D5D-9509-1CB9E624A9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1D-4D5D-9509-1CB9E624A9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1D-4D5D-9509-1CB9E624A9DD}"/>
              </c:ext>
            </c:extLst>
          </c:dPt>
          <c:dLbls>
            <c:dLbl>
              <c:idx val="0"/>
              <c:layout>
                <c:manualLayout>
                  <c:x val="0.14524333423839261"/>
                  <c:y val="-0.140511053139634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1D-4D5D-9509-1CB9E624A9DD}"/>
                </c:ext>
              </c:extLst>
            </c:dLbl>
            <c:dLbl>
              <c:idx val="1"/>
              <c:layout>
                <c:manualLayout>
                  <c:x val="-3.3428400760249728E-2"/>
                  <c:y val="-3.5022217967434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D-4D5D-9509-1CB9E624A9DD}"/>
                </c:ext>
              </c:extLst>
            </c:dLbl>
            <c:dLbl>
              <c:idx val="2"/>
              <c:layout>
                <c:manualLayout>
                  <c:x val="4.6918273146891121E-2"/>
                  <c:y val="1.77606522588931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D-4D5D-9509-1CB9E624A9DD}"/>
                </c:ext>
              </c:extLst>
            </c:dLbl>
            <c:dLbl>
              <c:idx val="3"/>
              <c:layout>
                <c:manualLayout>
                  <c:x val="5.6160014480948504E-2"/>
                  <c:y val="-3.29416269774788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D-4D5D-9509-1CB9E624A9D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24'!$D$5:$D$8</c:f>
              <c:strCache>
                <c:ptCount val="4"/>
                <c:pt idx="0">
                  <c:v>Telecompra</c:v>
                </c:pt>
                <c:pt idx="1">
                  <c:v>Variedades</c:v>
                </c:pt>
                <c:pt idx="2">
                  <c:v>Religioso</c:v>
                </c:pt>
                <c:pt idx="3">
                  <c:v>Demais gêneros</c:v>
                </c:pt>
              </c:strCache>
            </c:strRef>
          </c:cat>
          <c:val>
            <c:numRef>
              <c:f>'Gráfico 24'!$F$5:$F$8</c:f>
              <c:numCache>
                <c:formatCode>0.0%</c:formatCode>
                <c:ptCount val="4"/>
                <c:pt idx="0">
                  <c:v>0.4340867579908676</c:v>
                </c:pt>
                <c:pt idx="1">
                  <c:v>0.23563546423135465</c:v>
                </c:pt>
                <c:pt idx="2">
                  <c:v>0.15796232876712329</c:v>
                </c:pt>
                <c:pt idx="3">
                  <c:v>0.17231544901065449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1D-4D5D-9509-1CB9E624A9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74" footer="0.31496062000000274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44420849541778"/>
          <c:y val="6.9781019489539783E-2"/>
          <c:w val="0.7977736746598052"/>
          <c:h val="0.78738002495656634"/>
        </c:manualLayout>
      </c:layout>
      <c:scatterChart>
        <c:scatterStyle val="lineMarker"/>
        <c:varyColors val="0"/>
        <c:ser>
          <c:idx val="0"/>
          <c:order val="0"/>
          <c:spPr>
            <a:ln w="66675">
              <a:noFill/>
            </a:ln>
          </c:spPr>
          <c:dLbls>
            <c:dLbl>
              <c:idx val="0"/>
              <c:tx>
                <c:strRef>
                  <c:f>'Gráfico 25'!$A$25</c:f>
                  <c:strCache>
                    <c:ptCount val="1"/>
                    <c:pt idx="0">
                      <c:v>Globo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{E89EEA51-BCE6-4A6F-AD59-EAF9F1420B6B}</c15:txfldGUID>
                      <c15:f>'Gráfico 25'!$A$25</c15:f>
                      <c15:dlblFieldTableCache>
                        <c:ptCount val="1"/>
                        <c:pt idx="0">
                          <c:v>Globo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ECF-4871-B2EE-E97D64803326}"/>
                </c:ext>
              </c:extLst>
            </c:dLbl>
            <c:dLbl>
              <c:idx val="1"/>
              <c:tx>
                <c:strRef>
                  <c:f>'Gráfico 25'!$A$26</c:f>
                  <c:strCache>
                    <c:ptCount val="1"/>
                    <c:pt idx="0">
                      <c:v>TV Brasil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{261E18DB-C791-416D-A9B5-FE19907732E1}</c15:txfldGUID>
                      <c15:f>'Gráfico 25'!$A$26</c15:f>
                      <c15:dlblFieldTableCache>
                        <c:ptCount val="1"/>
                        <c:pt idx="0">
                          <c:v>TV Brasil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ECF-4871-B2EE-E97D64803326}"/>
                </c:ext>
              </c:extLst>
            </c:dLbl>
            <c:dLbl>
              <c:idx val="2"/>
              <c:layout>
                <c:manualLayout>
                  <c:x val="0"/>
                  <c:y val="-2.7322404371584699E-3"/>
                </c:manualLayout>
              </c:layout>
              <c:tx>
                <c:strRef>
                  <c:f>'Gráfico 25'!$A$27</c:f>
                  <c:strCache>
                    <c:ptCount val="1"/>
                    <c:pt idx="0">
                      <c:v>TV Cultura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{8545B12E-6DE8-433F-BFC6-3EEFC2B954E4}</c15:txfldGUID>
                      <c15:f>'Gráfico 25'!$A$27</c15:f>
                      <c15:dlblFieldTableCache>
                        <c:ptCount val="1"/>
                        <c:pt idx="0">
                          <c:v>TV Cultura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ECF-4871-B2EE-E97D64803326}"/>
                </c:ext>
              </c:extLst>
            </c:dLbl>
            <c:dLbl>
              <c:idx val="3"/>
              <c:layout>
                <c:manualLayout>
                  <c:x val="-2.0089969766437423E-2"/>
                  <c:y val="-3.3721736617785165E-2"/>
                </c:manualLayout>
              </c:layout>
              <c:tx>
                <c:strRef>
                  <c:f>'Gráfico 25'!$A$28</c:f>
                  <c:strCache>
                    <c:ptCount val="1"/>
                    <c:pt idx="0">
                      <c:v>BAND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{8B72DDBC-9FF1-45E6-8AFD-6D06257FE862}</c15:txfldGUID>
                      <c15:f>'Gráfico 25'!$A$28</c15:f>
                      <c15:dlblFieldTableCache>
                        <c:ptCount val="1"/>
                        <c:pt idx="0">
                          <c:v>BAND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ECF-4871-B2EE-E97D64803326}"/>
                </c:ext>
              </c:extLst>
            </c:dLbl>
            <c:dLbl>
              <c:idx val="4"/>
              <c:layout>
                <c:manualLayout>
                  <c:x val="-4.6893650951858865E-2"/>
                  <c:y val="-3.4687326928170677E-2"/>
                </c:manualLayout>
              </c:layout>
              <c:tx>
                <c:strRef>
                  <c:f>'Gráfico 25'!$A$29</c:f>
                  <c:strCache>
                    <c:ptCount val="1"/>
                    <c:pt idx="0">
                      <c:v>SBT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{7BFE52AE-B536-4D7F-B162-6482AF79A8F4}</c15:txfldGUID>
                      <c15:f>'Gráfico 25'!$A$29</c15:f>
                      <c15:dlblFieldTableCache>
                        <c:ptCount val="1"/>
                        <c:pt idx="0">
                          <c:v>SBT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ECF-4871-B2EE-E97D64803326}"/>
                </c:ext>
              </c:extLst>
            </c:dLbl>
            <c:dLbl>
              <c:idx val="5"/>
              <c:layout>
                <c:manualLayout>
                  <c:x val="-4.7253397122827999E-3"/>
                  <c:y val="5.3894868646006408E-3"/>
                </c:manualLayout>
              </c:layout>
              <c:tx>
                <c:strRef>
                  <c:f>'Gráfico 25'!$A$30</c:f>
                  <c:strCache>
                    <c:ptCount val="1"/>
                    <c:pt idx="0">
                      <c:v>Record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{EB98BD24-CBD7-429A-984C-49AF1ACF364C}</c15:txfldGUID>
                      <c15:f>'Gráfico 25'!$A$30</c15:f>
                      <c15:dlblFieldTableCache>
                        <c:ptCount val="1"/>
                        <c:pt idx="0">
                          <c:v>Record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ECF-4871-B2EE-E97D648033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25'!$E$4:$E$9</c:f>
              <c:numCache>
                <c:formatCode>0.0%</c:formatCode>
                <c:ptCount val="6"/>
                <c:pt idx="0">
                  <c:v>0.12189859762675297</c:v>
                </c:pt>
                <c:pt idx="1">
                  <c:v>0.54755043227665701</c:v>
                </c:pt>
                <c:pt idx="2">
                  <c:v>0.25075528700906347</c:v>
                </c:pt>
                <c:pt idx="3">
                  <c:v>5.5248618784530384E-3</c:v>
                </c:pt>
                <c:pt idx="4">
                  <c:v>0</c:v>
                </c:pt>
                <c:pt idx="5">
                  <c:v>2.5210084033613446E-2</c:v>
                </c:pt>
              </c:numCache>
            </c:numRef>
          </c:xVal>
          <c:yVal>
            <c:numRef>
              <c:f>'Gráfico 25'!$F$4:$F$9</c:f>
              <c:numCache>
                <c:formatCode>0.0%</c:formatCode>
                <c:ptCount val="6"/>
                <c:pt idx="0">
                  <c:v>0.87810140237324708</c:v>
                </c:pt>
                <c:pt idx="1">
                  <c:v>0.45244956772334294</c:v>
                </c:pt>
                <c:pt idx="2">
                  <c:v>0.74924471299093653</c:v>
                </c:pt>
                <c:pt idx="3">
                  <c:v>0.99447513812154698</c:v>
                </c:pt>
                <c:pt idx="4">
                  <c:v>1</c:v>
                </c:pt>
                <c:pt idx="5">
                  <c:v>0.97478991596638653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CF-4871-B2EE-E97D6480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00768"/>
        <c:axId val="176901160"/>
      </c:scatterChart>
      <c:valAx>
        <c:axId val="17690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Veiculações de Longas Brasileiros</a:t>
                </a:r>
              </a:p>
            </c:rich>
          </c:tx>
          <c:layout>
            <c:manualLayout>
              <c:xMode val="edge"/>
              <c:yMode val="edge"/>
              <c:x val="0.38138157413867568"/>
              <c:y val="0.9331765467642535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76901160"/>
        <c:crosses val="autoZero"/>
        <c:crossBetween val="midCat"/>
      </c:valAx>
      <c:valAx>
        <c:axId val="176901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Veiculações de Longas Estrangeiros</a:t>
                </a:r>
              </a:p>
            </c:rich>
          </c:tx>
          <c:layout>
            <c:manualLayout>
              <c:xMode val="edge"/>
              <c:yMode val="edge"/>
              <c:x val="7.7452407056712849E-3"/>
              <c:y val="0.22061512134771696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crossAx val="176900768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36491849409913E-2"/>
          <c:y val="7.0259472204004941E-2"/>
          <c:w val="0.91831857651456938"/>
          <c:h val="0.77429433739835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26'!$B$8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68454689612911E-17"/>
                  <c:y val="6.3872247458186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28-42DA-AFEF-C60C68E73483}"/>
                </c:ext>
              </c:extLst>
            </c:dLbl>
            <c:dLbl>
              <c:idx val="1"/>
              <c:layout>
                <c:manualLayout>
                  <c:x val="0"/>
                  <c:y val="1.5968061864546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28-42DA-AFEF-C60C68E73483}"/>
                </c:ext>
              </c:extLst>
            </c:dLbl>
            <c:dLbl>
              <c:idx val="2"/>
              <c:layout>
                <c:manualLayout>
                  <c:x val="-1.8837048479700815E-3"/>
                  <c:y val="1.2774449491637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28-42DA-AFEF-C60C68E73483}"/>
                </c:ext>
              </c:extLst>
            </c:dLbl>
            <c:dLbl>
              <c:idx val="3"/>
              <c:layout>
                <c:manualLayout>
                  <c:x val="-1.3813511796902226E-16"/>
                  <c:y val="3.19361237290931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28-42DA-AFEF-C60C68E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26'!$A$9:$A$12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26'!$B$9:$B$12</c:f>
              <c:numCache>
                <c:formatCode>General</c:formatCode>
                <c:ptCount val="4"/>
                <c:pt idx="0">
                  <c:v>81</c:v>
                </c:pt>
                <c:pt idx="1">
                  <c:v>14</c:v>
                </c:pt>
                <c:pt idx="2">
                  <c:v>96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28-42DA-AFEF-C60C68E73483}"/>
            </c:ext>
          </c:extLst>
        </c:ser>
        <c:ser>
          <c:idx val="1"/>
          <c:order val="1"/>
          <c:tx>
            <c:strRef>
              <c:f>'Gráfico 26'!$C$8</c:f>
              <c:strCache>
                <c:ptCount val="1"/>
                <c:pt idx="0">
                  <c:v>Veiculações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4536909379225821E-17"/>
                  <c:y val="9.5808371187279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28-42DA-AFEF-C60C68E73483}"/>
                </c:ext>
              </c:extLst>
            </c:dLbl>
            <c:dLbl>
              <c:idx val="1"/>
              <c:layout>
                <c:manualLayout>
                  <c:x val="1.8837048479700123E-3"/>
                  <c:y val="9.5808371187279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28-42DA-AFEF-C60C68E73483}"/>
                </c:ext>
              </c:extLst>
            </c:dLbl>
            <c:dLbl>
              <c:idx val="2"/>
              <c:layout>
                <c:manualLayout>
                  <c:x val="-1.8836824597867168E-3"/>
                  <c:y val="9.5808371187279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28-42DA-AFEF-C60C68E73483}"/>
                </c:ext>
              </c:extLst>
            </c:dLbl>
            <c:dLbl>
              <c:idx val="3"/>
              <c:layout>
                <c:manualLayout>
                  <c:x val="0"/>
                  <c:y val="1.2774449491637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28-42DA-AFEF-C60C68E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26'!$A$9:$A$12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26'!$C$9:$C$12</c:f>
              <c:numCache>
                <c:formatCode>General</c:formatCode>
                <c:ptCount val="4"/>
                <c:pt idx="0">
                  <c:v>142</c:v>
                </c:pt>
                <c:pt idx="1">
                  <c:v>18</c:v>
                </c:pt>
                <c:pt idx="2">
                  <c:v>125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28-42DA-AFEF-C60C68E7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84371168"/>
        <c:axId val="184371560"/>
      </c:barChart>
      <c:catAx>
        <c:axId val="1843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4371560"/>
        <c:crosses val="autoZero"/>
        <c:auto val="1"/>
        <c:lblAlgn val="ctr"/>
        <c:lblOffset val="100"/>
        <c:noMultiLvlLbl val="0"/>
      </c:catAx>
      <c:valAx>
        <c:axId val="18437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437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000" baseline="0">
                  <a:latin typeface="Century Gothic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1exibição; 0,5%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23 exibições; 11,9%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3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169 exibições; 87,6%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4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000" baseline="0">
                  <a:latin typeface="Century Gothic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1exibição; 0,5%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6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23 exibições; 11,9%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7"/>
        <c:dLbl>
          <c:idx val="0"/>
          <c:tx>
            <c:rich>
              <a:bodyPr/>
              <a:lstStyle/>
              <a:p>
                <a:r>
                  <a:rPr lang="en-US" sz="1000" baseline="0">
                    <a:latin typeface="Century Gothic" pitchFamily="34" charset="0"/>
                  </a:rPr>
                  <a:t>169 exibições; 87,6%</a:t>
                </a:r>
                <a:endParaRPr lang="en-US"/>
              </a:p>
            </c:rich>
          </c:tx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view3D>
      <c:rotX val="50"/>
      <c:rotY val="5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3598873745349E-2"/>
          <c:y val="0.12101386953696854"/>
          <c:w val="0.84033612953878112"/>
          <c:h val="0.70558021562088913"/>
        </c:manualLayout>
      </c:layout>
      <c:pie3DChart>
        <c:varyColors val="1"/>
        <c:ser>
          <c:idx val="0"/>
          <c:order val="0"/>
          <c:tx>
            <c:strRef>
              <c:f>'Gráfico 27'!$D$5</c:f>
              <c:strCache>
                <c:ptCount val="1"/>
                <c:pt idx="0">
                  <c:v>Soma de Nº Exibição</c:v>
                </c:pt>
              </c:strCache>
            </c:strRef>
          </c:tx>
          <c:explosion val="10"/>
          <c:dLbls>
            <c:dLbl>
              <c:idx val="0"/>
              <c:layout>
                <c:manualLayout>
                  <c:x val="-1.179596168067109E-2"/>
                  <c:y val="-4.953606035227115E-2"/>
                </c:manualLayout>
              </c:layout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1 veiculação; 0,3%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F17-4273-B938-99D7C883AB70}"/>
                </c:ext>
              </c:extLst>
            </c:dLbl>
            <c:dLbl>
              <c:idx val="1"/>
              <c:layout>
                <c:manualLayout>
                  <c:x val="0"/>
                  <c:y val="0.10040844169744852"/>
                </c:manualLayout>
              </c:layout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68 veiculações; 17,7%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48196692163105"/>
                      <c:h val="0.1723577530004913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5F17-4273-B938-99D7C883AB70}"/>
                </c:ext>
              </c:extLst>
            </c:dLbl>
            <c:dLbl>
              <c:idx val="2"/>
              <c:layout>
                <c:manualLayout>
                  <c:x val="0.32662632649492235"/>
                  <c:y val="4.8606371526598219E-2"/>
                </c:manualLayout>
              </c:layout>
              <c:tx>
                <c:rich>
                  <a:bodyPr/>
                  <a:lstStyle/>
                  <a:p>
                    <a:r>
                      <a:rPr lang="en-US" sz="1000" baseline="0">
                        <a:latin typeface="Century Gothic" pitchFamily="34" charset="0"/>
                      </a:rPr>
                      <a:t>315 veiculações; 82,0%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74339786630035"/>
                      <c:h val="0.1853658853024151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92B4-4D85-8213-956C25C013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262 exibições; 50,0%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F17-4273-B938-99D7C883AB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27'!$B$6:$B$8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27'!$D$6:$D$8</c:f>
              <c:numCache>
                <c:formatCode>General</c:formatCode>
                <c:ptCount val="3"/>
                <c:pt idx="0">
                  <c:v>1</c:v>
                </c:pt>
                <c:pt idx="1">
                  <c:v>68</c:v>
                </c:pt>
                <c:pt idx="2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17-4273-B938-99D7C883A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5766044420459827"/>
          <c:y val="0.88256729318520677"/>
          <c:w val="0.61181510691796193"/>
          <c:h val="8.2271827628931593E-2"/>
        </c:manualLayout>
      </c:layout>
      <c:overlay val="0"/>
      <c:txPr>
        <a:bodyPr/>
        <a:lstStyle/>
        <a:p>
          <a:pPr rtl="0">
            <a:defRPr sz="1000" baseline="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44420849541778"/>
          <c:y val="6.9781019489539783E-2"/>
          <c:w val="0.7977736746598052"/>
          <c:h val="0.78738002495656634"/>
        </c:manualLayout>
      </c:layout>
      <c:scatterChart>
        <c:scatterStyle val="lineMarker"/>
        <c:varyColors val="0"/>
        <c:ser>
          <c:idx val="0"/>
          <c:order val="0"/>
          <c:spPr>
            <a:ln w="66675">
              <a:noFill/>
            </a:ln>
          </c:spPr>
          <c:dLbls>
            <c:dLbl>
              <c:idx val="0"/>
              <c:tx>
                <c:strRef>
                  <c:f>'Gráfico 28'!$A$25</c:f>
                  <c:strCache>
                    <c:ptCount val="1"/>
                    <c:pt idx="0">
                      <c:v>TV Cultura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{D3E5888D-67A2-4F80-8BEE-B8D606B4840B}</c15:txfldGUID>
                      <c15:f>'Gráfico 28'!$A$25</c15:f>
                      <c15:dlblFieldTableCache>
                        <c:ptCount val="1"/>
                        <c:pt idx="0">
                          <c:v>TV Cultura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ECF-4871-B2EE-E97D64803326}"/>
                </c:ext>
              </c:extLst>
            </c:dLbl>
            <c:dLbl>
              <c:idx val="1"/>
              <c:tx>
                <c:strRef>
                  <c:f>'Gráfico 28'!$A$26</c:f>
                  <c:strCache>
                    <c:ptCount val="1"/>
                    <c:pt idx="0">
                      <c:v>TV Brasil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{4FEA3F4F-AA10-4E76-AEE0-E66CE43BAE7B}</c15:txfldGUID>
                      <c15:f>'Gráfico 28'!$A$26</c15:f>
                      <c15:dlblFieldTableCache>
                        <c:ptCount val="1"/>
                        <c:pt idx="0">
                          <c:v>TV Brasil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ECF-4871-B2EE-E97D64803326}"/>
                </c:ext>
              </c:extLst>
            </c:dLbl>
            <c:dLbl>
              <c:idx val="2"/>
              <c:layout>
                <c:manualLayout>
                  <c:x val="0"/>
                  <c:y val="-2.7322404371584699E-3"/>
                </c:manualLayout>
              </c:layout>
              <c:tx>
                <c:strRef>
                  <c:f>'Figura 31'!#REF!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{E420A813-E04B-4138-B7D0-9A571B160B22}</c15:txfldGUID>
                      <c15:f>'Figura 31'!#REF!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ECF-4871-B2EE-E97D64803326}"/>
                </c:ext>
              </c:extLst>
            </c:dLbl>
            <c:dLbl>
              <c:idx val="3"/>
              <c:layout>
                <c:manualLayout>
                  <c:x val="-2.0089969766437423E-2"/>
                  <c:y val="-3.3721736617785165E-2"/>
                </c:manualLayout>
              </c:layout>
              <c:tx>
                <c:strRef>
                  <c:f>'Figura 31'!#REF!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{A01012FB-8F48-4152-8B69-1256AE6C64C4}</c15:txfldGUID>
                      <c15:f>'Figura 31'!#REF!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ECF-4871-B2EE-E97D64803326}"/>
                </c:ext>
              </c:extLst>
            </c:dLbl>
            <c:dLbl>
              <c:idx val="4"/>
              <c:layout>
                <c:manualLayout>
                  <c:x val="-4.6893650951858865E-2"/>
                  <c:y val="-3.4687326928170677E-2"/>
                </c:manualLayout>
              </c:layout>
              <c:tx>
                <c:strRef>
                  <c:f>'Figura 31'!#REF!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{C2497EA9-7215-4297-8138-BA2098A74011}</c15:txfldGUID>
                      <c15:f>'Figura 31'!#REF!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ECF-4871-B2EE-E97D64803326}"/>
                </c:ext>
              </c:extLst>
            </c:dLbl>
            <c:dLbl>
              <c:idx val="5"/>
              <c:layout>
                <c:manualLayout>
                  <c:x val="-4.7253397122827999E-3"/>
                  <c:y val="5.3894868646006408E-3"/>
                </c:manualLayout>
              </c:layout>
              <c:tx>
                <c:strRef>
                  <c:f>'Figura 31'!#REF!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{9F3EFC04-A0B8-4A5F-9046-E75354E9B8B2}</c15:txfldGUID>
                      <c15:f>'Figura 31'!#REF!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ECF-4871-B2EE-E97D648033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28'!$E$4:$E$5</c:f>
              <c:numCache>
                <c:formatCode>0.0%</c:formatCode>
                <c:ptCount val="2"/>
                <c:pt idx="0">
                  <c:v>0.52054794520547942</c:v>
                </c:pt>
                <c:pt idx="1">
                  <c:v>0.75438596491228072</c:v>
                </c:pt>
              </c:numCache>
            </c:numRef>
          </c:xVal>
          <c:yVal>
            <c:numRef>
              <c:f>'Gráfico 28'!$F$4:$F$5</c:f>
              <c:numCache>
                <c:formatCode>0.0%</c:formatCode>
                <c:ptCount val="2"/>
                <c:pt idx="0">
                  <c:v>0.47945205479452052</c:v>
                </c:pt>
                <c:pt idx="1">
                  <c:v>0.24561403508771928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CF-4871-B2EE-E97D6480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26648"/>
        <c:axId val="211827040"/>
      </c:scatterChart>
      <c:valAx>
        <c:axId val="21182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Veiculações de Médias Brasileiros</a:t>
                </a:r>
              </a:p>
            </c:rich>
          </c:tx>
          <c:layout>
            <c:manualLayout>
              <c:xMode val="edge"/>
              <c:yMode val="edge"/>
              <c:x val="0.38138157413867568"/>
              <c:y val="0.9331765467642535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11827040"/>
        <c:crosses val="autoZero"/>
        <c:crossBetween val="midCat"/>
      </c:valAx>
      <c:valAx>
        <c:axId val="21182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Veiculações de Médias Estrangeiros</a:t>
                </a:r>
              </a:p>
            </c:rich>
          </c:tx>
          <c:layout>
            <c:manualLayout>
              <c:xMode val="edge"/>
              <c:yMode val="edge"/>
              <c:x val="7.7452407056712849E-3"/>
              <c:y val="0.22061512134771696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crossAx val="211826648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40"/>
      <c:rotY val="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292890714242111E-2"/>
          <c:y val="9.9837995635448387E-2"/>
          <c:w val="0.82627357626808273"/>
          <c:h val="0.68720621383954483"/>
        </c:manualLayout>
      </c:layout>
      <c:pie3DChart>
        <c:varyColors val="1"/>
        <c:ser>
          <c:idx val="0"/>
          <c:order val="0"/>
          <c:tx>
            <c:strRef>
              <c:f>'Gráfico 29'!$C$3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37"/>
            <c:extLst>
              <c:ext xmlns:c16="http://schemas.microsoft.com/office/drawing/2014/chart" uri="{C3380CC4-5D6E-409C-BE32-E72D297353CC}">
                <c16:uniqueId val="{00000000-A617-46E2-BB4D-4EE73602B43D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1-A617-46E2-BB4D-4EE73602B43D}"/>
              </c:ext>
            </c:extLst>
          </c:dPt>
          <c:dPt>
            <c:idx val="2"/>
            <c:bubble3D val="0"/>
            <c:explosion val="28"/>
            <c:extLst>
              <c:ext xmlns:c16="http://schemas.microsoft.com/office/drawing/2014/chart" uri="{C3380CC4-5D6E-409C-BE32-E72D297353CC}">
                <c16:uniqueId val="{00000002-A617-46E2-BB4D-4EE73602B43D}"/>
              </c:ext>
            </c:extLst>
          </c:dPt>
          <c:dLbls>
            <c:dLbl>
              <c:idx val="0"/>
              <c:layout>
                <c:manualLayout>
                  <c:x val="6.6443438756201177E-3"/>
                  <c:y val="4.1840709407131714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4 veiculações; 1,4%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617-46E2-BB4D-4EE73602B43D}"/>
                </c:ext>
              </c:extLst>
            </c:dLbl>
            <c:dLbl>
              <c:idx val="1"/>
              <c:layout>
                <c:manualLayout>
                  <c:x val="5.2580636722735241E-5"/>
                  <c:y val="-5.8012481692056327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256 veiculações; 91,1%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2356449629839"/>
                      <c:h val="0.1825658991000486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A617-46E2-BB4D-4EE73602B43D}"/>
                </c:ext>
              </c:extLst>
            </c:dLbl>
            <c:dLbl>
              <c:idx val="2"/>
              <c:layout>
                <c:manualLayout>
                  <c:x val="-0.17896879169173621"/>
                  <c:y val="-4.5204777868221489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21 veiculações; 7,5%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617-46E2-BB4D-4EE73602B4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29'!$B$4:$B$6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29'!$C$4:$C$6</c:f>
              <c:numCache>
                <c:formatCode>General</c:formatCode>
                <c:ptCount val="3"/>
                <c:pt idx="0">
                  <c:v>4</c:v>
                </c:pt>
                <c:pt idx="1">
                  <c:v>256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7-46E2-BB4D-4EE73602B4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sz="1000" baseline="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1"/>
    <c:view3D>
      <c:rotX val="50"/>
      <c:rotY val="15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830166499457844E-2"/>
          <c:y val="7.3806687207577312E-2"/>
          <c:w val="0.90768978202049067"/>
          <c:h val="0.8958411502909962"/>
        </c:manualLayout>
      </c:layout>
      <c:pie3DChart>
        <c:varyColors val="1"/>
        <c:ser>
          <c:idx val="0"/>
          <c:order val="0"/>
          <c:explosion val="6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8E9-4409-8BFD-976BBFCAA9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68E9-4409-8BFD-976BBFCAA91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8E9-4409-8BFD-976BBFCAA91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8E9-4409-8BFD-976BBFCAA91B}"/>
              </c:ext>
            </c:extLst>
          </c:dPt>
          <c:dLbls>
            <c:dLbl>
              <c:idx val="0"/>
              <c:layout>
                <c:manualLayout>
                  <c:x val="3.2085728766207348E-2"/>
                  <c:y val="-1.94754515979620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E9-4409-8BFD-976BBFCAA91B}"/>
                </c:ext>
              </c:extLst>
            </c:dLbl>
            <c:dLbl>
              <c:idx val="1"/>
              <c:layout>
                <c:manualLayout>
                  <c:x val="0.18007946485796031"/>
                  <c:y val="-0.133675312644742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9-4409-8BFD-976BBFCAA91B}"/>
                </c:ext>
              </c:extLst>
            </c:dLbl>
            <c:dLbl>
              <c:idx val="2"/>
              <c:layout>
                <c:manualLayout>
                  <c:x val="-7.8359398626406077E-2"/>
                  <c:y val="0.133985255519530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E9-4409-8BFD-976BBFCAA91B}"/>
                </c:ext>
              </c:extLst>
            </c:dLbl>
            <c:dLbl>
              <c:idx val="3"/>
              <c:layout>
                <c:manualLayout>
                  <c:x val="-0.10494554850154438"/>
                  <c:y val="-7.04461942257217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9-4409-8BFD-976BBFCAA91B}"/>
                </c:ext>
              </c:extLst>
            </c:dLbl>
            <c:dLbl>
              <c:idx val="4"/>
              <c:layout>
                <c:manualLayout>
                  <c:x val="5.9769905274879069E-2"/>
                  <c:y val="-0.139920873861355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E9-4409-8BFD-976BBFCAA91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3'!$B$6:$B$10</c:f>
              <c:strCache>
                <c:ptCount val="5"/>
                <c:pt idx="0">
                  <c:v>Educação</c:v>
                </c:pt>
                <c:pt idx="1">
                  <c:v>Entretenimento</c:v>
                </c:pt>
                <c:pt idx="2">
                  <c:v>Informação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3'!$D$6:$D$10</c:f>
              <c:numCache>
                <c:formatCode>0.00%</c:formatCode>
                <c:ptCount val="5"/>
                <c:pt idx="0">
                  <c:v>2.8141081241020518E-2</c:v>
                </c:pt>
                <c:pt idx="1">
                  <c:v>0.49257075878236289</c:v>
                </c:pt>
                <c:pt idx="2">
                  <c:v>0.20610531707916493</c:v>
                </c:pt>
                <c:pt idx="3">
                  <c:v>0.21444834238234434</c:v>
                </c:pt>
                <c:pt idx="4">
                  <c:v>5.8734500515107313E-2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E9-4409-8BFD-976BBFCAA9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882961910929E-2"/>
          <c:y val="4.3678612195636221E-2"/>
          <c:w val="0.84621008261281894"/>
          <c:h val="0.8075994794279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30'!$C$6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531229063739118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CA-42BC-A3BB-B420B0ABE6FB}"/>
                </c:ext>
              </c:extLst>
            </c:dLbl>
            <c:dLbl>
              <c:idx val="1"/>
              <c:layout>
                <c:manualLayout>
                  <c:x val="-3.5261347829045812E-3"/>
                  <c:y val="1.915708812260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A-42BC-A3BB-B420B0ABE6FB}"/>
                </c:ext>
              </c:extLst>
            </c:dLbl>
            <c:dLbl>
              <c:idx val="2"/>
              <c:layout>
                <c:manualLayout>
                  <c:x val="-2.9282201219011988E-6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A-42BC-A3BB-B420B0ABE6FB}"/>
                </c:ext>
              </c:extLst>
            </c:dLbl>
            <c:dLbl>
              <c:idx val="3"/>
              <c:layout>
                <c:manualLayout>
                  <c:x val="-3.528448568413452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A-42BC-A3BB-B420B0ABE6FB}"/>
                </c:ext>
              </c:extLst>
            </c:dLbl>
            <c:dLbl>
              <c:idx val="4"/>
              <c:layout>
                <c:manualLayout>
                  <c:x val="0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30'!$B$7</c:f>
              <c:strCache>
                <c:ptCount val="1"/>
                <c:pt idx="0">
                  <c:v>Série</c:v>
                </c:pt>
              </c:strCache>
            </c:strRef>
          </c:cat>
          <c:val>
            <c:numRef>
              <c:f>'Gráfico 30'!$C$7</c:f>
              <c:numCache>
                <c:formatCode>0.0%</c:formatCode>
                <c:ptCount val="1"/>
                <c:pt idx="0">
                  <c:v>7.5098236580786293E-2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CA-42BC-A3BB-B420B0ABE6FB}"/>
            </c:ext>
          </c:extLst>
        </c:ser>
        <c:ser>
          <c:idx val="1"/>
          <c:order val="1"/>
          <c:tx>
            <c:strRef>
              <c:f>'Gráfico 30'!$D$6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497613672133934E-3"/>
                  <c:y val="4.245425000545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A-42BC-A3BB-B420B0ABE6FB}"/>
                </c:ext>
              </c:extLst>
            </c:dLbl>
            <c:dLbl>
              <c:idx val="1"/>
              <c:layout>
                <c:manualLayout>
                  <c:x val="1.5982928604512672E-3"/>
                  <c:y val="3.39308278985901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>
                      <a:latin typeface="Century Gothic" panose="020B0502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562403837451354E-2"/>
                      <c:h val="7.35825263221407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8CA-42BC-A3BB-B420B0ABE6FB}"/>
                </c:ext>
              </c:extLst>
            </c:dLbl>
            <c:dLbl>
              <c:idx val="2"/>
              <c:layout>
                <c:manualLayout>
                  <c:x val="-1.768395027195265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CA-42BC-A3BB-B420B0ABE6FB}"/>
                </c:ext>
              </c:extLst>
            </c:dLbl>
            <c:dLbl>
              <c:idx val="3"/>
              <c:layout>
                <c:manualLayout>
                  <c:x val="2.9363318702453606E-4"/>
                  <c:y val="1.915705135196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A-42BC-A3BB-B420B0ABE6FB}"/>
                </c:ext>
              </c:extLst>
            </c:dLbl>
            <c:dLbl>
              <c:idx val="4"/>
              <c:layout>
                <c:manualLayout>
                  <c:x val="-1.2967725232572088E-16"/>
                  <c:y val="1.532567049808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30'!$B$7</c:f>
              <c:strCache>
                <c:ptCount val="1"/>
                <c:pt idx="0">
                  <c:v>Série</c:v>
                </c:pt>
              </c:strCache>
            </c:strRef>
          </c:cat>
          <c:val>
            <c:numRef>
              <c:f>'Gráfico 30'!$D$7</c:f>
              <c:numCache>
                <c:formatCode>0.0%</c:formatCode>
                <c:ptCount val="1"/>
                <c:pt idx="0">
                  <c:v>0.1065624804821685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CA-42BC-A3BB-B420B0ABE6FB}"/>
            </c:ext>
          </c:extLst>
        </c:ser>
        <c:ser>
          <c:idx val="2"/>
          <c:order val="2"/>
          <c:tx>
            <c:strRef>
              <c:f>'Gráfico 30'!$E$6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45603048673806E-3"/>
                  <c:y val="1.5049766978573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A-42BC-A3BB-B420B0ABE6FB}"/>
                </c:ext>
              </c:extLst>
            </c:dLbl>
            <c:dLbl>
              <c:idx val="1"/>
              <c:layout>
                <c:manualLayout>
                  <c:x val="-1.7605574884907006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CA-42BC-A3BB-B420B0ABE6FB}"/>
                </c:ext>
              </c:extLst>
            </c:dLbl>
            <c:dLbl>
              <c:idx val="2"/>
              <c:layout>
                <c:manualLayout>
                  <c:x val="-1.2947690327553172E-16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CA-42BC-A3BB-B420B0ABE6FB}"/>
                </c:ext>
              </c:extLst>
            </c:dLbl>
            <c:dLbl>
              <c:idx val="3"/>
              <c:layout>
                <c:manualLayout>
                  <c:x val="2.7887810684154928E-6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CA-42BC-A3BB-B420B0ABE6FB}"/>
                </c:ext>
              </c:extLst>
            </c:dLbl>
            <c:dLbl>
              <c:idx val="4"/>
              <c:layout>
                <c:manualLayout>
                  <c:x val="-1.2967725232572088E-16"/>
                  <c:y val="1.1494252873563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30'!$B$7</c:f>
              <c:strCache>
                <c:ptCount val="1"/>
                <c:pt idx="0">
                  <c:v>Série</c:v>
                </c:pt>
              </c:strCache>
            </c:strRef>
          </c:cat>
          <c:val>
            <c:numRef>
              <c:f>'Gráfico 30'!$E$7</c:f>
              <c:numCache>
                <c:formatCode>0.0%</c:formatCode>
                <c:ptCount val="1"/>
                <c:pt idx="0">
                  <c:v>9.4620116692034476E-2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CA-42BC-A3BB-B420B0ABE6FB}"/>
            </c:ext>
          </c:extLst>
        </c:ser>
        <c:ser>
          <c:idx val="3"/>
          <c:order val="3"/>
          <c:tx>
            <c:strRef>
              <c:f>'Gráfico 30'!$F$6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261576307237052E-3"/>
                  <c:y val="1.5325757410517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CA-42BC-A3BB-B420B0ABE6FB}"/>
                </c:ext>
              </c:extLst>
            </c:dLbl>
            <c:dLbl>
              <c:idx val="1"/>
              <c:layout>
                <c:manualLayout>
                  <c:x val="-5.0198059231478871E-6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CA-42BC-A3BB-B420B0ABE6FB}"/>
                </c:ext>
              </c:extLst>
            </c:dLbl>
            <c:dLbl>
              <c:idx val="2"/>
              <c:layout>
                <c:manualLayout>
                  <c:x val="5.7170011902517602E-6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CA-42BC-A3BB-B420B0ABE6FB}"/>
                </c:ext>
              </c:extLst>
            </c:dLbl>
            <c:dLbl>
              <c:idx val="3"/>
              <c:layout>
                <c:manualLayout>
                  <c:x val="1.7683950271953296E-3"/>
                  <c:y val="1.5325670498084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CA-42BC-A3BB-B420B0ABE6FB}"/>
                </c:ext>
              </c:extLst>
            </c:dLbl>
            <c:dLbl>
              <c:idx val="4"/>
              <c:layout>
                <c:manualLayout>
                  <c:x val="1.7656145318695508E-3"/>
                  <c:y val="1.5325670498084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30'!$B$7</c:f>
              <c:strCache>
                <c:ptCount val="1"/>
                <c:pt idx="0">
                  <c:v>Série</c:v>
                </c:pt>
              </c:strCache>
            </c:strRef>
          </c:cat>
          <c:val>
            <c:numRef>
              <c:f>'Gráfico 30'!$F$7</c:f>
              <c:numCache>
                <c:formatCode>0.0%</c:formatCode>
                <c:ptCount val="1"/>
                <c:pt idx="0">
                  <c:v>0.11586462032809067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8CA-42BC-A3BB-B420B0AB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1828216"/>
        <c:axId val="212483880"/>
      </c:barChart>
      <c:catAx>
        <c:axId val="211828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12483880"/>
        <c:crosses val="autoZero"/>
        <c:auto val="1"/>
        <c:lblAlgn val="ctr"/>
        <c:lblOffset val="100"/>
        <c:noMultiLvlLbl val="0"/>
      </c:catAx>
      <c:valAx>
        <c:axId val="212483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pt-BR"/>
          </a:p>
        </c:txPr>
        <c:crossAx val="211828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027776428670809"/>
          <c:y val="0.91565104223467908"/>
          <c:w val="0.45320104132393768"/>
          <c:h val="6.9283193049144723E-2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91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484483557202406E-2"/>
          <c:y val="0.14315073001195949"/>
          <c:w val="0.84476384970595253"/>
          <c:h val="0.6318739515358745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22-401D-871D-8FB2858B2E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22-401D-871D-8FB2858B2E6A}"/>
              </c:ext>
            </c:extLst>
          </c:dPt>
          <c:dPt>
            <c:idx val="2"/>
            <c:bubble3D val="0"/>
            <c:explosion val="6"/>
            <c:extLst>
              <c:ext xmlns:c16="http://schemas.microsoft.com/office/drawing/2014/chart" uri="{C3380CC4-5D6E-409C-BE32-E72D297353CC}">
                <c16:uniqueId val="{00000002-C922-401D-871D-8FB2858B2E6A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C922-401D-871D-8FB2858B2E6A}"/>
              </c:ext>
            </c:extLst>
          </c:dPt>
          <c:dPt>
            <c:idx val="4"/>
            <c:bubble3D val="0"/>
            <c:explosion val="6"/>
            <c:extLst>
              <c:ext xmlns:c16="http://schemas.microsoft.com/office/drawing/2014/chart" uri="{C3380CC4-5D6E-409C-BE32-E72D297353CC}">
                <c16:uniqueId val="{00000004-99B5-481B-B6C2-F04E219C648C}"/>
              </c:ext>
            </c:extLst>
          </c:dPt>
          <c:dPt>
            <c:idx val="5"/>
            <c:bubble3D val="0"/>
            <c:explosion val="6"/>
            <c:extLst>
              <c:ext xmlns:c16="http://schemas.microsoft.com/office/drawing/2014/chart" uri="{C3380CC4-5D6E-409C-BE32-E72D297353CC}">
                <c16:uniqueId val="{00000005-99B5-481B-B6C2-F04E219C648C}"/>
              </c:ext>
            </c:extLst>
          </c:dPt>
          <c:dPt>
            <c:idx val="6"/>
            <c:bubble3D val="0"/>
            <c:explosion val="6"/>
            <c:extLst>
              <c:ext xmlns:c16="http://schemas.microsoft.com/office/drawing/2014/chart" uri="{C3380CC4-5D6E-409C-BE32-E72D297353CC}">
                <c16:uniqueId val="{00000006-99B5-481B-B6C2-F04E219C648C}"/>
              </c:ext>
            </c:extLst>
          </c:dPt>
          <c:dLbls>
            <c:dLbl>
              <c:idx val="0"/>
              <c:layout>
                <c:manualLayout>
                  <c:x val="0.14735653823862735"/>
                  <c:y val="3.11027635307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2-401D-871D-8FB2858B2E6A}"/>
                </c:ext>
              </c:extLst>
            </c:dLbl>
            <c:dLbl>
              <c:idx val="1"/>
              <c:layout>
                <c:manualLayout>
                  <c:x val="-0.15241082206496334"/>
                  <c:y val="2.1569184585871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2-401D-871D-8FB2858B2E6A}"/>
                </c:ext>
              </c:extLst>
            </c:dLbl>
            <c:dLbl>
              <c:idx val="2"/>
              <c:layout>
                <c:manualLayout>
                  <c:x val="-8.0824242961191034E-2"/>
                  <c:y val="-0.208815687029946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2-401D-871D-8FB2858B2E6A}"/>
                </c:ext>
              </c:extLst>
            </c:dLbl>
            <c:dLbl>
              <c:idx val="3"/>
              <c:layout>
                <c:manualLayout>
                  <c:x val="6.2338344070627535E-2"/>
                  <c:y val="-1.829661200606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2-401D-871D-8FB2858B2E6A}"/>
                </c:ext>
              </c:extLst>
            </c:dLbl>
            <c:dLbl>
              <c:idx val="4"/>
              <c:layout>
                <c:manualLayout>
                  <c:x val="5.1975802489929335E-2"/>
                  <c:y val="3.52492635668247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B5-481B-B6C2-F04E219C648C}"/>
                </c:ext>
              </c:extLst>
            </c:dLbl>
            <c:dLbl>
              <c:idx val="5"/>
              <c:layout>
                <c:manualLayout>
                  <c:x val="-6.9485030948671523E-3"/>
                  <c:y val="5.15183767166718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B5-481B-B6C2-F04E219C648C}"/>
                </c:ext>
              </c:extLst>
            </c:dLbl>
            <c:dLbl>
              <c:idx val="6"/>
              <c:layout>
                <c:manualLayout>
                  <c:x val="-4.2476455148988762E-2"/>
                  <c:y val="-4.022474254938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B5-481B-B6C2-F04E219C64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31'!$B$5:$B$11</c:f>
              <c:strCache>
                <c:ptCount val="7"/>
                <c:pt idx="0">
                  <c:v>TV Brasil</c:v>
                </c:pt>
                <c:pt idx="1">
                  <c:v>TV Cultura</c:v>
                </c:pt>
                <c:pt idx="2">
                  <c:v>Globo</c:v>
                </c:pt>
                <c:pt idx="3">
                  <c:v>BAND</c:v>
                </c:pt>
                <c:pt idx="4">
                  <c:v>Record</c:v>
                </c:pt>
                <c:pt idx="5">
                  <c:v>SBT</c:v>
                </c:pt>
                <c:pt idx="6">
                  <c:v>TV Gazeta</c:v>
                </c:pt>
              </c:strCache>
            </c:strRef>
          </c:cat>
          <c:val>
            <c:numRef>
              <c:f>'Gráfico 31'!$D$5:$D$11</c:f>
              <c:numCache>
                <c:formatCode>0.0%</c:formatCode>
                <c:ptCount val="7"/>
                <c:pt idx="0">
                  <c:v>0.52783598275382182</c:v>
                </c:pt>
                <c:pt idx="1">
                  <c:v>0.30700717890546636</c:v>
                </c:pt>
                <c:pt idx="2">
                  <c:v>9.777910817723022E-2</c:v>
                </c:pt>
                <c:pt idx="3">
                  <c:v>2.9198766929770664E-2</c:v>
                </c:pt>
                <c:pt idx="4">
                  <c:v>1.9194513152574061E-2</c:v>
                </c:pt>
                <c:pt idx="5">
                  <c:v>1.0949537598663999E-2</c:v>
                </c:pt>
                <c:pt idx="6">
                  <c:v>8.034912482472862E-3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2-401D-871D-8FB2858B2E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301618638501556E-2"/>
          <c:y val="0.17462197433654125"/>
          <c:w val="0.92669835172004711"/>
          <c:h val="0.64627879848352299"/>
        </c:manualLayout>
      </c:layout>
      <c:pie3DChart>
        <c:varyColors val="1"/>
        <c:ser>
          <c:idx val="0"/>
          <c:order val="0"/>
          <c:explosion val="2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6EF-4B44-BE51-1584F5BD348E}"/>
              </c:ext>
            </c:extLst>
          </c:dPt>
          <c:dLbls>
            <c:dLbl>
              <c:idx val="0"/>
              <c:layout>
                <c:manualLayout>
                  <c:x val="-0.12488914480195157"/>
                  <c:y val="8.15631140842887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F-4B44-BE51-1584F5BD348E}"/>
                </c:ext>
              </c:extLst>
            </c:dLbl>
            <c:dLbl>
              <c:idx val="1"/>
              <c:layout>
                <c:manualLayout>
                  <c:x val="-0.14417324785199662"/>
                  <c:y val="-0.194439120660979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F-4B44-BE51-1584F5BD348E}"/>
                </c:ext>
              </c:extLst>
            </c:dLbl>
            <c:dLbl>
              <c:idx val="2"/>
              <c:layout>
                <c:manualLayout>
                  <c:x val="0.13675983396377331"/>
                  <c:y val="-8.6576704714098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F-4B44-BE51-1584F5BD3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32'!$C$11:$C$13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32'!$D$11:$D$13</c:f>
              <c:numCache>
                <c:formatCode>General</c:formatCode>
                <c:ptCount val="3"/>
                <c:pt idx="0">
                  <c:v>47338</c:v>
                </c:pt>
                <c:pt idx="1">
                  <c:v>43852</c:v>
                </c:pt>
                <c:pt idx="2">
                  <c:v>99229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EF-4B44-BE51-1584F5BD34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60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615829936151591E-2"/>
          <c:y val="0"/>
          <c:w val="0.75326460788146166"/>
          <c:h val="0.89868287740628161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61-43CC-BC3D-90C70D5F7D13}"/>
              </c:ext>
            </c:extLst>
          </c:dPt>
          <c:dLbls>
            <c:dLbl>
              <c:idx val="0"/>
              <c:layout>
                <c:manualLayout>
                  <c:x val="7.0635044701120767E-2"/>
                  <c:y val="-0.226509502577238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1-43CC-BC3D-90C70D5F7D13}"/>
                </c:ext>
              </c:extLst>
            </c:dLbl>
            <c:dLbl>
              <c:idx val="1"/>
              <c:layout>
                <c:manualLayout>
                  <c:x val="2.8115944250530465E-2"/>
                  <c:y val="9.3373493975903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61-43CC-BC3D-90C70D5F7D13}"/>
                </c:ext>
              </c:extLst>
            </c:dLbl>
            <c:dLbl>
              <c:idx val="2"/>
              <c:layout>
                <c:manualLayout>
                  <c:x val="-0.12603564260563507"/>
                  <c:y val="-5.6008917560003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1-43CC-BC3D-90C70D5F7D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33'!$B$6:$B$8</c:f>
              <c:strCache>
                <c:ptCount val="3"/>
                <c:pt idx="0">
                  <c:v>BCEQ</c:v>
                </c:pt>
                <c:pt idx="1">
                  <c:v>BCEQ - Independente</c:v>
                </c:pt>
                <c:pt idx="2">
                  <c:v>Indefinido</c:v>
                </c:pt>
              </c:strCache>
            </c:strRef>
          </c:cat>
          <c:val>
            <c:numRef>
              <c:f>'Gráfico 33'!$C$6:$C$8</c:f>
              <c:numCache>
                <c:formatCode>General</c:formatCode>
                <c:ptCount val="3"/>
                <c:pt idx="0">
                  <c:v>89313</c:v>
                </c:pt>
                <c:pt idx="1">
                  <c:v>63679</c:v>
                </c:pt>
                <c:pt idx="2">
                  <c:v>37427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61-43CC-BC3D-90C70D5F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baseline="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view3D>
      <c:rotX val="0"/>
      <c:hPercent val="155"/>
      <c:rotY val="0"/>
      <c:depthPercent val="10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2217861956444634"/>
          <c:y val="8.3333426738027849E-2"/>
          <c:w val="0.81401741600781685"/>
          <c:h val="0.7181653897992479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'Tabela 4'!$B$3</c:f>
              <c:strCache>
                <c:ptCount val="1"/>
                <c:pt idx="0">
                  <c:v>Educação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9.0090090090090089E-3"/>
                  <c:y val="1.86809389039893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A-482B-A043-D5DDA0E83DA5}"/>
                </c:ext>
              </c:extLst>
            </c:dLbl>
            <c:dLbl>
              <c:idx val="4"/>
              <c:layout>
                <c:manualLayout>
                  <c:x val="1.0810810810810811E-2"/>
                  <c:y val="7.1174377224199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A-482B-A043-D5DDA0E83D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BA-482B-A043-D5DDA0E83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4'!$A$4:$A$12</c:f>
              <c:strCache>
                <c:ptCount val="9"/>
                <c:pt idx="0">
                  <c:v>BAND</c:v>
                </c:pt>
                <c:pt idx="1">
                  <c:v>CNT</c:v>
                </c:pt>
                <c:pt idx="2">
                  <c:v>Globo</c:v>
                </c:pt>
                <c:pt idx="3">
                  <c:v>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4'!$C$4:$C$12</c:f>
              <c:numCache>
                <c:formatCode>0.0%</c:formatCode>
                <c:ptCount val="9"/>
                <c:pt idx="0">
                  <c:v>3.9954337899543381E-4</c:v>
                </c:pt>
                <c:pt idx="1">
                  <c:v>4.1761796042617963E-3</c:v>
                </c:pt>
                <c:pt idx="2">
                  <c:v>2.2776434175895595E-2</c:v>
                </c:pt>
                <c:pt idx="3">
                  <c:v>0</c:v>
                </c:pt>
                <c:pt idx="4">
                  <c:v>6.392694063926941E-3</c:v>
                </c:pt>
                <c:pt idx="5">
                  <c:v>0</c:v>
                </c:pt>
                <c:pt idx="6">
                  <c:v>0.10835996955859969</c:v>
                </c:pt>
                <c:pt idx="7">
                  <c:v>9.5857638491745764E-2</c:v>
                </c:pt>
                <c:pt idx="8">
                  <c:v>1.5410958904109588E-2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BA-482B-A043-D5DDA0E83DA5}"/>
            </c:ext>
          </c:extLst>
        </c:ser>
        <c:ser>
          <c:idx val="1"/>
          <c:order val="1"/>
          <c:tx>
            <c:strRef>
              <c:f>'Tabela 4'!$D$3</c:f>
              <c:strCache>
                <c:ptCount val="1"/>
                <c:pt idx="0">
                  <c:v>Entretenimento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1612765308847499E-2"/>
                  <c:y val="2.20342827516930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A-482B-A043-D5DDA0E83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4'!$A$4:$A$12</c:f>
              <c:strCache>
                <c:ptCount val="9"/>
                <c:pt idx="0">
                  <c:v>BAND</c:v>
                </c:pt>
                <c:pt idx="1">
                  <c:v>CNT</c:v>
                </c:pt>
                <c:pt idx="2">
                  <c:v>Globo</c:v>
                </c:pt>
                <c:pt idx="3">
                  <c:v>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4'!$E$4:$E$12</c:f>
              <c:numCache>
                <c:formatCode>0.0%</c:formatCode>
                <c:ptCount val="9"/>
                <c:pt idx="0">
                  <c:v>0.47535197869101981</c:v>
                </c:pt>
                <c:pt idx="1">
                  <c:v>2.21175799086758E-2</c:v>
                </c:pt>
                <c:pt idx="2">
                  <c:v>0.69786872342574657</c:v>
                </c:pt>
                <c:pt idx="3">
                  <c:v>0.39718417047184174</c:v>
                </c:pt>
                <c:pt idx="4">
                  <c:v>0.43809170471841707</c:v>
                </c:pt>
                <c:pt idx="5">
                  <c:v>0.81355029022742409</c:v>
                </c:pt>
                <c:pt idx="6">
                  <c:v>0.60153729071537287</c:v>
                </c:pt>
                <c:pt idx="7">
                  <c:v>0.69721491478897402</c:v>
                </c:pt>
                <c:pt idx="8">
                  <c:v>0.29103881278538812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BA-482B-A043-D5DDA0E83DA5}"/>
            </c:ext>
          </c:extLst>
        </c:ser>
        <c:ser>
          <c:idx val="2"/>
          <c:order val="2"/>
          <c:tx>
            <c:strRef>
              <c:f>'Tabela 4'!$F$3</c:f>
              <c:strCache>
                <c:ptCount val="1"/>
                <c:pt idx="0">
                  <c:v>Informação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3.4207510002528994E-2"/>
                  <c:y val="1.4812963194415513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BA-482B-A043-D5DDA0E83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4'!$A$4:$A$12</c:f>
              <c:strCache>
                <c:ptCount val="9"/>
                <c:pt idx="0">
                  <c:v>BAND</c:v>
                </c:pt>
                <c:pt idx="1">
                  <c:v>CNT</c:v>
                </c:pt>
                <c:pt idx="2">
                  <c:v>Globo</c:v>
                </c:pt>
                <c:pt idx="3">
                  <c:v>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4'!$G$4:$G$12</c:f>
              <c:numCache>
                <c:formatCode>0.0%</c:formatCode>
                <c:ptCount val="9"/>
                <c:pt idx="0">
                  <c:v>0.32339231354642312</c:v>
                </c:pt>
                <c:pt idx="1">
                  <c:v>7.4231354642313563E-2</c:v>
                </c:pt>
                <c:pt idx="2">
                  <c:v>0.26478867334084227</c:v>
                </c:pt>
                <c:pt idx="3">
                  <c:v>0.38280060882800609</c:v>
                </c:pt>
                <c:pt idx="4">
                  <c:v>6.6685692541856925E-2</c:v>
                </c:pt>
                <c:pt idx="5">
                  <c:v>0.17960795508611666</c:v>
                </c:pt>
                <c:pt idx="6">
                  <c:v>0.26965943683409438</c:v>
                </c:pt>
                <c:pt idx="7">
                  <c:v>0.19484158755575889</c:v>
                </c:pt>
                <c:pt idx="8">
                  <c:v>9.904680365296803E-2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BA-482B-A043-D5DDA0E83DA5}"/>
            </c:ext>
          </c:extLst>
        </c:ser>
        <c:ser>
          <c:idx val="3"/>
          <c:order val="3"/>
          <c:tx>
            <c:strRef>
              <c:f>'Tabela 4'!$H$3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BA-482B-A043-D5DDA0E83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4'!$A$4:$A$12</c:f>
              <c:strCache>
                <c:ptCount val="9"/>
                <c:pt idx="0">
                  <c:v>BAND</c:v>
                </c:pt>
                <c:pt idx="1">
                  <c:v>CNT</c:v>
                </c:pt>
                <c:pt idx="2">
                  <c:v>Globo</c:v>
                </c:pt>
                <c:pt idx="3">
                  <c:v>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4'!$I$4:$I$12</c:f>
              <c:numCache>
                <c:formatCode>0.0%</c:formatCode>
                <c:ptCount val="9"/>
                <c:pt idx="0">
                  <c:v>0.16885464231354641</c:v>
                </c:pt>
                <c:pt idx="1">
                  <c:v>0.8984855403348555</c:v>
                </c:pt>
                <c:pt idx="2">
                  <c:v>1.3575143555761386E-2</c:v>
                </c:pt>
                <c:pt idx="3">
                  <c:v>0.21902587519025873</c:v>
                </c:pt>
                <c:pt idx="4">
                  <c:v>0.43597792998477936</c:v>
                </c:pt>
                <c:pt idx="5">
                  <c:v>4.3676848415643739E-3</c:v>
                </c:pt>
                <c:pt idx="6">
                  <c:v>1.9453957382039574E-2</c:v>
                </c:pt>
                <c:pt idx="7">
                  <c:v>1.109458995768043E-2</c:v>
                </c:pt>
                <c:pt idx="8">
                  <c:v>0.15841894977168949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BA-482B-A043-D5DDA0E83DA5}"/>
            </c:ext>
          </c:extLst>
        </c:ser>
        <c:ser>
          <c:idx val="4"/>
          <c:order val="4"/>
          <c:tx>
            <c:strRef>
              <c:f>'Tabela 4'!$J$3</c:f>
              <c:strCache>
                <c:ptCount val="1"/>
                <c:pt idx="0">
                  <c:v>Publicidade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BA-482B-A043-D5DDA0E83D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BA-482B-A043-D5DDA0E83D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BA-482B-A043-D5DDA0E83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4'!$A$4:$A$12</c:f>
              <c:strCache>
                <c:ptCount val="9"/>
                <c:pt idx="0">
                  <c:v>BAND</c:v>
                </c:pt>
                <c:pt idx="1">
                  <c:v>CNT</c:v>
                </c:pt>
                <c:pt idx="2">
                  <c:v>Globo</c:v>
                </c:pt>
                <c:pt idx="3">
                  <c:v>Record</c:v>
                </c:pt>
                <c:pt idx="4">
                  <c:v>Rede TV!</c:v>
                </c:pt>
                <c:pt idx="5">
                  <c:v>SBT</c:v>
                </c:pt>
                <c:pt idx="6">
                  <c:v>TV Brasil</c:v>
                </c:pt>
                <c:pt idx="7">
                  <c:v>TV Cultura</c:v>
                </c:pt>
                <c:pt idx="8">
                  <c:v>TV Gazeta</c:v>
                </c:pt>
              </c:strCache>
            </c:strRef>
          </c:cat>
          <c:val>
            <c:numRef>
              <c:f>'Tabela 4'!$K$4:$K$12</c:f>
              <c:numCache>
                <c:formatCode>0.0%</c:formatCode>
                <c:ptCount val="9"/>
                <c:pt idx="0">
                  <c:v>3.200152207001522E-2</c:v>
                </c:pt>
                <c:pt idx="1">
                  <c:v>9.8934550989345513E-4</c:v>
                </c:pt>
                <c:pt idx="2">
                  <c:v>9.9102550175430583E-4</c:v>
                </c:pt>
                <c:pt idx="3">
                  <c:v>9.8934550989345513E-4</c:v>
                </c:pt>
                <c:pt idx="4">
                  <c:v>5.2851978691019791E-2</c:v>
                </c:pt>
                <c:pt idx="5">
                  <c:v>2.4740698448948522E-3</c:v>
                </c:pt>
                <c:pt idx="6">
                  <c:v>9.8934550989345513E-4</c:v>
                </c:pt>
                <c:pt idx="7">
                  <c:v>9.9126920584086315E-4</c:v>
                </c:pt>
                <c:pt idx="8">
                  <c:v>0.43608447488584473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BA-482B-A043-D5DDA0E8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gapDepth val="279"/>
        <c:shape val="box"/>
        <c:axId val="175448536"/>
        <c:axId val="174312704"/>
        <c:axId val="0"/>
      </c:bar3DChart>
      <c:catAx>
        <c:axId val="175448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pt-BR"/>
          </a:p>
        </c:txPr>
        <c:crossAx val="174312704"/>
        <c:crosses val="autoZero"/>
        <c:auto val="0"/>
        <c:lblAlgn val="ctr"/>
        <c:lblOffset val="400"/>
        <c:noMultiLvlLbl val="0"/>
      </c:catAx>
      <c:valAx>
        <c:axId val="174312704"/>
        <c:scaling>
          <c:orientation val="minMax"/>
        </c:scaling>
        <c:delete val="0"/>
        <c:axPos val="t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anose="020B0502020202020204" pitchFamily="34" charset="0"/>
              </a:defRPr>
            </a:pPr>
            <a:endParaRPr lang="pt-BR"/>
          </a:p>
        </c:txPr>
        <c:crossAx val="175448536"/>
        <c:crosses val="autoZero"/>
        <c:crossBetween val="between"/>
        <c:majorUnit val="0.2"/>
        <c:minorUnit val="2.0000000000000007E-2"/>
      </c:valAx>
    </c:plotArea>
    <c:legend>
      <c:legendPos val="b"/>
      <c:layout>
        <c:manualLayout>
          <c:xMode val="edge"/>
          <c:yMode val="edge"/>
          <c:x val="0.17682201886926296"/>
          <c:y val="0.86467812300489466"/>
          <c:w val="0.63506065120238353"/>
          <c:h val="3.9413231709025692E-2"/>
        </c:manualLayout>
      </c:layout>
      <c:overlay val="0"/>
      <c:txPr>
        <a:bodyPr/>
        <a:lstStyle/>
        <a:p>
          <a:pPr>
            <a:defRPr sz="900"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44608810691123E-2"/>
          <c:y val="4.3264503441494594E-2"/>
          <c:w val="0.9032676104166224"/>
          <c:h val="0.79282558706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5'!$C$5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683465959328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E-41AF-8441-47830501102D}"/>
                </c:ext>
              </c:extLst>
            </c:dLbl>
            <c:dLbl>
              <c:idx val="1"/>
              <c:layout>
                <c:manualLayout>
                  <c:x val="-7.073386383731211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E-41AF-8441-47830501102D}"/>
                </c:ext>
              </c:extLst>
            </c:dLbl>
            <c:dLbl>
              <c:idx val="2"/>
              <c:layout>
                <c:manualLayout>
                  <c:x val="-5.3050397877984733E-3"/>
                  <c:y val="1.9157088122605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E-41AF-8441-47830501102D}"/>
                </c:ext>
              </c:extLst>
            </c:dLbl>
            <c:dLbl>
              <c:idx val="3"/>
              <c:layout>
                <c:manualLayout>
                  <c:x val="0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E-41AF-8441-47830501102D}"/>
                </c:ext>
              </c:extLst>
            </c:dLbl>
            <c:dLbl>
              <c:idx val="4"/>
              <c:layout>
                <c:manualLayout>
                  <c:x val="-1.7683465959328027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E-41AF-8441-478305011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5'!$B$6:$B$10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5'!$C$6:$C$10</c:f>
              <c:numCache>
                <c:formatCode>0.0%</c:formatCode>
                <c:ptCount val="5"/>
                <c:pt idx="0">
                  <c:v>0.58969532142234959</c:v>
                </c:pt>
                <c:pt idx="1">
                  <c:v>0.13886142351096573</c:v>
                </c:pt>
                <c:pt idx="2">
                  <c:v>0.15061013143377017</c:v>
                </c:pt>
                <c:pt idx="3">
                  <c:v>8.5677784015021005E-2</c:v>
                </c:pt>
                <c:pt idx="4">
                  <c:v>3.5155339617893577E-2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DE-41AF-8441-47830501102D}"/>
            </c:ext>
          </c:extLst>
        </c:ser>
        <c:ser>
          <c:idx val="1"/>
          <c:order val="1"/>
          <c:tx>
            <c:strRef>
              <c:f>'Gráfico 5'!$D$5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5366931918655894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E-41AF-8441-47830501102D}"/>
                </c:ext>
              </c:extLst>
            </c:dLbl>
            <c:dLbl>
              <c:idx val="1"/>
              <c:layout>
                <c:manualLayout>
                  <c:x val="-1.7683465959328027E-3"/>
                  <c:y val="2.681992337164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>
                      <a:latin typeface="Century Gothic" panose="020B0502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562403837451354E-2"/>
                      <c:h val="7.35825263221407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E-41AF-8441-47830501102D}"/>
                </c:ext>
              </c:extLst>
            </c:dLbl>
            <c:dLbl>
              <c:idx val="2"/>
              <c:layout>
                <c:manualLayout>
                  <c:x val="-1.7683465959328027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DE-41AF-8441-47830501102D}"/>
                </c:ext>
              </c:extLst>
            </c:dLbl>
            <c:dLbl>
              <c:idx val="3"/>
              <c:layout>
                <c:manualLayout>
                  <c:x val="1.7683465959328027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DE-41AF-8441-47830501102D}"/>
                </c:ext>
              </c:extLst>
            </c:dLbl>
            <c:dLbl>
              <c:idx val="4"/>
              <c:layout>
                <c:manualLayout>
                  <c:x val="-1.2967725232572088E-16"/>
                  <c:y val="1.532567049808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DE-41AF-8441-478305011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5'!$B$6:$B$10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5'!$D$6:$D$10</c:f>
              <c:numCache>
                <c:formatCode>0.0%</c:formatCode>
                <c:ptCount val="5"/>
                <c:pt idx="0">
                  <c:v>0.56212151497616547</c:v>
                </c:pt>
                <c:pt idx="1">
                  <c:v>0.16422919455355978</c:v>
                </c:pt>
                <c:pt idx="2">
                  <c:v>0.15990523623487768</c:v>
                </c:pt>
                <c:pt idx="3">
                  <c:v>7.4423113990888523E-2</c:v>
                </c:pt>
                <c:pt idx="4">
                  <c:v>3.9320940244508579E-2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DE-41AF-8441-47830501102D}"/>
            </c:ext>
          </c:extLst>
        </c:ser>
        <c:ser>
          <c:idx val="2"/>
          <c:order val="2"/>
          <c:tx>
            <c:strRef>
              <c:f>'Gráfico 5'!$E$5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6834659593277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DE-41AF-8441-47830501102D}"/>
                </c:ext>
              </c:extLst>
            </c:dLbl>
            <c:dLbl>
              <c:idx val="1"/>
              <c:layout>
                <c:manualLayout>
                  <c:x val="-3.5366931918656055E-3"/>
                  <c:y val="1.1494252873563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DE-41AF-8441-47830501102D}"/>
                </c:ext>
              </c:extLst>
            </c:dLbl>
            <c:dLbl>
              <c:idx val="2"/>
              <c:layout>
                <c:manualLayout>
                  <c:x val="-3.5366931918656705E-3"/>
                  <c:y val="1.1494252873563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DE-41AF-8441-47830501102D}"/>
                </c:ext>
              </c:extLst>
            </c:dLbl>
            <c:dLbl>
              <c:idx val="3"/>
              <c:layout>
                <c:manualLayout>
                  <c:x val="1.7683465959326731E-3"/>
                  <c:y val="1.532567049808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DE-41AF-8441-47830501102D}"/>
                </c:ext>
              </c:extLst>
            </c:dLbl>
            <c:dLbl>
              <c:idx val="4"/>
              <c:layout>
                <c:manualLayout>
                  <c:x val="-1.2967725232572088E-16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DE-41AF-8441-478305011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5'!$B$6:$B$10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5'!$E$6:$E$10</c:f>
              <c:numCache>
                <c:formatCode>0.0%</c:formatCode>
                <c:ptCount val="5"/>
                <c:pt idx="0">
                  <c:v>0.49422572512129498</c:v>
                </c:pt>
                <c:pt idx="1">
                  <c:v>0.20141019936863072</c:v>
                </c:pt>
                <c:pt idx="2">
                  <c:v>0.19266637005021298</c:v>
                </c:pt>
                <c:pt idx="3">
                  <c:v>7.6923239899150411E-2</c:v>
                </c:pt>
                <c:pt idx="4">
                  <c:v>3.4774465560711038E-2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DE-41AF-8441-47830501102D}"/>
            </c:ext>
          </c:extLst>
        </c:ser>
        <c:ser>
          <c:idx val="3"/>
          <c:order val="3"/>
          <c:tx>
            <c:strRef>
              <c:f>'Gráfico 5'!$F$5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37842617152962E-2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DE-41AF-8441-47830501102D}"/>
                </c:ext>
              </c:extLst>
            </c:dLbl>
            <c:dLbl>
              <c:idx val="1"/>
              <c:layout>
                <c:manualLayout>
                  <c:x val="7.073386383731211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E-41AF-8441-47830501102D}"/>
                </c:ext>
              </c:extLst>
            </c:dLbl>
            <c:dLbl>
              <c:idx val="2"/>
              <c:layout>
                <c:manualLayout>
                  <c:x val="5.3050397877984082E-3"/>
                  <c:y val="3.831417624521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DE-41AF-8441-47830501102D}"/>
                </c:ext>
              </c:extLst>
            </c:dLbl>
            <c:dLbl>
              <c:idx val="3"/>
              <c:layout>
                <c:manualLayout>
                  <c:x val="1.7683465959328027E-3"/>
                  <c:y val="1.9157088122605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DE-41AF-8441-47830501102D}"/>
                </c:ext>
              </c:extLst>
            </c:dLbl>
            <c:dLbl>
              <c:idx val="4"/>
              <c:layout>
                <c:manualLayout>
                  <c:x val="1.7683465959328027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DE-41AF-8441-478305011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5'!$B$6:$B$10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5'!$F$6:$F$10</c:f>
              <c:numCache>
                <c:formatCode>0.0%</c:formatCode>
                <c:ptCount val="5"/>
                <c:pt idx="0">
                  <c:v>0.49257075878236289</c:v>
                </c:pt>
                <c:pt idx="1">
                  <c:v>0.21444834238234436</c:v>
                </c:pt>
                <c:pt idx="2">
                  <c:v>0.20610531707916496</c:v>
                </c:pt>
                <c:pt idx="3">
                  <c:v>5.873450051510732E-2</c:v>
                </c:pt>
                <c:pt idx="4">
                  <c:v>2.8141081241020525E-2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1DE-41AF-8441-47830501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516128"/>
        <c:axId val="175155016"/>
      </c:barChart>
      <c:catAx>
        <c:axId val="17551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75155016"/>
        <c:crosses val="autoZero"/>
        <c:auto val="1"/>
        <c:lblAlgn val="ctr"/>
        <c:lblOffset val="100"/>
        <c:noMultiLvlLbl val="0"/>
      </c:catAx>
      <c:valAx>
        <c:axId val="175155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pt-BR"/>
          </a:p>
        </c:txPr>
        <c:crossAx val="17551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0421061425677"/>
          <c:y val="0.92659335686487465"/>
          <c:w val="0.26537493821229907"/>
          <c:h val="6.9283193049144723E-2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882961910929E-2"/>
          <c:y val="4.3678612195636221E-2"/>
          <c:w val="0.9032676104166224"/>
          <c:h val="0.79282558706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6'!$C$6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531229063739118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CA-42BC-A3BB-B420B0ABE6FB}"/>
                </c:ext>
              </c:extLst>
            </c:dLbl>
            <c:dLbl>
              <c:idx val="1"/>
              <c:layout>
                <c:manualLayout>
                  <c:x val="-3.5261347829045812E-3"/>
                  <c:y val="1.915708812260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A-42BC-A3BB-B420B0ABE6FB}"/>
                </c:ext>
              </c:extLst>
            </c:dLbl>
            <c:dLbl>
              <c:idx val="2"/>
              <c:layout>
                <c:manualLayout>
                  <c:x val="-2.9282201219011988E-6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A-42BC-A3BB-B420B0ABE6FB}"/>
                </c:ext>
              </c:extLst>
            </c:dLbl>
            <c:dLbl>
              <c:idx val="3"/>
              <c:layout>
                <c:manualLayout>
                  <c:x val="-3.528448568413452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A-42BC-A3BB-B420B0ABE6FB}"/>
                </c:ext>
              </c:extLst>
            </c:dLbl>
            <c:dLbl>
              <c:idx val="4"/>
              <c:layout>
                <c:manualLayout>
                  <c:x val="0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6'!$B$7:$B$11</c:f>
              <c:strCache>
                <c:ptCount val="5"/>
                <c:pt idx="0">
                  <c:v>Religioso</c:v>
                </c:pt>
                <c:pt idx="1">
                  <c:v>Telejornal</c:v>
                </c:pt>
                <c:pt idx="2">
                  <c:v>Série</c:v>
                </c:pt>
                <c:pt idx="3">
                  <c:v>Variedades</c:v>
                </c:pt>
                <c:pt idx="4">
                  <c:v>Telecompra</c:v>
                </c:pt>
              </c:strCache>
            </c:strRef>
          </c:cat>
          <c:val>
            <c:numRef>
              <c:f>'Gráfico 6'!$C$7:$C$11</c:f>
              <c:numCache>
                <c:formatCode>0.0%</c:formatCode>
                <c:ptCount val="5"/>
                <c:pt idx="0">
                  <c:v>0.13554867308027332</c:v>
                </c:pt>
                <c:pt idx="1">
                  <c:v>0.10433499157972166</c:v>
                </c:pt>
                <c:pt idx="2">
                  <c:v>7.5098236580786293E-2</c:v>
                </c:pt>
                <c:pt idx="3">
                  <c:v>0.10454636960182731</c:v>
                </c:pt>
                <c:pt idx="4">
                  <c:v>7.8496738351948273E-2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CA-42BC-A3BB-B420B0ABE6FB}"/>
            </c:ext>
          </c:extLst>
        </c:ser>
        <c:ser>
          <c:idx val="1"/>
          <c:order val="1"/>
          <c:tx>
            <c:strRef>
              <c:f>'Gráfico 6'!$D$6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4968124232388E-3"/>
                  <c:y val="1.5325670498084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A-42BC-A3BB-B420B0ABE6FB}"/>
                </c:ext>
              </c:extLst>
            </c:dLbl>
            <c:dLbl>
              <c:idx val="1"/>
              <c:layout>
                <c:manualLayout>
                  <c:x val="-3.6718433911176766E-3"/>
                  <c:y val="2.2850495488617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>
                      <a:latin typeface="Century Gothic" panose="020B0502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562403837451354E-2"/>
                      <c:h val="7.35825263221407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8CA-42BC-A3BB-B420B0ABE6FB}"/>
                </c:ext>
              </c:extLst>
            </c:dLbl>
            <c:dLbl>
              <c:idx val="2"/>
              <c:layout>
                <c:manualLayout>
                  <c:x val="-1.768395027195265E-3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CA-42BC-A3BB-B420B0ABE6FB}"/>
                </c:ext>
              </c:extLst>
            </c:dLbl>
            <c:dLbl>
              <c:idx val="3"/>
              <c:layout>
                <c:manualLayout>
                  <c:x val="2.9363318702453606E-4"/>
                  <c:y val="1.915705135196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A-42BC-A3BB-B420B0ABE6FB}"/>
                </c:ext>
              </c:extLst>
            </c:dLbl>
            <c:dLbl>
              <c:idx val="4"/>
              <c:layout>
                <c:manualLayout>
                  <c:x val="-1.2967725232572088E-16"/>
                  <c:y val="1.532567049808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6'!$B$7:$B$11</c:f>
              <c:strCache>
                <c:ptCount val="5"/>
                <c:pt idx="0">
                  <c:v>Religioso</c:v>
                </c:pt>
                <c:pt idx="1">
                  <c:v>Telejornal</c:v>
                </c:pt>
                <c:pt idx="2">
                  <c:v>Série</c:v>
                </c:pt>
                <c:pt idx="3">
                  <c:v>Variedades</c:v>
                </c:pt>
                <c:pt idx="4">
                  <c:v>Telecompra</c:v>
                </c:pt>
              </c:strCache>
            </c:strRef>
          </c:cat>
          <c:val>
            <c:numRef>
              <c:f>'Gráfico 6'!$D$7:$D$11</c:f>
              <c:numCache>
                <c:formatCode>0.0%</c:formatCode>
                <c:ptCount val="5"/>
                <c:pt idx="0">
                  <c:v>0.1595744722378365</c:v>
                </c:pt>
                <c:pt idx="1">
                  <c:v>0.11227905814752358</c:v>
                </c:pt>
                <c:pt idx="2">
                  <c:v>0.1065624804821685</c:v>
                </c:pt>
                <c:pt idx="3">
                  <c:v>0.10408391106114546</c:v>
                </c:pt>
                <c:pt idx="4">
                  <c:v>7.1084918181250387E-2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CA-42BC-A3BB-B420B0ABE6FB}"/>
            </c:ext>
          </c:extLst>
        </c:ser>
        <c:ser>
          <c:idx val="2"/>
          <c:order val="2"/>
          <c:tx>
            <c:strRef>
              <c:f>'Gráfico 6'!$E$6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5096809746009302E-3"/>
                  <c:y val="7.6628352490421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A-42BC-A3BB-B420B0ABE6FB}"/>
                </c:ext>
              </c:extLst>
            </c:dLbl>
            <c:dLbl>
              <c:idx val="1"/>
              <c:layout>
                <c:manualLayout>
                  <c:x val="-1.7605574884907006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CA-42BC-A3BB-B420B0ABE6FB}"/>
                </c:ext>
              </c:extLst>
            </c:dLbl>
            <c:dLbl>
              <c:idx val="2"/>
              <c:layout>
                <c:manualLayout>
                  <c:x val="-1.2947690327553172E-16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CA-42BC-A3BB-B420B0ABE6FB}"/>
                </c:ext>
              </c:extLst>
            </c:dLbl>
            <c:dLbl>
              <c:idx val="3"/>
              <c:layout>
                <c:manualLayout>
                  <c:x val="2.7887810684154928E-6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CA-42BC-A3BB-B420B0ABE6FB}"/>
                </c:ext>
              </c:extLst>
            </c:dLbl>
            <c:dLbl>
              <c:idx val="4"/>
              <c:layout>
                <c:manualLayout>
                  <c:x val="-1.2967725232572088E-16"/>
                  <c:y val="1.1494252873563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6'!$B$7:$B$11</c:f>
              <c:strCache>
                <c:ptCount val="5"/>
                <c:pt idx="0">
                  <c:v>Religioso</c:v>
                </c:pt>
                <c:pt idx="1">
                  <c:v>Telejornal</c:v>
                </c:pt>
                <c:pt idx="2">
                  <c:v>Série</c:v>
                </c:pt>
                <c:pt idx="3">
                  <c:v>Variedades</c:v>
                </c:pt>
                <c:pt idx="4">
                  <c:v>Telecompra</c:v>
                </c:pt>
              </c:strCache>
            </c:strRef>
          </c:cat>
          <c:val>
            <c:numRef>
              <c:f>'Gráfico 6'!$E$7:$E$11</c:f>
              <c:numCache>
                <c:formatCode>0.0%</c:formatCode>
                <c:ptCount val="5"/>
                <c:pt idx="0">
                  <c:v>0.19654891763910023</c:v>
                </c:pt>
                <c:pt idx="1">
                  <c:v>0.13472349061390154</c:v>
                </c:pt>
                <c:pt idx="2">
                  <c:v>9.4620116692034476E-2</c:v>
                </c:pt>
                <c:pt idx="3">
                  <c:v>6.8909183155758488E-2</c:v>
                </c:pt>
                <c:pt idx="4">
                  <c:v>6.5446896668357832E-2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CA-42BC-A3BB-B420B0ABE6FB}"/>
            </c:ext>
          </c:extLst>
        </c:ser>
        <c:ser>
          <c:idx val="3"/>
          <c:order val="3"/>
          <c:tx>
            <c:strRef>
              <c:f>'Gráfico 6'!$F$6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083344395498238E-5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CA-42BC-A3BB-B420B0ABE6FB}"/>
                </c:ext>
              </c:extLst>
            </c:dLbl>
            <c:dLbl>
              <c:idx val="1"/>
              <c:layout>
                <c:manualLayout>
                  <c:x val="-5.0198059231478871E-6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CA-42BC-A3BB-B420B0ABE6FB}"/>
                </c:ext>
              </c:extLst>
            </c:dLbl>
            <c:dLbl>
              <c:idx val="2"/>
              <c:layout>
                <c:manualLayout>
                  <c:x val="5.7170011902517602E-6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CA-42BC-A3BB-B420B0ABE6FB}"/>
                </c:ext>
              </c:extLst>
            </c:dLbl>
            <c:dLbl>
              <c:idx val="3"/>
              <c:layout>
                <c:manualLayout>
                  <c:x val="1.7683950271953296E-3"/>
                  <c:y val="1.5325670498084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CA-42BC-A3BB-B420B0ABE6FB}"/>
                </c:ext>
              </c:extLst>
            </c:dLbl>
            <c:dLbl>
              <c:idx val="4"/>
              <c:layout>
                <c:manualLayout>
                  <c:x val="1.7656145318695508E-3"/>
                  <c:y val="1.5325670498084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CA-42BC-A3BB-B420B0ABE6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6'!$B$7:$B$11</c:f>
              <c:strCache>
                <c:ptCount val="5"/>
                <c:pt idx="0">
                  <c:v>Religioso</c:v>
                </c:pt>
                <c:pt idx="1">
                  <c:v>Telejornal</c:v>
                </c:pt>
                <c:pt idx="2">
                  <c:v>Série</c:v>
                </c:pt>
                <c:pt idx="3">
                  <c:v>Variedades</c:v>
                </c:pt>
                <c:pt idx="4">
                  <c:v>Telecompra</c:v>
                </c:pt>
              </c:strCache>
            </c:strRef>
          </c:cat>
          <c:val>
            <c:numRef>
              <c:f>'Gráfico 6'!$F$7:$F$11</c:f>
              <c:numCache>
                <c:formatCode>0.0%</c:formatCode>
                <c:ptCount val="5"/>
                <c:pt idx="0">
                  <c:v>0.21123943006933876</c:v>
                </c:pt>
                <c:pt idx="1">
                  <c:v>0.1461977845425334</c:v>
                </c:pt>
                <c:pt idx="2">
                  <c:v>0.11586462032809067</c:v>
                </c:pt>
                <c:pt idx="3">
                  <c:v>6.6592888550651111E-2</c:v>
                </c:pt>
                <c:pt idx="4">
                  <c:v>5.6137113140537806E-2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8CA-42BC-A3BB-B420B0AB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511584"/>
        <c:axId val="126605616"/>
      </c:barChart>
      <c:catAx>
        <c:axId val="17551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26605616"/>
        <c:crosses val="autoZero"/>
        <c:auto val="1"/>
        <c:lblAlgn val="ctr"/>
        <c:lblOffset val="100"/>
        <c:noMultiLvlLbl val="0"/>
      </c:catAx>
      <c:valAx>
        <c:axId val="126605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pt-BR"/>
          </a:p>
        </c:txPr>
        <c:crossAx val="175511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520534402695685"/>
          <c:y val="0.93042481878130889"/>
          <c:w val="0.26537493821229907"/>
          <c:h val="6.9283193049144723E-2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39480951847416E-2"/>
          <c:y val="6.445293627327893E-2"/>
          <c:w val="0.90438860576504798"/>
          <c:h val="0.75445366850683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7'!$C$4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6A-45A7-B92F-07E7E881FD6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6A-45A7-B92F-07E7E881FD6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6A-45A7-B92F-07E7E881FD6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6A-45A7-B92F-07E7E881FD6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6A-45A7-B92F-07E7E881FD67}"/>
              </c:ext>
            </c:extLst>
          </c:dPt>
          <c:dLbls>
            <c:dLbl>
              <c:idx val="0"/>
              <c:layout>
                <c:manualLayout>
                  <c:x val="-3.3041565899647042E-3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A-45A7-B92F-07E7E881FD67}"/>
                </c:ext>
              </c:extLst>
            </c:dLbl>
            <c:dLbl>
              <c:idx val="1"/>
              <c:layout>
                <c:manualLayout>
                  <c:x val="-3.3041565899647346E-3"/>
                  <c:y val="8.6206925810115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6A-45A7-B92F-07E7E881FD67}"/>
                </c:ext>
              </c:extLst>
            </c:dLbl>
            <c:dLbl>
              <c:idx val="2"/>
              <c:layout>
                <c:manualLayout>
                  <c:x val="-1.6520782949823521E-3"/>
                  <c:y val="1.29310388715173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A-45A7-B92F-07E7E881FD67}"/>
                </c:ext>
              </c:extLst>
            </c:dLbl>
            <c:dLbl>
              <c:idx val="3"/>
              <c:layout>
                <c:manualLayout>
                  <c:x val="1.6520782949823521E-3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A-45A7-B92F-07E7E881FD67}"/>
                </c:ext>
              </c:extLst>
            </c:dLbl>
            <c:dLbl>
              <c:idx val="4"/>
              <c:layout>
                <c:manualLayout>
                  <c:x val="0"/>
                  <c:y val="1.2931038871517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A-45A7-B92F-07E7E881FD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7'!$C$5:$C$9</c:f>
              <c:numCache>
                <c:formatCode>0.0%</c:formatCode>
                <c:ptCount val="5"/>
                <c:pt idx="0">
                  <c:v>0.62623330297510627</c:v>
                </c:pt>
                <c:pt idx="1">
                  <c:v>0.14419209168184577</c:v>
                </c:pt>
                <c:pt idx="2">
                  <c:v>0.17505692167577414</c:v>
                </c:pt>
                <c:pt idx="3">
                  <c:v>5.4289996964177294E-2</c:v>
                </c:pt>
                <c:pt idx="4">
                  <c:v>2.2768670309653916E-4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A-45A7-B92F-07E7E881FD67}"/>
            </c:ext>
          </c:extLst>
        </c:ser>
        <c:ser>
          <c:idx val="1"/>
          <c:order val="1"/>
          <c:tx>
            <c:strRef>
              <c:f>'Gráfico 7'!$D$4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85794767386423E-3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6A-45A7-B92F-07E7E881FD67}"/>
                </c:ext>
              </c:extLst>
            </c:dLbl>
            <c:dLbl>
              <c:idx val="1"/>
              <c:layout>
                <c:manualLayout>
                  <c:x val="0"/>
                  <c:y val="1.7305454070065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6A-45A7-B92F-07E7E881FD67}"/>
                </c:ext>
              </c:extLst>
            </c:dLbl>
            <c:dLbl>
              <c:idx val="2"/>
              <c:layout>
                <c:manualLayout>
                  <c:x val="-6.0575504375957244E-17"/>
                  <c:y val="2.1807976448539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6A-45A7-B92F-07E7E881FD67}"/>
                </c:ext>
              </c:extLst>
            </c:dLbl>
            <c:dLbl>
              <c:idx val="3"/>
              <c:layout>
                <c:manualLayout>
                  <c:x val="-1.2120464772904313E-16"/>
                  <c:y val="2.165747056264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6A-45A7-B92F-07E7E881FD67}"/>
                </c:ext>
              </c:extLst>
            </c:dLbl>
            <c:dLbl>
              <c:idx val="4"/>
              <c:layout>
                <c:manualLayout>
                  <c:x val="3.3041742905191552E-3"/>
                  <c:y val="1.2809543913347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6A-45A7-B92F-07E7E881FD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7'!$D$5:$D$9</c:f>
              <c:numCache>
                <c:formatCode>0.0%</c:formatCode>
                <c:ptCount val="5"/>
                <c:pt idx="0">
                  <c:v>0.66462519025875189</c:v>
                </c:pt>
                <c:pt idx="1">
                  <c:v>0.13472222222222222</c:v>
                </c:pt>
                <c:pt idx="2">
                  <c:v>0.16116628614916287</c:v>
                </c:pt>
                <c:pt idx="3">
                  <c:v>3.1923515981735158E-2</c:v>
                </c:pt>
                <c:pt idx="4">
                  <c:v>7.5627853881278535E-3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6A-45A7-B92F-07E7E881FD67}"/>
            </c:ext>
          </c:extLst>
        </c:ser>
        <c:ser>
          <c:idx val="2"/>
          <c:order val="2"/>
          <c:tx>
            <c:strRef>
              <c:f>'Gráfico 7'!$E$4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41565899646738E-3"/>
                  <c:y val="1.2931038871517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6A-45A7-B92F-07E7E881FD67}"/>
                </c:ext>
              </c:extLst>
            </c:dLbl>
            <c:dLbl>
              <c:idx val="1"/>
              <c:layout>
                <c:manualLayout>
                  <c:x val="0"/>
                  <c:y val="1.293103887151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6A-45A7-B92F-07E7E881FD67}"/>
                </c:ext>
              </c:extLst>
            </c:dLbl>
            <c:dLbl>
              <c:idx val="2"/>
              <c:layout>
                <c:manualLayout>
                  <c:x val="1.6520217652625352E-3"/>
                  <c:y val="1.2687837249495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6A-45A7-B92F-07E7E881FD67}"/>
                </c:ext>
              </c:extLst>
            </c:dLbl>
            <c:dLbl>
              <c:idx val="3"/>
              <c:layout>
                <c:manualLayout>
                  <c:x val="0"/>
                  <c:y val="1.2931038871517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6A-45A7-B92F-07E7E881FD67}"/>
                </c:ext>
              </c:extLst>
            </c:dLbl>
            <c:dLbl>
              <c:idx val="4"/>
              <c:layout>
                <c:manualLayout>
                  <c:x val="0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6A-45A7-B92F-07E7E881FD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7'!$E$5:$E$9</c:f>
              <c:numCache>
                <c:formatCode>0.0%</c:formatCode>
                <c:ptCount val="5"/>
                <c:pt idx="0">
                  <c:v>0.54659246575342468</c:v>
                </c:pt>
                <c:pt idx="1">
                  <c:v>0.2512728310502283</c:v>
                </c:pt>
                <c:pt idx="2">
                  <c:v>0.16286529680365297</c:v>
                </c:pt>
                <c:pt idx="3">
                  <c:v>3.8926940639269408E-2</c:v>
                </c:pt>
                <c:pt idx="4">
                  <c:v>3.4246575342465754E-4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6A-45A7-B92F-07E7E881FD67}"/>
            </c:ext>
          </c:extLst>
        </c:ser>
        <c:ser>
          <c:idx val="3"/>
          <c:order val="3"/>
          <c:tx>
            <c:strRef>
              <c:f>'Gráfico 7'!$F$4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9562348849470257E-3"/>
                  <c:y val="1.7241385162023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6A-45A7-B92F-07E7E881FD67}"/>
                </c:ext>
              </c:extLst>
            </c:dLbl>
            <c:dLbl>
              <c:idx val="1"/>
              <c:layout>
                <c:manualLayout>
                  <c:x val="3.3041565899647042E-3"/>
                  <c:y val="1.2931038871517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6A-45A7-B92F-07E7E881FD67}"/>
                </c:ext>
              </c:extLst>
            </c:dLbl>
            <c:dLbl>
              <c:idx val="2"/>
              <c:layout>
                <c:manualLayout>
                  <c:x val="4.9601188556041009E-3"/>
                  <c:y val="-1.919601039618982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6A-45A7-B92F-07E7E881FD67}"/>
                </c:ext>
              </c:extLst>
            </c:dLbl>
            <c:dLbl>
              <c:idx val="3"/>
              <c:layout>
                <c:manualLayout>
                  <c:x val="1.6520782949822309E-3"/>
                  <c:y val="2.1551731452528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6A-45A7-B92F-07E7E881FD67}"/>
                </c:ext>
              </c:extLst>
            </c:dLbl>
            <c:dLbl>
              <c:idx val="4"/>
              <c:layout>
                <c:manualLayout>
                  <c:x val="0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6A-45A7-B92F-07E7E881FD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7'!$B$5:$B$9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7'!$F$5:$F$9</c:f>
              <c:numCache>
                <c:formatCode>0.0%</c:formatCode>
                <c:ptCount val="5"/>
                <c:pt idx="0">
                  <c:v>0.47535197869101981</c:v>
                </c:pt>
                <c:pt idx="1">
                  <c:v>0.32339231354642312</c:v>
                </c:pt>
                <c:pt idx="2">
                  <c:v>0.16885464231354641</c:v>
                </c:pt>
                <c:pt idx="3">
                  <c:v>3.200152207001522E-2</c:v>
                </c:pt>
                <c:pt idx="4">
                  <c:v>3.9954337899543381E-4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86A-45A7-B92F-07E7E881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606792"/>
        <c:axId val="126607184"/>
      </c:barChart>
      <c:catAx>
        <c:axId val="126606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607184"/>
        <c:crosses val="autoZero"/>
        <c:auto val="1"/>
        <c:lblAlgn val="ctr"/>
        <c:lblOffset val="100"/>
        <c:noMultiLvlLbl val="0"/>
      </c:catAx>
      <c:valAx>
        <c:axId val="126607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26606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143129808081733"/>
          <c:h val="7.554510441683949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40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0-EDF5-4B23-AA16-1A44BCE68BD5}"/>
              </c:ext>
            </c:extLst>
          </c:dPt>
          <c:dPt>
            <c:idx val="1"/>
            <c:bubble3D val="0"/>
            <c:explosion val="6"/>
            <c:extLst>
              <c:ext xmlns:c16="http://schemas.microsoft.com/office/drawing/2014/chart" uri="{C3380CC4-5D6E-409C-BE32-E72D297353CC}">
                <c16:uniqueId val="{00000001-EDF5-4B23-AA16-1A44BCE68BD5}"/>
              </c:ext>
            </c:extLst>
          </c:dPt>
          <c:dPt>
            <c:idx val="3"/>
            <c:bubble3D val="0"/>
            <c:explosion val="5"/>
            <c:extLst>
              <c:ext xmlns:c16="http://schemas.microsoft.com/office/drawing/2014/chart" uri="{C3380CC4-5D6E-409C-BE32-E72D297353CC}">
                <c16:uniqueId val="{00000002-EDF5-4B23-AA16-1A44BCE68BD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8'!$D$5:$D$8</c:f>
              <c:strCache>
                <c:ptCount val="4"/>
                <c:pt idx="0">
                  <c:v>Telejornal</c:v>
                </c:pt>
                <c:pt idx="1">
                  <c:v>Religioso</c:v>
                </c:pt>
                <c:pt idx="2">
                  <c:v>Esportivo</c:v>
                </c:pt>
                <c:pt idx="3">
                  <c:v>Demais gêneros</c:v>
                </c:pt>
              </c:strCache>
            </c:strRef>
          </c:cat>
          <c:val>
            <c:numRef>
              <c:f>'Gráfico 8'!$E$5:$E$8</c:f>
              <c:numCache>
                <c:formatCode>General</c:formatCode>
                <c:ptCount val="4"/>
                <c:pt idx="0">
                  <c:v>139775</c:v>
                </c:pt>
                <c:pt idx="1">
                  <c:v>86100</c:v>
                </c:pt>
                <c:pt idx="2">
                  <c:v>77500</c:v>
                </c:pt>
                <c:pt idx="3">
                  <c:v>222225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5-4B23-AA16-1A44BCE68B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0712214855519E-2"/>
          <c:y val="7.7191853513390418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9'!$C$4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8F-42DE-9E23-C69BB8F4F6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88F-42DE-9E23-C69BB8F4F63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8F-42DE-9E23-C69BB8F4F63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88F-42DE-9E23-C69BB8F4F6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8F-42DE-9E23-C69BB8F4F633}"/>
              </c:ext>
            </c:extLst>
          </c:dPt>
          <c:dLbls>
            <c:dLbl>
              <c:idx val="0"/>
              <c:layout>
                <c:manualLayout>
                  <c:x val="-1.6692495024577592E-3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8F-42DE-9E23-C69BB8F4F633}"/>
                </c:ext>
              </c:extLst>
            </c:dLbl>
            <c:dLbl>
              <c:idx val="1"/>
              <c:layout>
                <c:manualLayout>
                  <c:x val="-3.0287752187978622E-17"/>
                  <c:y val="1.2931038871517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F-42DE-9E23-C69BB8F4F633}"/>
                </c:ext>
              </c:extLst>
            </c:dLbl>
            <c:dLbl>
              <c:idx val="2"/>
              <c:layout>
                <c:manualLayout>
                  <c:x val="0"/>
                  <c:y val="8.6206925810116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8F-42DE-9E23-C69BB8F4F633}"/>
                </c:ext>
              </c:extLst>
            </c:dLbl>
            <c:dLbl>
              <c:idx val="3"/>
              <c:layout>
                <c:manualLayout>
                  <c:x val="0"/>
                  <c:y val="8.3776402760003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F-42DE-9E23-C69BB8F4F6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9'!$B$5:$B$9</c:f>
              <c:strCache>
                <c:ptCount val="5"/>
                <c:pt idx="0">
                  <c:v>Outros</c:v>
                </c:pt>
                <c:pt idx="1">
                  <c:v>Informação</c:v>
                </c:pt>
                <c:pt idx="2">
                  <c:v>Entretenimento</c:v>
                </c:pt>
                <c:pt idx="3">
                  <c:v>Educação</c:v>
                </c:pt>
                <c:pt idx="4">
                  <c:v>Publicidade</c:v>
                </c:pt>
              </c:strCache>
            </c:strRef>
          </c:cat>
          <c:val>
            <c:numRef>
              <c:f>'Gráfico 9'!$C$5:$C$9</c:f>
              <c:numCache>
                <c:formatCode>0.0%</c:formatCode>
                <c:ptCount val="5"/>
                <c:pt idx="0">
                  <c:v>0.36690513888074433</c:v>
                </c:pt>
                <c:pt idx="1">
                  <c:v>5.6207118981997303E-2</c:v>
                </c:pt>
                <c:pt idx="2">
                  <c:v>0.28936843957075004</c:v>
                </c:pt>
                <c:pt idx="3">
                  <c:v>9.7050372368498207E-3</c:v>
                </c:pt>
                <c:pt idx="4">
                  <c:v>0.27781426532965853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8F-42DE-9E23-C69BB8F4F633}"/>
            </c:ext>
          </c:extLst>
        </c:ser>
        <c:ser>
          <c:idx val="1"/>
          <c:order val="1"/>
          <c:tx>
            <c:strRef>
              <c:f>'Gráfico 9'!$D$4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3213277974401111E-3"/>
                  <c:y val="1.293103887151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8F-42DE-9E23-C69BB8F4F633}"/>
                </c:ext>
              </c:extLst>
            </c:dLbl>
            <c:dLbl>
              <c:idx val="1"/>
              <c:layout>
                <c:manualLayout>
                  <c:x val="1.6520782949823521E-3"/>
                  <c:y val="8.6206925810116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F-42DE-9E23-C69BB8F4F633}"/>
                </c:ext>
              </c:extLst>
            </c:dLbl>
            <c:dLbl>
              <c:idx val="3"/>
              <c:layout>
                <c:manualLayout>
                  <c:x val="1.6606519248719852E-3"/>
                  <c:y val="-8.3776402760004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8F-42DE-9E23-C69BB8F4F633}"/>
                </c:ext>
              </c:extLst>
            </c:dLbl>
            <c:dLbl>
              <c:idx val="4"/>
              <c:layout>
                <c:manualLayout>
                  <c:x val="1.6606638987199343E-3"/>
                  <c:y val="1.26880303719896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8F-42DE-9E23-C69BB8F4F6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9'!$B$5:$B$9</c:f>
              <c:strCache>
                <c:ptCount val="5"/>
                <c:pt idx="0">
                  <c:v>Outros</c:v>
                </c:pt>
                <c:pt idx="1">
                  <c:v>Informação</c:v>
                </c:pt>
                <c:pt idx="2">
                  <c:v>Entretenimento</c:v>
                </c:pt>
                <c:pt idx="3">
                  <c:v>Educação</c:v>
                </c:pt>
                <c:pt idx="4">
                  <c:v>Publicidade</c:v>
                </c:pt>
              </c:strCache>
            </c:strRef>
          </c:cat>
          <c:val>
            <c:numRef>
              <c:f>'Gráfico 9'!$D$5:$D$9</c:f>
              <c:numCache>
                <c:formatCode>0.0%</c:formatCode>
                <c:ptCount val="5"/>
                <c:pt idx="0">
                  <c:v>0.55387954529687511</c:v>
                </c:pt>
                <c:pt idx="1">
                  <c:v>5.7997443038225585E-2</c:v>
                </c:pt>
                <c:pt idx="2">
                  <c:v>0.18982963498875136</c:v>
                </c:pt>
                <c:pt idx="3">
                  <c:v>3.5292018909624287E-2</c:v>
                </c:pt>
                <c:pt idx="4">
                  <c:v>0.16300135776652364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8F-42DE-9E23-C69BB8F4F633}"/>
            </c:ext>
          </c:extLst>
        </c:ser>
        <c:ser>
          <c:idx val="2"/>
          <c:order val="2"/>
          <c:tx>
            <c:strRef>
              <c:f>'Gráfico 9'!$E$4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778351061954627E-3"/>
                  <c:y val="4.31034629050580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8F-42DE-9E23-C69BB8F4F633}"/>
                </c:ext>
              </c:extLst>
            </c:dLbl>
            <c:dLbl>
              <c:idx val="1"/>
              <c:layout>
                <c:manualLayout>
                  <c:x val="1.6565011817563206E-3"/>
                  <c:y val="2.16796842518611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8F-42DE-9E23-C69BB8F4F633}"/>
                </c:ext>
              </c:extLst>
            </c:dLbl>
            <c:dLbl>
              <c:idx val="3"/>
              <c:layout>
                <c:manualLayout>
                  <c:x val="0"/>
                  <c:y val="1.67552805520005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8F-42DE-9E23-C69BB8F4F633}"/>
                </c:ext>
              </c:extLst>
            </c:dLbl>
            <c:dLbl>
              <c:idx val="4"/>
              <c:layout>
                <c:manualLayout>
                  <c:x val="-1.2115100875191449E-16"/>
                  <c:y val="8.6206925810115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8F-42DE-9E23-C69BB8F4F6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9'!$B$5:$B$9</c:f>
              <c:strCache>
                <c:ptCount val="5"/>
                <c:pt idx="0">
                  <c:v>Outros</c:v>
                </c:pt>
                <c:pt idx="1">
                  <c:v>Informação</c:v>
                </c:pt>
                <c:pt idx="2">
                  <c:v>Entretenimento</c:v>
                </c:pt>
                <c:pt idx="3">
                  <c:v>Educação</c:v>
                </c:pt>
                <c:pt idx="4">
                  <c:v>Publicidade</c:v>
                </c:pt>
              </c:strCache>
            </c:strRef>
          </c:cat>
          <c:val>
            <c:numRef>
              <c:f>'Gráfico 9'!$E$5:$E$9</c:f>
              <c:numCache>
                <c:formatCode>0.0%</c:formatCode>
                <c:ptCount val="5"/>
                <c:pt idx="0">
                  <c:v>0.75624951629130877</c:v>
                </c:pt>
                <c:pt idx="1">
                  <c:v>4.5284807677424349E-2</c:v>
                </c:pt>
                <c:pt idx="2">
                  <c:v>8.886696076155097E-2</c:v>
                </c:pt>
                <c:pt idx="3">
                  <c:v>1.495627273430849E-2</c:v>
                </c:pt>
                <c:pt idx="4">
                  <c:v>9.4642442535407476E-2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8F-42DE-9E23-C69BB8F4F633}"/>
            </c:ext>
          </c:extLst>
        </c:ser>
        <c:ser>
          <c:idx val="3"/>
          <c:order val="3"/>
          <c:tx>
            <c:strRef>
              <c:f>'Gráfico 9'!$F$4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9562348849470561E-3"/>
                  <c:y val="4.31034629050580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8F-42DE-9E23-C69BB8F4F633}"/>
                </c:ext>
              </c:extLst>
            </c:dLbl>
            <c:dLbl>
              <c:idx val="1"/>
              <c:layout>
                <c:manualLayout>
                  <c:x val="1.6606519248721068E-3"/>
                  <c:y val="8.3776402760003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8F-42DE-9E23-C69BB8F4F633}"/>
                </c:ext>
              </c:extLst>
            </c:dLbl>
            <c:dLbl>
              <c:idx val="2"/>
              <c:layout>
                <c:manualLayout>
                  <c:x val="0"/>
                  <c:y val="1.2566460414000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8F-42DE-9E23-C69BB8F4F633}"/>
                </c:ext>
              </c:extLst>
            </c:dLbl>
            <c:dLbl>
              <c:idx val="3"/>
              <c:layout>
                <c:manualLayout>
                  <c:x val="0"/>
                  <c:y val="2.1551731452529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8F-42DE-9E23-C69BB8F4F633}"/>
                </c:ext>
              </c:extLst>
            </c:dLbl>
            <c:dLbl>
              <c:idx val="4"/>
              <c:layout>
                <c:manualLayout>
                  <c:x val="0"/>
                  <c:y val="1.724138516202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8F-42DE-9E23-C69BB8F4F6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9'!$B$5:$B$9</c:f>
              <c:strCache>
                <c:ptCount val="5"/>
                <c:pt idx="0">
                  <c:v>Outros</c:v>
                </c:pt>
                <c:pt idx="1">
                  <c:v>Informação</c:v>
                </c:pt>
                <c:pt idx="2">
                  <c:v>Entretenimento</c:v>
                </c:pt>
                <c:pt idx="3">
                  <c:v>Educação</c:v>
                </c:pt>
                <c:pt idx="4">
                  <c:v>Publicidade</c:v>
                </c:pt>
              </c:strCache>
            </c:strRef>
          </c:cat>
          <c:val>
            <c:numRef>
              <c:f>'Gráfico 9'!$F$5:$F$9</c:f>
              <c:numCache>
                <c:formatCode>0.0%</c:formatCode>
                <c:ptCount val="5"/>
                <c:pt idx="0">
                  <c:v>0.89848554033485528</c:v>
                </c:pt>
                <c:pt idx="1">
                  <c:v>7.4231354642313549E-2</c:v>
                </c:pt>
                <c:pt idx="2">
                  <c:v>2.2117579908675796E-2</c:v>
                </c:pt>
                <c:pt idx="3">
                  <c:v>4.1761796042617963E-3</c:v>
                </c:pt>
                <c:pt idx="4">
                  <c:v>9.8934550989345513E-4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8F-42DE-9E23-C69BB8F4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608360"/>
        <c:axId val="126608752"/>
      </c:barChart>
      <c:catAx>
        <c:axId val="126608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608752"/>
        <c:crosses val="autoZero"/>
        <c:auto val="1"/>
        <c:lblAlgn val="ctr"/>
        <c:lblOffset val="100"/>
        <c:noMultiLvlLbl val="0"/>
      </c:catAx>
      <c:valAx>
        <c:axId val="126608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126608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429879599287773"/>
          <c:y val="0.92418239770713939"/>
          <c:w val="0.26237959716924075"/>
          <c:h val="7.581766895750156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200026</xdr:rowOff>
    </xdr:from>
    <xdr:to>
      <xdr:col>13</xdr:col>
      <xdr:colOff>142875</xdr:colOff>
      <xdr:row>24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11</xdr:col>
      <xdr:colOff>0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52428</xdr:rowOff>
    </xdr:from>
    <xdr:to>
      <xdr:col>12</xdr:col>
      <xdr:colOff>303824</xdr:colOff>
      <xdr:row>15</xdr:row>
      <xdr:rowOff>109577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11</xdr:col>
      <xdr:colOff>342900</xdr:colOff>
      <xdr:row>14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89675</xdr:rowOff>
    </xdr:from>
    <xdr:to>
      <xdr:col>12</xdr:col>
      <xdr:colOff>303824</xdr:colOff>
      <xdr:row>15</xdr:row>
      <xdr:rowOff>146824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71437</xdr:rowOff>
    </xdr:from>
    <xdr:to>
      <xdr:col>10</xdr:col>
      <xdr:colOff>285750</xdr:colOff>
      <xdr:row>14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35247</xdr:rowOff>
    </xdr:from>
    <xdr:to>
      <xdr:col>12</xdr:col>
      <xdr:colOff>303824</xdr:colOff>
      <xdr:row>15</xdr:row>
      <xdr:rowOff>92396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76200</xdr:rowOff>
    </xdr:from>
    <xdr:to>
      <xdr:col>11</xdr:col>
      <xdr:colOff>219075</xdr:colOff>
      <xdr:row>13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76068</xdr:rowOff>
    </xdr:from>
    <xdr:to>
      <xdr:col>12</xdr:col>
      <xdr:colOff>303824</xdr:colOff>
      <xdr:row>15</xdr:row>
      <xdr:rowOff>133217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47626</xdr:rowOff>
    </xdr:from>
    <xdr:to>
      <xdr:col>10</xdr:col>
      <xdr:colOff>352425</xdr:colOff>
      <xdr:row>16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28443</xdr:rowOff>
    </xdr:from>
    <xdr:to>
      <xdr:col>12</xdr:col>
      <xdr:colOff>303824</xdr:colOff>
      <xdr:row>15</xdr:row>
      <xdr:rowOff>85592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10</xdr:col>
      <xdr:colOff>542925</xdr:colOff>
      <xdr:row>19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11</xdr:col>
      <xdr:colOff>152400</xdr:colOff>
      <xdr:row>14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76068</xdr:rowOff>
    </xdr:from>
    <xdr:to>
      <xdr:col>12</xdr:col>
      <xdr:colOff>303824</xdr:colOff>
      <xdr:row>15</xdr:row>
      <xdr:rowOff>133217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11</xdr:col>
      <xdr:colOff>66675</xdr:colOff>
      <xdr:row>13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105376</xdr:rowOff>
    </xdr:from>
    <xdr:to>
      <xdr:col>12</xdr:col>
      <xdr:colOff>303824</xdr:colOff>
      <xdr:row>15</xdr:row>
      <xdr:rowOff>162525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11</xdr:col>
      <xdr:colOff>95250</xdr:colOff>
      <xdr:row>16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9</xdr:col>
      <xdr:colOff>390525</xdr:colOff>
      <xdr:row>17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447675</xdr:colOff>
      <xdr:row>22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85725</xdr:rowOff>
    </xdr:from>
    <xdr:to>
      <xdr:col>7</xdr:col>
      <xdr:colOff>476250</xdr:colOff>
      <xdr:row>16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9</xdr:col>
      <xdr:colOff>390525</xdr:colOff>
      <xdr:row>17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104775</xdr:rowOff>
    </xdr:from>
    <xdr:to>
      <xdr:col>4</xdr:col>
      <xdr:colOff>400050</xdr:colOff>
      <xdr:row>16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10</xdr:col>
      <xdr:colOff>2657474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409575</xdr:rowOff>
    </xdr:from>
    <xdr:to>
      <xdr:col>7</xdr:col>
      <xdr:colOff>476249</xdr:colOff>
      <xdr:row>18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11</xdr:col>
      <xdr:colOff>66675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10</xdr:col>
      <xdr:colOff>228599</xdr:colOff>
      <xdr:row>16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9526</xdr:rowOff>
    </xdr:from>
    <xdr:to>
      <xdr:col>8</xdr:col>
      <xdr:colOff>400051</xdr:colOff>
      <xdr:row>17</xdr:row>
      <xdr:rowOff>76201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171450</xdr:rowOff>
    </xdr:from>
    <xdr:to>
      <xdr:col>11</xdr:col>
      <xdr:colOff>523875</xdr:colOff>
      <xdr:row>31</xdr:row>
      <xdr:rowOff>95250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10</xdr:col>
      <xdr:colOff>438150</xdr:colOff>
      <xdr:row>18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104774</xdr:rowOff>
    </xdr:from>
    <xdr:to>
      <xdr:col>10</xdr:col>
      <xdr:colOff>438150</xdr:colOff>
      <xdr:row>19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97792</xdr:rowOff>
    </xdr:from>
    <xdr:to>
      <xdr:col>12</xdr:col>
      <xdr:colOff>313349</xdr:colOff>
      <xdr:row>15</xdr:row>
      <xdr:rowOff>154941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54349</xdr:rowOff>
    </xdr:from>
    <xdr:to>
      <xdr:col>8</xdr:col>
      <xdr:colOff>571499</xdr:colOff>
      <xdr:row>15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72536</xdr:rowOff>
    </xdr:from>
    <xdr:to>
      <xdr:col>12</xdr:col>
      <xdr:colOff>313349</xdr:colOff>
      <xdr:row>15</xdr:row>
      <xdr:rowOff>129685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j-fs01\data$\SAM\CTV\MONITORAMENTO\FONTES%20SECUND&#193;RIAS\TV%20ABERTA\Processamento%20de%20Informes\2015\Trabalhando%20Anual%202015\TESTES\Base%20fixa%20com%20dinamica%20TV%20Aberta%201%20semestr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ia Helena Nicola Cornélio Filippo" refreshedDate="41949.655827199073" createdVersion="4" refreshedVersion="4" minRefreshableVersion="3" recordCount="70" xr:uid="{00000000-000A-0000-FFFF-FFFF00000000}">
  <cacheSource type="worksheet">
    <worksheetSource ref="A3:M73" sheet="Séries" r:id="rId2"/>
  </cacheSource>
  <cacheFields count="12">
    <cacheField name="CPB" numFmtId="0">
      <sharedItems containsBlank="1" containsMixedTypes="1" containsNumber="1" containsInteger="1" minValue="5003862" maxValue="14022205"/>
    </cacheField>
    <cacheField name="Título/Nome da Obra/Programa (em português)" numFmtId="0">
      <sharedItems containsBlank="1"/>
    </cacheField>
    <cacheField name="CLASSIFICAÇÃO" numFmtId="0">
      <sharedItems containsBlank="1"/>
    </cacheField>
    <cacheField name="Classificação2" numFmtId="0">
      <sharedItems containsBlank="1"/>
    </cacheField>
    <cacheField name="Gênero SAD" numFmtId="0">
      <sharedItems containsBlank="1" count="4">
        <s v="Obra Audiovisual do Tipo Ficção"/>
        <s v="Obra Audiovisual do Tipo Animação"/>
        <s v="Obra Audiovisual do Tipo Documentário"/>
        <m/>
      </sharedItems>
    </cacheField>
    <cacheField name="BAND" numFmtId="0">
      <sharedItems containsString="0" containsBlank="1" containsNumber="1" containsInteger="1" minValue="1505" maxValue="1505"/>
    </cacheField>
    <cacheField name="Rede Globo" numFmtId="0">
      <sharedItems containsString="0" containsBlank="1" containsNumber="1" containsInteger="1" minValue="20" maxValue="7645"/>
    </cacheField>
    <cacheField name="Rede Record" numFmtId="0">
      <sharedItems containsString="0" containsBlank="1" containsNumber="1" containsInteger="1" minValue="440" maxValue="2250"/>
    </cacheField>
    <cacheField name="SBT" numFmtId="0">
      <sharedItems containsString="0" containsBlank="1" containsNumber="1" containsInteger="1" minValue="1140" maxValue="1140"/>
    </cacheField>
    <cacheField name="TV Brasil" numFmtId="0">
      <sharedItems containsString="0" containsBlank="1" containsNumber="1" containsInteger="1" minValue="20" maxValue="18192"/>
    </cacheField>
    <cacheField name="TV Cultura" numFmtId="0">
      <sharedItems containsString="0" containsBlank="1" containsNumber="1" containsInteger="1" minValue="30" maxValue="19770"/>
    </cacheField>
    <cacheField name="Total Geral" numFmtId="0">
      <sharedItems containsSemiMixedTypes="0" containsString="0" containsNumber="1" containsInteger="1" minValue="20" maxValue="505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n v="8008889"/>
    <s v="Sítio do Picapau Amarelo Cultura"/>
    <s v="Brasileira constituinte de espaço qualificado"/>
    <s v="Brasileira"/>
    <x v="0"/>
    <m/>
    <m/>
    <m/>
    <m/>
    <m/>
    <n v="7740"/>
    <n v="7740"/>
  </r>
  <r>
    <n v="9011027"/>
    <s v="Peixonauta"/>
    <s v="Brasileira constituinte de espaço qualificado"/>
    <s v="Brasileira"/>
    <x v="1"/>
    <m/>
    <m/>
    <m/>
    <m/>
    <n v="450"/>
    <n v="3870"/>
    <n v="4320"/>
  </r>
  <r>
    <n v="10011992"/>
    <s v="Malhação"/>
    <s v="Brasileira constituinte de espaço qualificado"/>
    <s v="Brasileira"/>
    <x v="0"/>
    <m/>
    <n v="3445"/>
    <m/>
    <m/>
    <m/>
    <m/>
    <n v="3445"/>
  </r>
  <r>
    <n v="12016648"/>
    <s v="Nova África"/>
    <s v="Comum"/>
    <s v="Brasileira"/>
    <x v="2"/>
    <m/>
    <m/>
    <m/>
    <m/>
    <n v="2070"/>
    <m/>
    <n v="2070"/>
  </r>
  <r>
    <n v="10012807"/>
    <s v="Conhecendo Museus"/>
    <s v="Não Classificada"/>
    <s v="Brasileira"/>
    <x v="2"/>
    <m/>
    <m/>
    <m/>
    <m/>
    <n v="1560"/>
    <m/>
    <n v="1560"/>
  </r>
  <r>
    <n v="13018736"/>
    <s v="O Mundo Segundo os Brasileiros"/>
    <s v="Brasileira constituinte de espaço qualificado"/>
    <s v="Brasileira"/>
    <x v="2"/>
    <n v="1505"/>
    <m/>
    <m/>
    <m/>
    <m/>
    <m/>
    <n v="1505"/>
  </r>
  <r>
    <m/>
    <s v="História da Arte no Brasil"/>
    <s v="(vazio)"/>
    <s v="Sem CPB cadastrado"/>
    <x v="2"/>
    <m/>
    <m/>
    <m/>
    <m/>
    <m/>
    <n v="1500"/>
    <n v="1500"/>
  </r>
  <r>
    <n v="12015456"/>
    <s v="O Milagre De Santa Luzia"/>
    <s v="Não Classificada"/>
    <s v="Brasileira"/>
    <x v="2"/>
    <m/>
    <m/>
    <m/>
    <m/>
    <m/>
    <n v="1350"/>
    <n v="1350"/>
  </r>
  <r>
    <m/>
    <s v="Milagres de Jesus"/>
    <s v="(vazio)"/>
    <s v="Sem CPB cadastrado"/>
    <x v="0"/>
    <m/>
    <m/>
    <n v="1350"/>
    <m/>
    <m/>
    <m/>
    <n v="1350"/>
  </r>
  <r>
    <n v="10011508"/>
    <s v="Brilhante Futebol Clube"/>
    <s v="Brasileira constituinte de espaço qualificado"/>
    <s v="Brasileira"/>
    <x v="0"/>
    <m/>
    <m/>
    <m/>
    <m/>
    <n v="480"/>
    <n v="780"/>
    <n v="1260"/>
  </r>
  <r>
    <m/>
    <s v="Patrulha Salvadora"/>
    <s v="(vazio)"/>
    <s v="Sem CPB cadastrado"/>
    <x v="0"/>
    <m/>
    <m/>
    <m/>
    <n v="1140"/>
    <m/>
    <m/>
    <n v="1140"/>
  </r>
  <r>
    <n v="6005414"/>
    <s v="O Povo Brasileiro"/>
    <s v="Brasileira Independente Constituinte de Espaço Qualificado"/>
    <s v="Brasileira Independente"/>
    <x v="2"/>
    <m/>
    <m/>
    <m/>
    <m/>
    <m/>
    <n v="960"/>
    <n v="960"/>
  </r>
  <r>
    <s v="Não encontrado"/>
    <s v="A Saga da Terra Vermelha Brotou Sangue"/>
    <s v="(vazio)"/>
    <s v="Sem CPB cadastrado"/>
    <x v="0"/>
    <m/>
    <m/>
    <m/>
    <m/>
    <n v="960"/>
    <m/>
    <n v="960"/>
  </r>
  <r>
    <n v="8008541"/>
    <s v="Expresso Brasil"/>
    <s v="Brasileira Independente Constituinte de Espaço Qualificado"/>
    <s v="Brasileira Independente"/>
    <x v="2"/>
    <m/>
    <m/>
    <m/>
    <m/>
    <m/>
    <n v="885"/>
    <n v="885"/>
  </r>
  <r>
    <n v="11014586"/>
    <s v="Sábados Azuis"/>
    <s v="Brasileira constituinte de espaço qualificado"/>
    <s v="Brasileira"/>
    <x v="2"/>
    <m/>
    <m/>
    <m/>
    <m/>
    <n v="780"/>
    <m/>
    <n v="780"/>
  </r>
  <r>
    <n v="13018527"/>
    <s v="Pedro e Bianca"/>
    <s v="Brasileira constituinte de espaço qualificado"/>
    <s v="Brasileira"/>
    <x v="0"/>
    <m/>
    <m/>
    <m/>
    <m/>
    <m/>
    <n v="780"/>
    <n v="780"/>
  </r>
  <r>
    <n v="13020423"/>
    <s v="Dango Balango"/>
    <s v="Brasileira constituinte de espaço qualificado"/>
    <s v="Brasileira"/>
    <x v="1"/>
    <m/>
    <m/>
    <m/>
    <m/>
    <n v="780"/>
    <m/>
    <n v="780"/>
  </r>
  <r>
    <n v="5003862"/>
    <s v="Confissões de Adolescente"/>
    <s v="Brasileira constituinte de espaço qualificado"/>
    <s v="Brasileira"/>
    <x v="0"/>
    <m/>
    <m/>
    <m/>
    <m/>
    <m/>
    <n v="750"/>
    <n v="750"/>
  </r>
  <r>
    <n v="13018991"/>
    <s v="O Teco Teco"/>
    <s v="Brasileira constituinte de espaço qualificado"/>
    <s v="Brasileira"/>
    <x v="1"/>
    <m/>
    <m/>
    <m/>
    <m/>
    <n v="700"/>
    <m/>
    <n v="700"/>
  </r>
  <r>
    <n v="14021055"/>
    <s v="Doce de Mãe"/>
    <s v="Brasileira constituinte de espaço qualificado"/>
    <s v="Brasileira"/>
    <x v="0"/>
    <m/>
    <n v="615"/>
    <m/>
    <m/>
    <m/>
    <m/>
    <n v="615"/>
  </r>
  <r>
    <n v="11013938"/>
    <s v="A Mansão Maluca do Professor Ambrósio"/>
    <s v="Brasileira constituinte de espaço qualificado"/>
    <s v="Brasileira"/>
    <x v="1"/>
    <m/>
    <m/>
    <m/>
    <m/>
    <n v="600"/>
    <m/>
    <n v="600"/>
  </r>
  <r>
    <n v="9010559"/>
    <s v="Cocoricó"/>
    <s v="Brasileira constituinte de espaço qualificado"/>
    <s v="Brasileira"/>
    <x v="0"/>
    <m/>
    <m/>
    <m/>
    <m/>
    <n v="525"/>
    <n v="60"/>
    <n v="585"/>
  </r>
  <r>
    <n v="10012047"/>
    <s v="Anabel"/>
    <s v="Brasileira constituinte de espaço qualificado"/>
    <s v="Brasileira"/>
    <x v="1"/>
    <m/>
    <m/>
    <m/>
    <m/>
    <n v="585"/>
    <m/>
    <n v="585"/>
  </r>
  <r>
    <n v="14021815"/>
    <s v="BR 14: A Rota dos Imigrantes"/>
    <s v="Brasileira Independente Constituinte de Espaço Qualificado"/>
    <s v="Brasileira Independente"/>
    <x v="2"/>
    <m/>
    <m/>
    <m/>
    <m/>
    <n v="570"/>
    <m/>
    <n v="570"/>
  </r>
  <r>
    <n v="14021725"/>
    <s v="O Caçador"/>
    <s v="Brasileira constituinte de espaço qualificado"/>
    <s v="Brasileira"/>
    <x v="0"/>
    <m/>
    <n v="545"/>
    <m/>
    <m/>
    <m/>
    <m/>
    <n v="545"/>
  </r>
  <r>
    <n v="11013592"/>
    <s v="Caminhos da Democracia"/>
    <s v="Brasileira Independente Constituinte de Espaço Qualificado"/>
    <s v="Brasileira Independente"/>
    <x v="2"/>
    <m/>
    <m/>
    <m/>
    <m/>
    <n v="540"/>
    <m/>
    <n v="540"/>
  </r>
  <r>
    <n v="13018112"/>
    <s v="A Grande Família"/>
    <s v="Brasileira constituinte de espaço qualificado"/>
    <s v="Brasileira"/>
    <x v="0"/>
    <m/>
    <n v="535"/>
    <m/>
    <m/>
    <m/>
    <m/>
    <n v="535"/>
  </r>
  <r>
    <n v="13017538"/>
    <s v="Pé na Cova"/>
    <s v="Brasileira constituinte de espaço qualificado"/>
    <s v="Brasileira"/>
    <x v="0"/>
    <m/>
    <n v="530"/>
    <m/>
    <m/>
    <m/>
    <m/>
    <n v="530"/>
  </r>
  <r>
    <n v="11015362"/>
    <s v="Tapas e Beijos"/>
    <s v="Não Classificada"/>
    <s v="Brasileira"/>
    <x v="0"/>
    <m/>
    <n v="520"/>
    <m/>
    <m/>
    <m/>
    <m/>
    <n v="520"/>
  </r>
  <r>
    <n v="13017407"/>
    <s v="Historietas Assombradas para Crianças Malcriadas"/>
    <s v="Brasileira Independente Constituinte de Espaço Qualificado"/>
    <s v="Brasileira Independente"/>
    <x v="1"/>
    <m/>
    <m/>
    <m/>
    <m/>
    <n v="490"/>
    <m/>
    <n v="490"/>
  </r>
  <r>
    <n v="14021054"/>
    <s v="A Teia"/>
    <s v="Brasileira constituinte de espaço qualificado"/>
    <s v="Brasileira"/>
    <x v="0"/>
    <m/>
    <n v="480"/>
    <m/>
    <m/>
    <m/>
    <m/>
    <n v="480"/>
  </r>
  <r>
    <n v="13017888"/>
    <s v="A Lei e o Crime"/>
    <s v="Brasileira constituinte de espaço qualificado"/>
    <s v="Brasileira"/>
    <x v="0"/>
    <m/>
    <m/>
    <n v="460"/>
    <m/>
    <m/>
    <m/>
    <n v="460"/>
  </r>
  <r>
    <n v="14021183"/>
    <s v="Amores Roubados"/>
    <s v="Brasileira constituinte de espaço qualificado"/>
    <s v="Brasileira"/>
    <x v="0"/>
    <m/>
    <n v="455"/>
    <m/>
    <m/>
    <m/>
    <m/>
    <n v="455"/>
  </r>
  <r>
    <n v="7007554"/>
    <s v="50 Por 1"/>
    <s v="Não Classificada"/>
    <s v="Brasileira"/>
    <x v="2"/>
    <m/>
    <m/>
    <n v="440"/>
    <m/>
    <m/>
    <m/>
    <n v="440"/>
  </r>
  <r>
    <m/>
    <s v="Militares pela Democracia"/>
    <s v="(vazio)"/>
    <s v="Sem CPB cadastrado"/>
    <x v="2"/>
    <m/>
    <m/>
    <m/>
    <m/>
    <n v="435"/>
    <m/>
    <n v="435"/>
  </r>
  <r>
    <n v="10011426"/>
    <s v="Vida de Estagiário"/>
    <s v="Brasileira Independente Constituinte de Espaço Qualificado"/>
    <s v="Brasileira Independente"/>
    <x v="0"/>
    <m/>
    <m/>
    <m/>
    <m/>
    <n v="420"/>
    <m/>
    <n v="420"/>
  </r>
  <r>
    <n v="10012617"/>
    <s v="Nilba e os Desastronautas"/>
    <s v="Brasileira Independente Constituinte de Espaço Qualificado"/>
    <s v="Brasileira Independente"/>
    <x v="1"/>
    <m/>
    <m/>
    <m/>
    <m/>
    <n v="390"/>
    <m/>
    <n v="390"/>
  </r>
  <r>
    <n v="12015545"/>
    <s v="Escola pra Cachorro"/>
    <s v="Brasileira Independente Constituinte de Espaço Qualificado"/>
    <s v="Brasileira Independente"/>
    <x v="1"/>
    <m/>
    <m/>
    <m/>
    <m/>
    <n v="390"/>
    <m/>
    <n v="390"/>
  </r>
  <r>
    <n v="12016878"/>
    <s v="Caçadores da Alma"/>
    <s v="Brasileira constituinte de espaço qualificado"/>
    <s v="Brasileira"/>
    <x v="2"/>
    <m/>
    <m/>
    <m/>
    <m/>
    <n v="390"/>
    <m/>
    <n v="390"/>
  </r>
  <r>
    <m/>
    <s v="Contos da Meia Noite"/>
    <s v="(vazio)"/>
    <s v="Sem CPB cadastrado"/>
    <x v="0"/>
    <m/>
    <m/>
    <m/>
    <m/>
    <m/>
    <n v="375"/>
    <n v="375"/>
  </r>
  <r>
    <n v="14021042"/>
    <s v="Igarapé Mágico"/>
    <s v="Brasileira constituinte de espaço qualificado"/>
    <s v="Brasileira"/>
    <x v="1"/>
    <m/>
    <m/>
    <m/>
    <m/>
    <n v="372"/>
    <m/>
    <n v="372"/>
  </r>
  <r>
    <n v="13018840"/>
    <s v="O Brasil de Darcy Ribeiro"/>
    <s v="Brasileira constituinte de espaço qualificado"/>
    <s v="Brasileira"/>
    <x v="2"/>
    <m/>
    <m/>
    <m/>
    <m/>
    <n v="360"/>
    <m/>
    <n v="360"/>
  </r>
  <r>
    <n v="14020716"/>
    <s v="Zica e os Camaleões"/>
    <s v="Brasileira Independente Constituinte de Espaço Qualificado"/>
    <s v="Brasileira Independente"/>
    <x v="1"/>
    <m/>
    <m/>
    <m/>
    <m/>
    <n v="345"/>
    <m/>
    <n v="345"/>
  </r>
  <r>
    <n v="10012930"/>
    <s v="Carrapatos e Catapultas"/>
    <s v="Brasileira constituinte de espaço qualificado"/>
    <s v="Brasileira"/>
    <x v="1"/>
    <m/>
    <m/>
    <m/>
    <m/>
    <n v="320"/>
    <m/>
    <n v="320"/>
  </r>
  <r>
    <n v="14022205"/>
    <s v="A Segunda Dama"/>
    <s v="Brasileira constituinte de espaço qualificado"/>
    <s v="Brasileira"/>
    <x v="0"/>
    <m/>
    <n v="305"/>
    <m/>
    <m/>
    <m/>
    <m/>
    <n v="305"/>
  </r>
  <r>
    <m/>
    <s v="Direções"/>
    <s v="(vazio)"/>
    <s v="Sem CPB cadastrado"/>
    <x v="0"/>
    <m/>
    <m/>
    <m/>
    <m/>
    <n v="300"/>
    <m/>
    <n v="300"/>
  </r>
  <r>
    <n v="12016726"/>
    <s v="Reis Da Rua"/>
    <s v="Brasileira constituinte de espaço qualificado"/>
    <s v="Brasileira"/>
    <x v="2"/>
    <m/>
    <m/>
    <m/>
    <m/>
    <m/>
    <n v="285"/>
    <n v="285"/>
  </r>
  <r>
    <n v="13020281"/>
    <s v="Expedições Burle Marx"/>
    <s v="Brasileira Independente Constituinte de Espaço Qualificado"/>
    <s v="Brasileira Independente"/>
    <x v="2"/>
    <m/>
    <m/>
    <m/>
    <m/>
    <n v="270"/>
    <m/>
    <n v="270"/>
  </r>
  <r>
    <n v="10013174"/>
    <s v="Meu Amigãozão"/>
    <s v="Brasileira constituinte de espaço qualificado"/>
    <s v="Brasileira"/>
    <x v="1"/>
    <m/>
    <m/>
    <m/>
    <m/>
    <n v="245"/>
    <m/>
    <n v="245"/>
  </r>
  <r>
    <n v="13018411"/>
    <s v="Lalá"/>
    <s v="Brasileira constituinte de espaço qualificado"/>
    <s v="Brasileira"/>
    <x v="1"/>
    <m/>
    <m/>
    <m/>
    <m/>
    <n v="240"/>
    <m/>
    <n v="240"/>
  </r>
  <r>
    <n v="13019051"/>
    <s v="Salvos da Extinção"/>
    <s v="Brasileira constituinte de espaço qualificado"/>
    <s v="Brasileira"/>
    <x v="2"/>
    <m/>
    <m/>
    <m/>
    <m/>
    <n v="240"/>
    <m/>
    <n v="240"/>
  </r>
  <r>
    <n v="14020626"/>
    <s v="Brichos"/>
    <s v="Brasileira constituinte de espaço qualificado"/>
    <s v="Brasileira"/>
    <x v="1"/>
    <m/>
    <m/>
    <m/>
    <m/>
    <n v="240"/>
    <m/>
    <n v="240"/>
  </r>
  <r>
    <n v="14021105"/>
    <s v="Advogados Contra a Ditadura"/>
    <s v="Brasileira constituinte de espaço qualificado"/>
    <s v="Brasileira"/>
    <x v="2"/>
    <m/>
    <m/>
    <m/>
    <m/>
    <n v="240"/>
    <m/>
    <n v="240"/>
  </r>
  <r>
    <n v="14021580"/>
    <s v="Resistir é Preciso"/>
    <s v="Brasileira Independente Constituinte de Espaço Qualificado"/>
    <s v="Brasileira Independente"/>
    <x v="2"/>
    <m/>
    <m/>
    <m/>
    <m/>
    <n v="180"/>
    <n v="30"/>
    <n v="210"/>
  </r>
  <r>
    <s v="EM FASE DE CADASTRAMENTO"/>
    <s v="Travessia"/>
    <s v="Comum"/>
    <s v="Sem CPB cadastrado"/>
    <x v="2"/>
    <m/>
    <m/>
    <m/>
    <m/>
    <n v="210"/>
    <m/>
    <n v="210"/>
  </r>
  <r>
    <m/>
    <s v="Todos os Brasileiros do Mundo"/>
    <s v="(vazio)"/>
    <s v="Sem CPB cadastrado"/>
    <x v="2"/>
    <m/>
    <m/>
    <m/>
    <m/>
    <n v="210"/>
    <m/>
    <n v="210"/>
  </r>
  <r>
    <n v="10013193"/>
    <s v="Capoeira"/>
    <s v="Brasileira Independente Constituinte de Espaço Qualificado"/>
    <s v="Brasileira Independente"/>
    <x v="2"/>
    <m/>
    <m/>
    <m/>
    <m/>
    <n v="180"/>
    <m/>
    <n v="180"/>
  </r>
  <r>
    <n v="14021238"/>
    <s v="Visceral Brasil"/>
    <s v="Brasileira Independente Constituinte de Espaço Qualificado"/>
    <s v="Brasileira Independente"/>
    <x v="2"/>
    <m/>
    <m/>
    <m/>
    <m/>
    <n v="180"/>
    <m/>
    <n v="180"/>
  </r>
  <r>
    <n v="10012596"/>
    <s v="Tromba Trem"/>
    <s v="Brasileira constituinte de espaço qualificado"/>
    <s v="Brasileira"/>
    <x v="1"/>
    <m/>
    <m/>
    <m/>
    <m/>
    <n v="175"/>
    <m/>
    <n v="175"/>
  </r>
  <r>
    <n v="10011610"/>
    <s v="Autor Por Autor"/>
    <s v="Não Classificada"/>
    <s v="Brasileira"/>
    <x v="0"/>
    <m/>
    <m/>
    <m/>
    <m/>
    <m/>
    <n v="120"/>
    <n v="120"/>
  </r>
  <r>
    <m/>
    <s v="Antunes Em Preto e Branco"/>
    <s v="(vazio)"/>
    <s v="Sem CPB cadastrado"/>
    <x v="2"/>
    <m/>
    <m/>
    <m/>
    <m/>
    <m/>
    <n v="120"/>
    <n v="120"/>
  </r>
  <r>
    <n v="14020644"/>
    <s v="Serra Pelada"/>
    <s v="Brasileira constituinte de espaço qualificado"/>
    <s v="Brasileira"/>
    <x v="0"/>
    <m/>
    <n v="115"/>
    <m/>
    <m/>
    <m/>
    <m/>
    <n v="115"/>
  </r>
  <r>
    <n v="13018681"/>
    <s v="Sítio do Pica-Pau Amarelo"/>
    <s v="Brasileira Independente Constituinte de Espaço Qualificado"/>
    <s v="Brasileira Independente"/>
    <x v="1"/>
    <m/>
    <n v="80"/>
    <m/>
    <m/>
    <m/>
    <m/>
    <n v="80"/>
  </r>
  <r>
    <n v="10013194"/>
    <s v="Figuras Da Dança"/>
    <s v="Brasileira Independente Constituinte de Espaço Qualificado"/>
    <s v="Brasileira Independente"/>
    <x v="2"/>
    <m/>
    <m/>
    <m/>
    <m/>
    <m/>
    <n v="60"/>
    <n v="60"/>
  </r>
  <r>
    <n v="12016141"/>
    <s v="Teimosia da Imaginação"/>
    <s v="Brasileira Independente Constituinte de Espaço Qualificado"/>
    <s v="Brasileira Independente"/>
    <x v="2"/>
    <m/>
    <m/>
    <m/>
    <m/>
    <m/>
    <n v="60"/>
    <n v="60"/>
  </r>
  <r>
    <n v="13019693"/>
    <s v="Memória do Brasil"/>
    <s v="Brasileira constituinte de espaço qualificado"/>
    <s v="Brasileira"/>
    <x v="2"/>
    <m/>
    <m/>
    <m/>
    <m/>
    <n v="60"/>
    <m/>
    <n v="60"/>
  </r>
  <r>
    <m/>
    <s v="Vivi Viravento"/>
    <s v="(vazio)"/>
    <s v="Sem CPB cadastrado"/>
    <x v="1"/>
    <m/>
    <m/>
    <m/>
    <m/>
    <m/>
    <n v="45"/>
    <n v="45"/>
  </r>
  <r>
    <n v="9010044"/>
    <s v="Conexão Brasil"/>
    <s v="Brasileira constituinte de espaço qualificado"/>
    <s v="Brasileira"/>
    <x v="2"/>
    <m/>
    <m/>
    <m/>
    <m/>
    <n v="20"/>
    <m/>
    <n v="20"/>
  </r>
  <r>
    <n v="9010897"/>
    <s v="Sagrado"/>
    <s v="Não Classificada"/>
    <s v="Brasileira"/>
    <x v="2"/>
    <m/>
    <n v="20"/>
    <m/>
    <m/>
    <m/>
    <m/>
    <n v="20"/>
  </r>
  <r>
    <m/>
    <m/>
    <m/>
    <m/>
    <x v="3"/>
    <n v="1505"/>
    <n v="7645"/>
    <n v="2250"/>
    <n v="1140"/>
    <n v="18192"/>
    <n v="19770"/>
    <n v="505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3200-000000000000}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M10:N14" firstHeaderRow="1" firstDataRow="1" firstDataCol="1"/>
  <pivotFields count="12">
    <pivotField showAll="0"/>
    <pivotField showAll="0"/>
    <pivotField showAll="0"/>
    <pivotField showAll="0"/>
    <pivotField axis="axisRow" showAll="0">
      <items count="5">
        <item x="1"/>
        <item x="2"/>
        <item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Total Ger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ivotTable" Target="../pivotTables/pivotTable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Normal="100" workbookViewId="0">
      <selection sqref="A1:H1"/>
    </sheetView>
  </sheetViews>
  <sheetFormatPr defaultColWidth="0" defaultRowHeight="24" customHeight="1" x14ac:dyDescent="0.3"/>
  <cols>
    <col min="1" max="1" width="18.42578125" style="25" customWidth="1"/>
    <col min="2" max="2" width="13.7109375" style="25" customWidth="1"/>
    <col min="3" max="3" width="12.7109375" style="25" customWidth="1"/>
    <col min="4" max="4" width="13.7109375" style="25" customWidth="1"/>
    <col min="5" max="5" width="13.5703125" style="25" customWidth="1"/>
    <col min="6" max="6" width="13.7109375" style="25" customWidth="1"/>
    <col min="7" max="7" width="13" style="25" customWidth="1"/>
    <col min="8" max="8" width="14.85546875" style="25" customWidth="1"/>
    <col min="9" max="9" width="4" style="25" customWidth="1"/>
    <col min="10" max="11" width="9.140625" style="25" hidden="1" customWidth="1"/>
    <col min="12" max="12" width="12.140625" style="25" hidden="1" customWidth="1"/>
    <col min="13" max="13" width="10" style="25" hidden="1" customWidth="1"/>
    <col min="14" max="14" width="9.140625" style="25" hidden="1" customWidth="1"/>
    <col min="15" max="15" width="10.85546875" style="25" hidden="1" customWidth="1"/>
    <col min="16" max="16" width="10.28515625" style="25" hidden="1" customWidth="1"/>
    <col min="17" max="18" width="0" style="25" hidden="1" customWidth="1"/>
    <col min="19" max="16384" width="9.140625" style="25" hidden="1"/>
  </cols>
  <sheetData>
    <row r="1" spans="1:10" s="12" customFormat="1" ht="17.100000000000001" customHeight="1" x14ac:dyDescent="0.25">
      <c r="A1" s="290" t="s">
        <v>676</v>
      </c>
      <c r="B1" s="290"/>
      <c r="C1" s="290"/>
      <c r="D1" s="290"/>
      <c r="E1" s="290"/>
      <c r="F1" s="290"/>
      <c r="G1" s="290"/>
      <c r="H1" s="290"/>
    </row>
    <row r="2" spans="1:10" s="12" customFormat="1" ht="14.25" x14ac:dyDescent="0.25">
      <c r="A2" s="13" t="s">
        <v>77</v>
      </c>
    </row>
    <row r="3" spans="1:10" s="12" customFormat="1" ht="21" customHeight="1" x14ac:dyDescent="0.25">
      <c r="A3" s="286" t="s">
        <v>0</v>
      </c>
      <c r="B3" s="288" t="s">
        <v>78</v>
      </c>
      <c r="C3" s="289"/>
      <c r="D3" s="289"/>
      <c r="E3" s="289"/>
      <c r="F3" s="289"/>
      <c r="G3" s="289"/>
      <c r="H3" s="289"/>
    </row>
    <row r="4" spans="1:10" s="12" customFormat="1" ht="36.75" customHeight="1" x14ac:dyDescent="0.25">
      <c r="A4" s="287"/>
      <c r="B4" s="14" t="s">
        <v>79</v>
      </c>
      <c r="C4" s="14" t="s">
        <v>1</v>
      </c>
      <c r="D4" s="14" t="s">
        <v>64</v>
      </c>
      <c r="E4" s="14" t="s">
        <v>1</v>
      </c>
      <c r="F4" s="14" t="s">
        <v>80</v>
      </c>
      <c r="G4" s="14" t="s">
        <v>1</v>
      </c>
      <c r="H4" s="15" t="s">
        <v>2</v>
      </c>
    </row>
    <row r="5" spans="1:10" s="12" customFormat="1" ht="18" customHeight="1" x14ac:dyDescent="0.25">
      <c r="A5" s="48" t="s">
        <v>62</v>
      </c>
      <c r="B5" s="16">
        <v>365</v>
      </c>
      <c r="C5" s="17">
        <v>1</v>
      </c>
      <c r="D5" s="16" t="s">
        <v>5</v>
      </c>
      <c r="E5" s="17" t="s">
        <v>5</v>
      </c>
      <c r="F5" s="16" t="s">
        <v>5</v>
      </c>
      <c r="G5" s="17" t="s">
        <v>5</v>
      </c>
      <c r="H5" s="18">
        <v>365</v>
      </c>
      <c r="J5" s="19"/>
    </row>
    <row r="6" spans="1:10" s="12" customFormat="1" ht="18" customHeight="1" x14ac:dyDescent="0.25">
      <c r="A6" s="48" t="s">
        <v>236</v>
      </c>
      <c r="B6" s="16">
        <v>362.40277777777777</v>
      </c>
      <c r="C6" s="17">
        <v>0.99288432267884319</v>
      </c>
      <c r="D6" s="16">
        <v>2.5972222222222223</v>
      </c>
      <c r="E6" s="17">
        <v>7.1156773211567739E-3</v>
      </c>
      <c r="F6" s="16" t="s">
        <v>5</v>
      </c>
      <c r="G6" s="17" t="s">
        <v>5</v>
      </c>
      <c r="H6" s="18">
        <v>365</v>
      </c>
      <c r="J6" s="19"/>
    </row>
    <row r="7" spans="1:10" s="12" customFormat="1" ht="18" customHeight="1" x14ac:dyDescent="0.25">
      <c r="A7" s="48" t="s">
        <v>237</v>
      </c>
      <c r="B7" s="16">
        <v>358.78125</v>
      </c>
      <c r="C7" s="17">
        <v>0.98296232876712331</v>
      </c>
      <c r="D7" s="16">
        <v>4.302083333333333</v>
      </c>
      <c r="E7" s="17">
        <v>1.1786529680365296E-2</v>
      </c>
      <c r="F7" s="16">
        <v>1.9166666666666667</v>
      </c>
      <c r="G7" s="17">
        <v>5.2511415525114159E-3</v>
      </c>
      <c r="H7" s="18">
        <v>365</v>
      </c>
      <c r="J7" s="19"/>
    </row>
    <row r="8" spans="1:10" s="12" customFormat="1" ht="18" customHeight="1" x14ac:dyDescent="0.25">
      <c r="A8" s="48" t="s">
        <v>60</v>
      </c>
      <c r="B8" s="16">
        <v>332.53125</v>
      </c>
      <c r="C8" s="17">
        <v>0.91104452054794516</v>
      </c>
      <c r="D8" s="16">
        <v>32.350694444444443</v>
      </c>
      <c r="E8" s="17">
        <v>8.863203957382039E-2</v>
      </c>
      <c r="F8" s="16">
        <v>0.11805555555555555</v>
      </c>
      <c r="G8" s="17">
        <v>3.234398782343988E-4</v>
      </c>
      <c r="H8" s="18">
        <v>365</v>
      </c>
      <c r="J8" s="19"/>
    </row>
    <row r="9" spans="1:10" s="12" customFormat="1" ht="18" customHeight="1" x14ac:dyDescent="0.25">
      <c r="A9" s="48" t="s">
        <v>3</v>
      </c>
      <c r="B9" s="16">
        <v>291.02777777777777</v>
      </c>
      <c r="C9" s="17">
        <v>0.79733637747336372</v>
      </c>
      <c r="D9" s="16">
        <v>70.881944444444443</v>
      </c>
      <c r="E9" s="17">
        <v>0.19419710806697107</v>
      </c>
      <c r="F9" s="16">
        <v>3.0902777777777777</v>
      </c>
      <c r="G9" s="17">
        <v>8.4665144596651441E-3</v>
      </c>
      <c r="H9" s="18">
        <v>365</v>
      </c>
      <c r="J9" s="19"/>
    </row>
    <row r="10" spans="1:10" s="12" customFormat="1" ht="18" customHeight="1" x14ac:dyDescent="0.25">
      <c r="A10" s="48" t="s">
        <v>56</v>
      </c>
      <c r="B10" s="16">
        <v>287.83749999999998</v>
      </c>
      <c r="C10" s="17">
        <v>0.78859589041095879</v>
      </c>
      <c r="D10" s="16">
        <v>73.875</v>
      </c>
      <c r="E10" s="17">
        <v>0.20239726027397259</v>
      </c>
      <c r="F10" s="16">
        <v>3.2875000000000001</v>
      </c>
      <c r="G10" s="17">
        <v>9.0068493150684929E-3</v>
      </c>
      <c r="H10" s="18">
        <v>365</v>
      </c>
      <c r="J10" s="19"/>
    </row>
    <row r="11" spans="1:10" s="12" customFormat="1" ht="18" customHeight="1" x14ac:dyDescent="0.25">
      <c r="A11" s="48" t="s">
        <v>58</v>
      </c>
      <c r="B11" s="16">
        <v>277.70972222222224</v>
      </c>
      <c r="C11" s="17">
        <v>0.76214053885105837</v>
      </c>
      <c r="D11" s="16">
        <v>82.845138888888883</v>
      </c>
      <c r="E11" s="17">
        <v>0.22735840246689115</v>
      </c>
      <c r="F11" s="16">
        <v>3.8263888888888888</v>
      </c>
      <c r="G11" s="17">
        <v>1.0501058682050431E-2</v>
      </c>
      <c r="H11" s="18">
        <v>364.38125000000002</v>
      </c>
      <c r="J11" s="19"/>
    </row>
    <row r="12" spans="1:10" s="12" customFormat="1" ht="18" customHeight="1" x14ac:dyDescent="0.25">
      <c r="A12" s="48" t="s">
        <v>57</v>
      </c>
      <c r="B12" s="16">
        <v>273.82986111111109</v>
      </c>
      <c r="C12" s="17">
        <v>0.75167753250219227</v>
      </c>
      <c r="D12" s="16">
        <v>90.461805555555557</v>
      </c>
      <c r="E12" s="17">
        <v>0.24832246749780781</v>
      </c>
      <c r="F12" s="16" t="s">
        <v>5</v>
      </c>
      <c r="G12" s="17" t="s">
        <v>5</v>
      </c>
      <c r="H12" s="18">
        <v>364.29166666666663</v>
      </c>
      <c r="J12" s="19"/>
    </row>
    <row r="13" spans="1:10" s="12" customFormat="1" ht="18" customHeight="1" x14ac:dyDescent="0.25">
      <c r="A13" s="48" t="s">
        <v>4</v>
      </c>
      <c r="B13" s="16">
        <v>186.47222222222223</v>
      </c>
      <c r="C13" s="17">
        <v>0.5110286421162813</v>
      </c>
      <c r="D13" s="16">
        <v>108.99305555555556</v>
      </c>
      <c r="E13" s="17">
        <v>0.29869635550480544</v>
      </c>
      <c r="F13" s="16">
        <v>69.430555555555557</v>
      </c>
      <c r="G13" s="17">
        <v>0.19027500237891332</v>
      </c>
      <c r="H13" s="18">
        <v>364.89583333333331</v>
      </c>
      <c r="J13" s="19"/>
    </row>
    <row r="14" spans="1:10" s="12" customFormat="1" ht="28.5" customHeight="1" x14ac:dyDescent="0.25">
      <c r="A14" s="21" t="s">
        <v>6</v>
      </c>
      <c r="B14" s="22">
        <v>2735.5923611111116</v>
      </c>
      <c r="C14" s="23">
        <v>0.83311560359779635</v>
      </c>
      <c r="D14" s="22">
        <v>466.30694444444441</v>
      </c>
      <c r="E14" s="23">
        <v>0.1420122372782493</v>
      </c>
      <c r="F14" s="22">
        <v>81.669444444444451</v>
      </c>
      <c r="G14" s="23">
        <v>2.4872159123954525E-2</v>
      </c>
      <c r="H14" s="24">
        <v>3283.5687499999999</v>
      </c>
    </row>
    <row r="15" spans="1:10" s="12" customFormat="1" ht="14.25" customHeight="1" x14ac:dyDescent="0.25">
      <c r="A15" s="291" t="s">
        <v>656</v>
      </c>
      <c r="B15" s="291"/>
      <c r="C15" s="291"/>
      <c r="D15" s="291"/>
      <c r="E15" s="291"/>
      <c r="F15" s="291"/>
      <c r="G15" s="291"/>
      <c r="H15" s="291"/>
      <c r="I15" s="12" t="s">
        <v>81</v>
      </c>
    </row>
    <row r="17" spans="1:16" ht="24" customHeight="1" x14ac:dyDescent="0.3">
      <c r="A17" s="138"/>
      <c r="B17" s="139"/>
      <c r="C17" s="139"/>
      <c r="D17" s="139"/>
      <c r="E17" s="139"/>
      <c r="G17" s="140"/>
      <c r="H17" s="109"/>
      <c r="M17" s="113"/>
      <c r="N17" s="113"/>
      <c r="O17" s="113"/>
      <c r="P17" s="113"/>
    </row>
    <row r="18" spans="1:16" ht="24" customHeight="1" x14ac:dyDescent="0.3">
      <c r="B18" s="109"/>
      <c r="C18" s="109"/>
      <c r="D18" s="109"/>
      <c r="E18" s="109"/>
      <c r="H18" s="109"/>
    </row>
    <row r="19" spans="1:16" ht="24" customHeight="1" x14ac:dyDescent="0.3">
      <c r="M19" s="4"/>
      <c r="N19" s="4"/>
      <c r="O19" s="4"/>
      <c r="P19" s="4"/>
    </row>
  </sheetData>
  <sortState xmlns:xlrd2="http://schemas.microsoft.com/office/spreadsheetml/2017/richdata2" ref="L20:P28">
    <sortCondition descending="1" ref="M20:M28"/>
  </sortState>
  <mergeCells count="4">
    <mergeCell ref="A3:A4"/>
    <mergeCell ref="B3:H3"/>
    <mergeCell ref="A1:H1"/>
    <mergeCell ref="A15:H1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&amp;L&amp;9
Observatório Brasileiro do Cinema e do Audiovisual - OCA
oca.ancine.gov.br&amp;R&amp;G</oddHeader>
    <oddFooter>&amp;R&amp;9Compilado pela Superintendência de Acompanhamento de Mercado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0"/>
  <sheetViews>
    <sheetView zoomScaleNormal="100" workbookViewId="0"/>
  </sheetViews>
  <sheetFormatPr defaultColWidth="0" defaultRowHeight="15" customHeight="1" x14ac:dyDescent="0.25"/>
  <cols>
    <col min="1" max="1" width="9.140625" customWidth="1"/>
    <col min="2" max="2" width="10.42578125" bestFit="1" customWidth="1"/>
    <col min="3" max="3" width="11.5703125" customWidth="1"/>
    <col min="4" max="4" width="21.85546875" customWidth="1"/>
    <col min="5" max="5" width="9.85546875" bestFit="1" customWidth="1"/>
    <col min="6" max="6" width="5.28515625" bestFit="1" customWidth="1"/>
    <col min="7" max="7" width="9.85546875" bestFit="1" customWidth="1"/>
    <col min="8" max="8" width="10.42578125" bestFit="1" customWidth="1"/>
    <col min="9" max="9" width="9.85546875" bestFit="1" customWidth="1"/>
    <col min="10" max="10" width="5.7109375" bestFit="1" customWidth="1"/>
    <col min="11" max="11" width="7.140625" customWidth="1"/>
    <col min="12" max="12" width="11.140625" bestFit="1" customWidth="1"/>
    <col min="13" max="13" width="10.85546875" hidden="1" customWidth="1"/>
    <col min="14" max="14" width="9.140625" hidden="1" customWidth="1"/>
    <col min="15" max="15" width="10.85546875" hidden="1" customWidth="1"/>
    <col min="16" max="16" width="9.140625" hidden="1" customWidth="1"/>
    <col min="17" max="17" width="10.85546875" hidden="1" customWidth="1"/>
    <col min="18" max="18" width="9.140625" hidden="1" customWidth="1"/>
    <col min="19" max="19" width="10.85546875" hidden="1" customWidth="1"/>
    <col min="20" max="16384" width="9.140625" hidden="1"/>
  </cols>
  <sheetData>
    <row r="1" spans="1:11" ht="15" customHeight="1" x14ac:dyDescent="0.25">
      <c r="A1" s="293" t="s">
        <v>670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5" customHeight="1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6" spans="1:11" ht="15" customHeight="1" x14ac:dyDescent="0.3">
      <c r="B6" s="229" t="s">
        <v>7</v>
      </c>
      <c r="C6" s="229">
        <v>2012</v>
      </c>
      <c r="D6" s="229">
        <v>2013</v>
      </c>
      <c r="E6" s="229">
        <v>2014</v>
      </c>
      <c r="F6" s="229">
        <v>2015</v>
      </c>
    </row>
    <row r="7" spans="1:11" ht="15" customHeight="1" x14ac:dyDescent="0.25">
      <c r="B7" s="58" t="s">
        <v>13</v>
      </c>
      <c r="C7" s="227">
        <v>0.13554867308027332</v>
      </c>
      <c r="D7" s="227">
        <v>0.1595744722378365</v>
      </c>
      <c r="E7" s="227">
        <v>0.19654891763910023</v>
      </c>
      <c r="F7" s="36">
        <v>0.21123943006933876</v>
      </c>
    </row>
    <row r="8" spans="1:11" ht="15" customHeight="1" x14ac:dyDescent="0.25">
      <c r="B8" s="58" t="s">
        <v>15</v>
      </c>
      <c r="C8" s="227">
        <v>0.10433499157972166</v>
      </c>
      <c r="D8" s="227">
        <v>0.11227905814752358</v>
      </c>
      <c r="E8" s="227">
        <v>0.13472349061390154</v>
      </c>
      <c r="F8" s="36">
        <v>0.1461977845425334</v>
      </c>
    </row>
    <row r="9" spans="1:11" ht="15" customHeight="1" x14ac:dyDescent="0.25">
      <c r="B9" s="58" t="s">
        <v>16</v>
      </c>
      <c r="C9" s="227">
        <v>7.5098236580786293E-2</v>
      </c>
      <c r="D9" s="227">
        <v>0.1065624804821685</v>
      </c>
      <c r="E9" s="227">
        <v>9.4620116692034476E-2</v>
      </c>
      <c r="F9" s="36">
        <v>0.11586462032809067</v>
      </c>
    </row>
    <row r="10" spans="1:11" ht="15" customHeight="1" x14ac:dyDescent="0.25">
      <c r="B10" s="58" t="s">
        <v>14</v>
      </c>
      <c r="C10" s="227">
        <v>0.10454636960182731</v>
      </c>
      <c r="D10" s="227">
        <v>0.10408391106114546</v>
      </c>
      <c r="E10" s="227">
        <v>6.8909183155758488E-2</v>
      </c>
      <c r="F10" s="36">
        <v>6.6592888550651111E-2</v>
      </c>
    </row>
    <row r="11" spans="1:11" ht="15" customHeight="1" x14ac:dyDescent="0.25">
      <c r="B11" s="58" t="s">
        <v>41</v>
      </c>
      <c r="C11" s="227">
        <v>7.8496738351948273E-2</v>
      </c>
      <c r="D11" s="227">
        <v>7.1084918181250387E-2</v>
      </c>
      <c r="E11" s="227">
        <v>6.5446896668357832E-2</v>
      </c>
      <c r="F11" s="36">
        <v>5.6137113140537806E-2</v>
      </c>
    </row>
    <row r="13" spans="1:11" ht="15" customHeight="1" x14ac:dyDescent="0.25">
      <c r="B13" s="215"/>
      <c r="C13" s="241"/>
      <c r="D13" s="241"/>
      <c r="E13" s="241"/>
      <c r="F13" s="244"/>
      <c r="G13" s="215"/>
    </row>
    <row r="14" spans="1:11" ht="15" customHeight="1" x14ac:dyDescent="0.25">
      <c r="B14" s="215"/>
      <c r="C14" s="241"/>
      <c r="D14" s="241"/>
      <c r="E14" s="241"/>
      <c r="F14" s="244"/>
      <c r="G14" s="215"/>
    </row>
    <row r="15" spans="1:11" ht="15" customHeight="1" x14ac:dyDescent="0.25">
      <c r="B15" s="215"/>
      <c r="C15" s="241"/>
      <c r="D15" s="241"/>
      <c r="E15" s="241"/>
      <c r="F15" s="244"/>
      <c r="G15" s="215"/>
    </row>
    <row r="16" spans="1:11" ht="15" customHeight="1" x14ac:dyDescent="0.25">
      <c r="B16" s="215"/>
      <c r="C16" s="241"/>
      <c r="D16" s="241"/>
      <c r="E16" s="241"/>
      <c r="F16" s="244"/>
      <c r="G16" s="215"/>
    </row>
    <row r="17" spans="1:11" ht="15" customHeight="1" x14ac:dyDescent="0.25">
      <c r="B17" s="215"/>
      <c r="C17" s="241"/>
      <c r="D17" s="241"/>
      <c r="E17" s="241"/>
      <c r="F17" s="244"/>
      <c r="G17" s="215"/>
    </row>
    <row r="18" spans="1:11" ht="15" customHeight="1" x14ac:dyDescent="0.25">
      <c r="B18" s="215"/>
      <c r="C18" s="215"/>
      <c r="D18" s="215"/>
      <c r="E18" s="215"/>
      <c r="F18" s="215"/>
      <c r="G18" s="215"/>
    </row>
    <row r="19" spans="1:11" ht="15" customHeight="1" x14ac:dyDescent="0.25">
      <c r="B19" s="215"/>
      <c r="C19" s="215"/>
      <c r="D19" s="215"/>
      <c r="E19" s="215"/>
      <c r="F19" s="215"/>
      <c r="G19" s="215"/>
    </row>
    <row r="21" spans="1:11" s="211" customFormat="1" ht="26.25" customHeight="1" x14ac:dyDescent="0.25">
      <c r="A21" s="291" t="s">
        <v>656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3" spans="1:11" x14ac:dyDescent="0.25">
      <c r="B23" s="230"/>
      <c r="C23" s="149"/>
      <c r="D23" s="149"/>
      <c r="E23" s="149"/>
      <c r="F23" s="149"/>
      <c r="G23" s="149"/>
      <c r="H23" s="149"/>
    </row>
    <row r="24" spans="1:11" ht="15" customHeight="1" x14ac:dyDescent="0.25">
      <c r="B24" s="219"/>
      <c r="C24" s="219"/>
      <c r="D24" s="219"/>
      <c r="E24" s="219"/>
      <c r="F24" s="219"/>
      <c r="G24" s="219"/>
      <c r="H24" s="219"/>
    </row>
    <row r="25" spans="1:11" ht="15" customHeight="1" x14ac:dyDescent="0.25">
      <c r="B25" s="187"/>
      <c r="C25" s="109"/>
      <c r="D25" s="192"/>
      <c r="E25" s="109"/>
      <c r="F25" s="192"/>
      <c r="G25" s="109"/>
      <c r="H25" s="192"/>
    </row>
    <row r="28" spans="1:11" ht="15" customHeight="1" x14ac:dyDescent="0.25">
      <c r="B28" s="14" t="s">
        <v>40</v>
      </c>
      <c r="C28" s="14">
        <v>2015</v>
      </c>
      <c r="D28" s="14" t="s">
        <v>1</v>
      </c>
      <c r="E28" s="14">
        <v>2014</v>
      </c>
      <c r="F28" s="14" t="s">
        <v>1</v>
      </c>
      <c r="G28" s="14">
        <v>2013</v>
      </c>
      <c r="H28" s="14" t="s">
        <v>1</v>
      </c>
      <c r="I28" s="14">
        <v>2012</v>
      </c>
      <c r="J28" s="14" t="s">
        <v>1</v>
      </c>
    </row>
    <row r="29" spans="1:11" ht="15" customHeight="1" x14ac:dyDescent="0.25">
      <c r="B29" s="58" t="s">
        <v>13</v>
      </c>
      <c r="C29" s="16">
        <v>693.92152777777778</v>
      </c>
      <c r="D29" s="36">
        <v>0.21123943006933876</v>
      </c>
      <c r="E29" s="196">
        <v>645.66319444444446</v>
      </c>
      <c r="F29" s="227">
        <v>0.19654891763910023</v>
      </c>
      <c r="G29" s="196">
        <v>567.76597222222222</v>
      </c>
      <c r="H29" s="227">
        <v>0.1595744722378365</v>
      </c>
      <c r="I29" s="196">
        <v>486.29027777777776</v>
      </c>
      <c r="J29" s="227">
        <v>0.13554867308027332</v>
      </c>
    </row>
    <row r="30" spans="1:11" ht="15" customHeight="1" x14ac:dyDescent="0.25">
      <c r="B30" s="58" t="s">
        <v>15</v>
      </c>
      <c r="C30" s="16">
        <v>480.25972222222219</v>
      </c>
      <c r="D30" s="36">
        <v>0.1461977845425334</v>
      </c>
      <c r="E30" s="196">
        <v>442.56666666666666</v>
      </c>
      <c r="F30" s="227">
        <v>0.13472349061390154</v>
      </c>
      <c r="G30" s="196">
        <v>399.48888888888888</v>
      </c>
      <c r="H30" s="227">
        <v>0.11227905814752358</v>
      </c>
      <c r="I30" s="196">
        <v>374.30902777777783</v>
      </c>
      <c r="J30" s="227">
        <v>0.10433499157972166</v>
      </c>
    </row>
    <row r="31" spans="1:11" ht="15.75" x14ac:dyDescent="0.3">
      <c r="A31" s="25"/>
      <c r="B31" s="58" t="s">
        <v>16</v>
      </c>
      <c r="C31" s="16">
        <v>380.61527777777781</v>
      </c>
      <c r="D31" s="36">
        <v>0.11586462032809067</v>
      </c>
      <c r="E31" s="196">
        <v>310.82708333333335</v>
      </c>
      <c r="F31" s="227">
        <v>9.4620116692034476E-2</v>
      </c>
      <c r="G31" s="196">
        <v>379.14930555555554</v>
      </c>
      <c r="H31" s="227">
        <v>0.1065624804821685</v>
      </c>
      <c r="I31" s="196">
        <v>269.42013888888891</v>
      </c>
      <c r="J31" s="227">
        <v>7.5098236580786293E-2</v>
      </c>
    </row>
    <row r="32" spans="1:11" ht="15" customHeight="1" x14ac:dyDescent="0.25">
      <c r="B32" s="58" t="s">
        <v>14</v>
      </c>
      <c r="C32" s="16">
        <v>218.75763888888889</v>
      </c>
      <c r="D32" s="36">
        <v>6.6592888550651111E-2</v>
      </c>
      <c r="E32" s="196">
        <v>226.36666666666667</v>
      </c>
      <c r="F32" s="227">
        <v>6.8909183155758488E-2</v>
      </c>
      <c r="G32" s="196">
        <v>370.33055555555558</v>
      </c>
      <c r="H32" s="227">
        <v>0.10408391106114546</v>
      </c>
      <c r="I32" s="196">
        <v>375.06736111111115</v>
      </c>
      <c r="J32" s="227">
        <v>0.10454636960182731</v>
      </c>
    </row>
    <row r="33" spans="2:10" ht="15" customHeight="1" x14ac:dyDescent="0.25">
      <c r="B33" s="58" t="s">
        <v>41</v>
      </c>
      <c r="C33" s="16">
        <v>184.41041666666666</v>
      </c>
      <c r="D33" s="36">
        <v>5.6137113140537806E-2</v>
      </c>
      <c r="E33" s="196">
        <v>214.99305555555554</v>
      </c>
      <c r="F33" s="227">
        <v>6.5446896668357832E-2</v>
      </c>
      <c r="G33" s="196">
        <v>252.92013888888889</v>
      </c>
      <c r="H33" s="227">
        <v>7.1084918181250387E-2</v>
      </c>
      <c r="I33" s="196">
        <v>281.61249999999995</v>
      </c>
      <c r="J33" s="227">
        <v>7.8496738351948273E-2</v>
      </c>
    </row>
    <row r="36" spans="2:10" x14ac:dyDescent="0.25">
      <c r="D36">
        <v>2014</v>
      </c>
      <c r="F36" s="149"/>
      <c r="J36">
        <v>2015</v>
      </c>
    </row>
    <row r="37" spans="2:10" x14ac:dyDescent="0.25">
      <c r="B37" s="228" t="s">
        <v>13</v>
      </c>
      <c r="C37" s="196">
        <v>645.66319444444446</v>
      </c>
      <c r="D37" s="227">
        <v>0.19654891763910023</v>
      </c>
      <c r="F37" s="241"/>
      <c r="H37" s="228" t="s">
        <v>13</v>
      </c>
      <c r="I37" s="242">
        <v>999247</v>
      </c>
      <c r="J37" s="227">
        <f>I37/I42</f>
        <v>0.21123943006933874</v>
      </c>
    </row>
    <row r="38" spans="2:10" x14ac:dyDescent="0.25">
      <c r="B38" s="228" t="s">
        <v>15</v>
      </c>
      <c r="C38" s="196">
        <v>442.56666666666666</v>
      </c>
      <c r="D38" s="227">
        <v>0.13472349061390154</v>
      </c>
      <c r="F38" s="241"/>
      <c r="H38" s="228" t="s">
        <v>15</v>
      </c>
      <c r="I38" s="242">
        <v>691574</v>
      </c>
      <c r="J38" s="227">
        <f>I38/$I$42</f>
        <v>0.1461977845425334</v>
      </c>
    </row>
    <row r="39" spans="2:10" x14ac:dyDescent="0.25">
      <c r="B39" s="228" t="s">
        <v>16</v>
      </c>
      <c r="C39" s="196">
        <v>310.82708333333335</v>
      </c>
      <c r="D39" s="227">
        <v>9.4620116692034476E-2</v>
      </c>
      <c r="F39" s="241"/>
      <c r="H39" s="228" t="s">
        <v>16</v>
      </c>
      <c r="I39" s="242">
        <v>548086</v>
      </c>
      <c r="J39" s="227">
        <f t="shared" ref="J39:J41" si="0">I39/$I$42</f>
        <v>0.11586462032809065</v>
      </c>
    </row>
    <row r="40" spans="2:10" ht="28.5" x14ac:dyDescent="0.25">
      <c r="B40" s="228" t="s">
        <v>14</v>
      </c>
      <c r="C40" s="196">
        <v>226.36666666666667</v>
      </c>
      <c r="D40" s="227">
        <v>6.8909183155758488E-2</v>
      </c>
      <c r="F40" s="241"/>
      <c r="H40" s="228" t="s">
        <v>14</v>
      </c>
      <c r="I40" s="242">
        <v>315011</v>
      </c>
      <c r="J40" s="227">
        <f t="shared" si="0"/>
        <v>6.6592888550651111E-2</v>
      </c>
    </row>
    <row r="41" spans="2:10" ht="28.5" x14ac:dyDescent="0.25">
      <c r="B41" s="228" t="s">
        <v>41</v>
      </c>
      <c r="C41" s="196">
        <v>214.99305555555554</v>
      </c>
      <c r="D41" s="227">
        <v>6.5446896668357832E-2</v>
      </c>
      <c r="F41" s="241"/>
      <c r="H41" s="228" t="s">
        <v>41</v>
      </c>
      <c r="I41" s="242">
        <v>265551</v>
      </c>
      <c r="J41" s="227">
        <f t="shared" si="0"/>
        <v>5.6137113140537799E-2</v>
      </c>
    </row>
    <row r="42" spans="2:10" ht="15" customHeight="1" x14ac:dyDescent="0.25">
      <c r="F42" s="149"/>
      <c r="H42" s="228" t="s">
        <v>6</v>
      </c>
      <c r="I42" s="243">
        <v>4730400</v>
      </c>
    </row>
    <row r="44" spans="2:10" ht="15" customHeight="1" x14ac:dyDescent="0.25">
      <c r="D44">
        <v>2013</v>
      </c>
    </row>
    <row r="45" spans="2:10" ht="15" customHeight="1" x14ac:dyDescent="0.25">
      <c r="B45" s="58" t="s">
        <v>13</v>
      </c>
      <c r="C45" s="196">
        <v>567.76597222222222</v>
      </c>
      <c r="D45" s="227">
        <v>0.1595744722378365</v>
      </c>
      <c r="F45" s="187"/>
      <c r="G45" s="244"/>
    </row>
    <row r="46" spans="2:10" ht="15" customHeight="1" x14ac:dyDescent="0.25">
      <c r="B46" s="58" t="s">
        <v>15</v>
      </c>
      <c r="C46" s="196">
        <v>399.48888888888888</v>
      </c>
      <c r="D46" s="227">
        <v>0.11227905814752358</v>
      </c>
      <c r="F46" s="187"/>
      <c r="G46" s="244"/>
    </row>
    <row r="47" spans="2:10" ht="15" customHeight="1" x14ac:dyDescent="0.25">
      <c r="B47" s="58" t="s">
        <v>16</v>
      </c>
      <c r="C47" s="196">
        <v>379.14930555555554</v>
      </c>
      <c r="D47" s="227">
        <v>0.1065624804821685</v>
      </c>
      <c r="F47" s="187"/>
      <c r="G47" s="244"/>
    </row>
    <row r="48" spans="2:10" ht="15" customHeight="1" x14ac:dyDescent="0.25">
      <c r="B48" s="58" t="s">
        <v>14</v>
      </c>
      <c r="C48" s="196">
        <v>370.33055555555558</v>
      </c>
      <c r="D48" s="227">
        <v>0.10408391106114546</v>
      </c>
      <c r="F48" s="187"/>
      <c r="G48" s="244"/>
    </row>
    <row r="49" spans="2:8" ht="15" customHeight="1" x14ac:dyDescent="0.25">
      <c r="B49" s="58" t="s">
        <v>41</v>
      </c>
      <c r="C49" s="196">
        <v>252.92013888888889</v>
      </c>
      <c r="D49" s="227">
        <v>7.1084918181250387E-2</v>
      </c>
      <c r="F49" s="187"/>
      <c r="G49" s="244"/>
    </row>
    <row r="50" spans="2:8" ht="15" customHeight="1" x14ac:dyDescent="0.25">
      <c r="F50" s="187"/>
      <c r="G50" s="244"/>
    </row>
    <row r="52" spans="2:8" ht="15" customHeight="1" x14ac:dyDescent="0.25">
      <c r="D52">
        <v>2012</v>
      </c>
      <c r="F52" s="149"/>
      <c r="G52" s="149"/>
      <c r="H52" s="149"/>
    </row>
    <row r="53" spans="2:8" ht="15" customHeight="1" x14ac:dyDescent="0.25">
      <c r="B53" s="58" t="s">
        <v>13</v>
      </c>
      <c r="C53" s="196">
        <v>486.29027777777776</v>
      </c>
      <c r="D53" s="227">
        <v>0.13554867308027332</v>
      </c>
      <c r="F53" s="245"/>
      <c r="G53" s="246"/>
      <c r="H53" s="149"/>
    </row>
    <row r="54" spans="2:8" ht="15" customHeight="1" x14ac:dyDescent="0.25">
      <c r="B54" s="58" t="s">
        <v>15</v>
      </c>
      <c r="C54" s="196">
        <v>374.30902777777783</v>
      </c>
      <c r="D54" s="227">
        <v>0.10433499157972166</v>
      </c>
      <c r="F54" s="245"/>
      <c r="G54" s="246"/>
      <c r="H54" s="149"/>
    </row>
    <row r="55" spans="2:8" ht="15" customHeight="1" x14ac:dyDescent="0.25">
      <c r="B55" s="58" t="s">
        <v>16</v>
      </c>
      <c r="C55" s="196">
        <v>269.42013888888891</v>
      </c>
      <c r="D55" s="227">
        <v>7.5098236580786293E-2</v>
      </c>
      <c r="F55" s="245"/>
      <c r="G55" s="246"/>
      <c r="H55" s="149"/>
    </row>
    <row r="56" spans="2:8" ht="15" customHeight="1" x14ac:dyDescent="0.25">
      <c r="B56" s="58" t="s">
        <v>14</v>
      </c>
      <c r="C56" s="196">
        <v>375.06736111111115</v>
      </c>
      <c r="D56" s="227">
        <v>0.10454636960182731</v>
      </c>
      <c r="F56" s="245"/>
      <c r="G56" s="246"/>
      <c r="H56" s="149"/>
    </row>
    <row r="57" spans="2:8" ht="15" customHeight="1" x14ac:dyDescent="0.25">
      <c r="B57" s="58" t="s">
        <v>41</v>
      </c>
      <c r="C57" s="196">
        <v>281.61249999999995</v>
      </c>
      <c r="D57" s="227">
        <v>7.8496738351948273E-2</v>
      </c>
      <c r="F57" s="245"/>
      <c r="G57" s="246"/>
      <c r="H57" s="149"/>
    </row>
    <row r="58" spans="2:8" ht="15" customHeight="1" x14ac:dyDescent="0.25">
      <c r="F58" s="149"/>
      <c r="G58" s="246"/>
      <c r="H58" s="149"/>
    </row>
    <row r="59" spans="2:8" ht="15" customHeight="1" x14ac:dyDescent="0.25">
      <c r="F59" s="149"/>
      <c r="G59" s="246"/>
      <c r="H59" s="149"/>
    </row>
    <row r="60" spans="2:8" ht="15" customHeight="1" x14ac:dyDescent="0.25">
      <c r="F60" s="149"/>
      <c r="G60" s="149"/>
      <c r="H60" s="149"/>
    </row>
  </sheetData>
  <mergeCells count="2">
    <mergeCell ref="A1:K1"/>
    <mergeCell ref="A21:K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44"/>
  <sheetViews>
    <sheetView zoomScale="70" zoomScaleNormal="70" workbookViewId="0"/>
  </sheetViews>
  <sheetFormatPr defaultColWidth="14.85546875" defaultRowHeight="14.25" x14ac:dyDescent="0.3"/>
  <cols>
    <col min="1" max="2" width="14.85546875" style="25"/>
    <col min="3" max="3" width="7.7109375" style="39" customWidth="1"/>
    <col min="4" max="4" width="12.5703125" style="25" customWidth="1"/>
    <col min="5" max="5" width="7.7109375" style="25" customWidth="1"/>
    <col min="6" max="6" width="14.85546875" style="25"/>
    <col min="7" max="7" width="7.7109375" style="25" customWidth="1"/>
    <col min="8" max="8" width="14.85546875" style="25"/>
    <col min="9" max="9" width="7.7109375" style="25" customWidth="1"/>
    <col min="10" max="10" width="14.85546875" style="25"/>
    <col min="11" max="11" width="7.7109375" style="39" customWidth="1"/>
    <col min="12" max="12" width="14.85546875" style="25"/>
    <col min="13" max="13" width="7.7109375" style="39" customWidth="1"/>
    <col min="14" max="14" width="14.85546875" style="25"/>
    <col min="15" max="15" width="7.7109375" style="39" customWidth="1"/>
    <col min="16" max="16" width="14.85546875" style="25"/>
    <col min="17" max="17" width="7.7109375" style="39" customWidth="1"/>
    <col min="18" max="18" width="14.85546875" style="25"/>
    <col min="19" max="19" width="7.7109375" style="39" customWidth="1"/>
    <col min="20" max="20" width="14.85546875" style="25"/>
    <col min="21" max="21" width="7.7109375" style="39" customWidth="1"/>
    <col min="22" max="16384" width="14.85546875" style="25"/>
  </cols>
  <sheetData>
    <row r="1" spans="1:21" s="12" customFormat="1" ht="17.100000000000001" customHeight="1" x14ac:dyDescent="0.25">
      <c r="A1" s="290" t="s">
        <v>680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3" spans="1:21" ht="19.5" customHeight="1" x14ac:dyDescent="0.3">
      <c r="A3" s="40" t="s">
        <v>40</v>
      </c>
      <c r="B3" s="46" t="s">
        <v>3</v>
      </c>
      <c r="C3" s="28" t="s">
        <v>1</v>
      </c>
      <c r="D3" s="46" t="s">
        <v>236</v>
      </c>
      <c r="E3" s="93" t="s">
        <v>1</v>
      </c>
      <c r="F3" s="46" t="s">
        <v>663</v>
      </c>
      <c r="G3" s="93" t="s">
        <v>1</v>
      </c>
      <c r="H3" s="46" t="s">
        <v>662</v>
      </c>
      <c r="I3" s="93" t="s">
        <v>1</v>
      </c>
      <c r="J3" s="46" t="s">
        <v>61</v>
      </c>
      <c r="K3" s="93" t="s">
        <v>1</v>
      </c>
      <c r="L3" s="46" t="s">
        <v>4</v>
      </c>
      <c r="M3" s="93" t="s">
        <v>1</v>
      </c>
      <c r="N3" s="46" t="s">
        <v>56</v>
      </c>
      <c r="O3" s="93" t="s">
        <v>1</v>
      </c>
      <c r="P3" s="46" t="s">
        <v>57</v>
      </c>
      <c r="Q3" s="93" t="s">
        <v>1</v>
      </c>
      <c r="R3" s="46" t="s">
        <v>62</v>
      </c>
      <c r="S3" s="93" t="s">
        <v>1</v>
      </c>
      <c r="T3" s="28" t="s">
        <v>6</v>
      </c>
      <c r="U3" s="93" t="s">
        <v>1</v>
      </c>
    </row>
    <row r="4" spans="1:21" ht="18" customHeight="1" x14ac:dyDescent="0.3">
      <c r="A4" s="30" t="s">
        <v>13</v>
      </c>
      <c r="B4" s="16">
        <v>59.791666666666664</v>
      </c>
      <c r="C4" s="36">
        <v>0.16381278538812785</v>
      </c>
      <c r="D4" s="16">
        <v>327.94722222222219</v>
      </c>
      <c r="E4" s="36">
        <v>0.89848554033485528</v>
      </c>
      <c r="F4" s="16">
        <v>2.1305555555555555</v>
      </c>
      <c r="G4" s="36">
        <v>5.8371385083713853E-3</v>
      </c>
      <c r="H4" s="16">
        <v>79.381944444444443</v>
      </c>
      <c r="I4" s="36">
        <v>0.21748477929984783</v>
      </c>
      <c r="J4" s="16">
        <v>158.44444444444446</v>
      </c>
      <c r="K4" s="36">
        <v>0.43409436834094356</v>
      </c>
      <c r="L4" s="16" t="s">
        <v>5</v>
      </c>
      <c r="M4" s="36" t="s">
        <v>5</v>
      </c>
      <c r="N4" s="16">
        <v>6.0625</v>
      </c>
      <c r="O4" s="36">
        <v>1.6609589041095892E-2</v>
      </c>
      <c r="P4" s="16">
        <v>2.5069444444444446</v>
      </c>
      <c r="Q4" s="36">
        <v>6.8683409436834106E-3</v>
      </c>
      <c r="R4" s="16">
        <v>57.65625</v>
      </c>
      <c r="S4" s="36">
        <v>0.15796232876712332</v>
      </c>
      <c r="T4" s="16">
        <v>693.92152777777778</v>
      </c>
      <c r="U4" s="36">
        <v>0.21123943006933882</v>
      </c>
    </row>
    <row r="5" spans="1:21" ht="18" customHeight="1" x14ac:dyDescent="0.3">
      <c r="A5" s="30" t="s">
        <v>15</v>
      </c>
      <c r="B5" s="16">
        <v>97.065972222222229</v>
      </c>
      <c r="C5" s="36">
        <v>0.2659341704718417</v>
      </c>
      <c r="D5" s="16">
        <v>19.861805555555556</v>
      </c>
      <c r="E5" s="36">
        <v>5.4415905631659059E-2</v>
      </c>
      <c r="F5" s="16">
        <v>78.238194444444446</v>
      </c>
      <c r="G5" s="36">
        <v>0.21435121765601217</v>
      </c>
      <c r="H5" s="16">
        <v>135.69097222222223</v>
      </c>
      <c r="I5" s="36">
        <v>0.37175608828006096</v>
      </c>
      <c r="J5" s="16">
        <v>18.420138888888889</v>
      </c>
      <c r="K5" s="36">
        <v>5.0466133942161324E-2</v>
      </c>
      <c r="L5" s="16">
        <v>58.756944444444443</v>
      </c>
      <c r="M5" s="36">
        <v>0.16097792998477933</v>
      </c>
      <c r="N5" s="16">
        <v>21.885416666666668</v>
      </c>
      <c r="O5" s="36">
        <v>5.9960045662100468E-2</v>
      </c>
      <c r="P5" s="16">
        <v>31.347222222222221</v>
      </c>
      <c r="Q5" s="36">
        <v>8.5882800608828011E-2</v>
      </c>
      <c r="R5" s="16">
        <v>19.034722222222221</v>
      </c>
      <c r="S5" s="36">
        <v>5.2149923896499244E-2</v>
      </c>
      <c r="T5" s="16">
        <v>480.30138888888888</v>
      </c>
      <c r="U5" s="36">
        <v>0.14621046845932695</v>
      </c>
    </row>
    <row r="6" spans="1:21" ht="18" customHeight="1" x14ac:dyDescent="0.3">
      <c r="A6" s="30" t="s">
        <v>16</v>
      </c>
      <c r="B6" s="16">
        <v>45.434027777777779</v>
      </c>
      <c r="C6" s="36">
        <v>0.12447678843226789</v>
      </c>
      <c r="D6" s="16">
        <v>2.5972222222222223</v>
      </c>
      <c r="E6" s="36">
        <v>7.1156773211567739E-3</v>
      </c>
      <c r="F6" s="16">
        <v>34.118055555555557</v>
      </c>
      <c r="G6" s="36">
        <v>9.3474124809741252E-2</v>
      </c>
      <c r="H6" s="16">
        <v>21.802083333333332</v>
      </c>
      <c r="I6" s="36">
        <v>5.9731735159817355E-2</v>
      </c>
      <c r="J6" s="16">
        <v>3.1875</v>
      </c>
      <c r="K6" s="36">
        <v>8.7328767123287642E-3</v>
      </c>
      <c r="L6" s="16">
        <v>64.447916666666671</v>
      </c>
      <c r="M6" s="36">
        <v>0.17656963470319639</v>
      </c>
      <c r="N6" s="16">
        <v>102.87569444444445</v>
      </c>
      <c r="O6" s="36">
        <v>0.28185121765601223</v>
      </c>
      <c r="P6" s="16">
        <v>105.13541666666667</v>
      </c>
      <c r="Q6" s="36">
        <v>0.28804223744292246</v>
      </c>
      <c r="R6" s="16">
        <v>1.0625</v>
      </c>
      <c r="S6" s="36">
        <v>2.9109589041095897E-3</v>
      </c>
      <c r="T6" s="16">
        <v>380.66041666666666</v>
      </c>
      <c r="U6" s="36">
        <v>0.11587836123795031</v>
      </c>
    </row>
    <row r="7" spans="1:21" ht="18" customHeight="1" x14ac:dyDescent="0.3">
      <c r="A7" s="30" t="s">
        <v>14</v>
      </c>
      <c r="B7" s="16">
        <v>14.375</v>
      </c>
      <c r="C7" s="36">
        <v>3.9383561643835614E-2</v>
      </c>
      <c r="D7" s="16">
        <v>1.3888888888888888E-2</v>
      </c>
      <c r="E7" s="36">
        <v>3.80517503805175E-5</v>
      </c>
      <c r="F7" s="16">
        <v>29.778472222222224</v>
      </c>
      <c r="G7" s="36">
        <v>8.1584855403348561E-2</v>
      </c>
      <c r="H7" s="16">
        <v>33.552083333333336</v>
      </c>
      <c r="I7" s="36">
        <v>9.1923515981735177E-2</v>
      </c>
      <c r="J7" s="16">
        <v>24.395833333333332</v>
      </c>
      <c r="K7" s="36">
        <v>6.6837899543378973E-2</v>
      </c>
      <c r="L7" s="16">
        <v>24.541666666666668</v>
      </c>
      <c r="M7" s="36">
        <v>6.7237442922374449E-2</v>
      </c>
      <c r="N7" s="16">
        <v>2</v>
      </c>
      <c r="O7" s="36">
        <v>5.4794520547945215E-3</v>
      </c>
      <c r="P7" s="16">
        <v>4.09375</v>
      </c>
      <c r="Q7" s="36">
        <v>1.1215753424657537E-2</v>
      </c>
      <c r="R7" s="16">
        <v>86.006944444444443</v>
      </c>
      <c r="S7" s="36">
        <v>0.23563546423135467</v>
      </c>
      <c r="T7" s="16">
        <v>218.75763888888889</v>
      </c>
      <c r="U7" s="36">
        <v>6.6592888550651125E-2</v>
      </c>
    </row>
    <row r="8" spans="1:21" ht="18" customHeight="1" x14ac:dyDescent="0.3">
      <c r="A8" s="30" t="s">
        <v>41</v>
      </c>
      <c r="B8" s="16">
        <v>8.2881944444444446</v>
      </c>
      <c r="C8" s="36">
        <v>2.2707382039573822E-2</v>
      </c>
      <c r="D8" s="16" t="s">
        <v>5</v>
      </c>
      <c r="E8" s="36" t="s">
        <v>5</v>
      </c>
      <c r="F8" s="16" t="s">
        <v>5</v>
      </c>
      <c r="G8" s="36" t="s">
        <v>5</v>
      </c>
      <c r="H8" s="16" t="s">
        <v>5</v>
      </c>
      <c r="I8" s="36" t="s">
        <v>5</v>
      </c>
      <c r="J8" s="16">
        <v>17.680555555555557</v>
      </c>
      <c r="K8" s="36">
        <v>4.843987823439877E-2</v>
      </c>
      <c r="L8" s="16" t="s">
        <v>5</v>
      </c>
      <c r="M8" s="36" t="s">
        <v>5</v>
      </c>
      <c r="N8" s="16" t="s">
        <v>5</v>
      </c>
      <c r="O8" s="36" t="s">
        <v>5</v>
      </c>
      <c r="P8" s="16" t="s">
        <v>5</v>
      </c>
      <c r="Q8" s="36" t="s">
        <v>5</v>
      </c>
      <c r="R8" s="16">
        <v>158.44166666666666</v>
      </c>
      <c r="S8" s="36">
        <v>0.43408675799086766</v>
      </c>
      <c r="T8" s="16">
        <v>184.41041666666666</v>
      </c>
      <c r="U8" s="36">
        <v>5.6137113140537813E-2</v>
      </c>
    </row>
    <row r="9" spans="1:21" ht="18" customHeight="1" x14ac:dyDescent="0.3">
      <c r="A9" s="30" t="s">
        <v>18</v>
      </c>
      <c r="B9" s="16">
        <v>13.576388888888889</v>
      </c>
      <c r="C9" s="36">
        <v>3.7195585996955861E-2</v>
      </c>
      <c r="D9" s="16" t="s">
        <v>5</v>
      </c>
      <c r="E9" s="36" t="s">
        <v>5</v>
      </c>
      <c r="F9" s="16">
        <v>65.384027777777774</v>
      </c>
      <c r="G9" s="36">
        <v>0.17913432267884322</v>
      </c>
      <c r="H9" s="16">
        <v>11.28125</v>
      </c>
      <c r="I9" s="36">
        <v>3.0907534246575347E-2</v>
      </c>
      <c r="J9" s="16" t="s">
        <v>5</v>
      </c>
      <c r="K9" s="36" t="s">
        <v>5</v>
      </c>
      <c r="L9" s="16">
        <v>13.649305555555555</v>
      </c>
      <c r="M9" s="36">
        <v>3.7395357686453586E-2</v>
      </c>
      <c r="N9" s="16">
        <v>31.004861111111111</v>
      </c>
      <c r="O9" s="36">
        <v>8.4944824961948259E-2</v>
      </c>
      <c r="P9" s="16">
        <v>33.302083333333336</v>
      </c>
      <c r="Q9" s="36">
        <v>9.1238584474885864E-2</v>
      </c>
      <c r="R9" s="16" t="s">
        <v>5</v>
      </c>
      <c r="S9" s="36" t="s">
        <v>5</v>
      </c>
      <c r="T9" s="16">
        <v>168.19791666666666</v>
      </c>
      <c r="U9" s="36">
        <v>5.1201801116184692E-2</v>
      </c>
    </row>
    <row r="10" spans="1:21" ht="18" customHeight="1" x14ac:dyDescent="0.3">
      <c r="A10" s="30" t="s">
        <v>22</v>
      </c>
      <c r="B10" s="16">
        <v>8.9444444444444446</v>
      </c>
      <c r="C10" s="36">
        <v>2.4505327245053273E-2</v>
      </c>
      <c r="D10" s="16">
        <v>0.25694444444444442</v>
      </c>
      <c r="E10" s="36">
        <v>7.0395738203957376E-4</v>
      </c>
      <c r="F10" s="16">
        <v>36.271527777777777</v>
      </c>
      <c r="G10" s="36">
        <v>9.9374048706240489E-2</v>
      </c>
      <c r="H10" s="16">
        <v>37.4375</v>
      </c>
      <c r="I10" s="36">
        <v>0.10256849315068495</v>
      </c>
      <c r="J10" s="16">
        <v>35.131944444444443</v>
      </c>
      <c r="K10" s="36">
        <v>9.6251902587518992E-2</v>
      </c>
      <c r="L10" s="16">
        <v>46.15625</v>
      </c>
      <c r="M10" s="36">
        <v>0.12645547945205482</v>
      </c>
      <c r="N10" s="16" t="s">
        <v>5</v>
      </c>
      <c r="O10" s="36" t="s">
        <v>5</v>
      </c>
      <c r="P10" s="16" t="s">
        <v>5</v>
      </c>
      <c r="Q10" s="36" t="s">
        <v>5</v>
      </c>
      <c r="R10" s="16" t="s">
        <v>5</v>
      </c>
      <c r="S10" s="36" t="s">
        <v>5</v>
      </c>
      <c r="T10" s="16">
        <v>164.19861111111112</v>
      </c>
      <c r="U10" s="36">
        <v>4.9984356502621362E-2</v>
      </c>
    </row>
    <row r="11" spans="1:21" ht="18" customHeight="1" x14ac:dyDescent="0.3">
      <c r="A11" s="30" t="s">
        <v>20</v>
      </c>
      <c r="B11" s="16">
        <v>3.0902777777777777</v>
      </c>
      <c r="C11" s="36">
        <v>8.4665144596651441E-3</v>
      </c>
      <c r="D11" s="16" t="s">
        <v>5</v>
      </c>
      <c r="E11" s="36" t="s">
        <v>5</v>
      </c>
      <c r="F11" s="16">
        <v>3.8263888888888888</v>
      </c>
      <c r="G11" s="36">
        <v>1.0483257229832572E-2</v>
      </c>
      <c r="H11" s="16">
        <v>0.11805555555555555</v>
      </c>
      <c r="I11" s="36">
        <v>3.2343987823439885E-4</v>
      </c>
      <c r="J11" s="16">
        <v>1.9166666666666667</v>
      </c>
      <c r="K11" s="36">
        <v>5.2511415525114142E-3</v>
      </c>
      <c r="L11" s="16">
        <v>67.722222222222229</v>
      </c>
      <c r="M11" s="36">
        <v>0.18554033485540339</v>
      </c>
      <c r="N11" s="16">
        <v>13.486111111111111</v>
      </c>
      <c r="O11" s="36">
        <v>3.6948249619482502E-2</v>
      </c>
      <c r="P11" s="16">
        <v>63.204861111111114</v>
      </c>
      <c r="Q11" s="36">
        <v>0.17316400304414006</v>
      </c>
      <c r="R11" s="16" t="s">
        <v>5</v>
      </c>
      <c r="S11" s="36" t="s">
        <v>5</v>
      </c>
      <c r="T11" s="16">
        <v>153.36458333333334</v>
      </c>
      <c r="U11" s="36">
        <v>4.6686326737696619E-2</v>
      </c>
    </row>
    <row r="12" spans="1:21" ht="18" customHeight="1" x14ac:dyDescent="0.3">
      <c r="A12" s="30" t="s">
        <v>21</v>
      </c>
      <c r="B12" s="16">
        <v>9.1319444444444446</v>
      </c>
      <c r="C12" s="36">
        <v>2.5019025875190261E-2</v>
      </c>
      <c r="D12" s="16" t="s">
        <v>5</v>
      </c>
      <c r="E12" s="36" t="s">
        <v>5</v>
      </c>
      <c r="F12" s="16">
        <v>52.40486111111111</v>
      </c>
      <c r="G12" s="36">
        <v>0.14357496194824962</v>
      </c>
      <c r="H12" s="16">
        <v>18.677083333333332</v>
      </c>
      <c r="I12" s="36">
        <v>5.1170091324200917E-2</v>
      </c>
      <c r="J12" s="16" t="s">
        <v>5</v>
      </c>
      <c r="K12" s="36" t="s">
        <v>5</v>
      </c>
      <c r="L12" s="16">
        <v>48.642361111111114</v>
      </c>
      <c r="M12" s="36">
        <v>0.13326674277016745</v>
      </c>
      <c r="N12" s="16">
        <v>5.1791666666666663</v>
      </c>
      <c r="O12" s="36">
        <v>1.4189497716894978E-2</v>
      </c>
      <c r="P12" s="16" t="s">
        <v>5</v>
      </c>
      <c r="Q12" s="36" t="s">
        <v>5</v>
      </c>
      <c r="R12" s="16" t="s">
        <v>5</v>
      </c>
      <c r="S12" s="36" t="s">
        <v>5</v>
      </c>
      <c r="T12" s="16">
        <v>134.03541666666666</v>
      </c>
      <c r="U12" s="36">
        <v>4.0802257737189256E-2</v>
      </c>
    </row>
    <row r="13" spans="1:21" ht="18" customHeight="1" x14ac:dyDescent="0.3">
      <c r="A13" s="30" t="s">
        <v>19</v>
      </c>
      <c r="B13" s="16">
        <v>53.819444444444443</v>
      </c>
      <c r="C13" s="36">
        <v>0.14745053272450531</v>
      </c>
      <c r="D13" s="16">
        <v>3.75</v>
      </c>
      <c r="E13" s="36">
        <v>1.0273972602739725E-2</v>
      </c>
      <c r="F13" s="16">
        <v>19.549305555555556</v>
      </c>
      <c r="G13" s="36">
        <v>5.3559741248097412E-2</v>
      </c>
      <c r="H13" s="16">
        <v>5.8784722222222223</v>
      </c>
      <c r="I13" s="36">
        <v>1.6105403348554037E-2</v>
      </c>
      <c r="J13" s="16">
        <v>11.020833333333334</v>
      </c>
      <c r="K13" s="36">
        <v>3.0194063926940632E-2</v>
      </c>
      <c r="L13" s="16" t="s">
        <v>5</v>
      </c>
      <c r="M13" s="36" t="s">
        <v>5</v>
      </c>
      <c r="N13" s="16">
        <v>19.134027777777778</v>
      </c>
      <c r="O13" s="36">
        <v>5.242199391171995E-2</v>
      </c>
      <c r="P13" s="16">
        <v>4.1666666666666664E-2</v>
      </c>
      <c r="Q13" s="36">
        <v>1.1415525114155252E-4</v>
      </c>
      <c r="R13" s="16">
        <v>16.597222222222221</v>
      </c>
      <c r="S13" s="36">
        <v>4.5471841704718421E-2</v>
      </c>
      <c r="T13" s="16">
        <v>129.79097222222222</v>
      </c>
      <c r="U13" s="36">
        <v>3.9510189413157461E-2</v>
      </c>
    </row>
    <row r="14" spans="1:21" ht="18" customHeight="1" x14ac:dyDescent="0.3">
      <c r="A14" s="30" t="s">
        <v>30</v>
      </c>
      <c r="B14" s="16">
        <v>1.9201388888888888</v>
      </c>
      <c r="C14" s="36">
        <v>5.2606544901065448E-3</v>
      </c>
      <c r="D14" s="16" t="s">
        <v>5</v>
      </c>
      <c r="E14" s="36" t="s">
        <v>5</v>
      </c>
      <c r="F14" s="16">
        <v>18.218055555555555</v>
      </c>
      <c r="G14" s="36">
        <v>4.9912480974124811E-2</v>
      </c>
      <c r="H14" s="16">
        <v>2.1979166666666665</v>
      </c>
      <c r="I14" s="36">
        <v>6.0216894977168957E-3</v>
      </c>
      <c r="J14" s="16">
        <v>2.9652777777777777</v>
      </c>
      <c r="K14" s="36">
        <v>8.1240487062404845E-3</v>
      </c>
      <c r="L14" s="16">
        <v>6.447916666666667</v>
      </c>
      <c r="M14" s="36">
        <v>1.7665525114155256E-2</v>
      </c>
      <c r="N14" s="16">
        <v>30.711111111111112</v>
      </c>
      <c r="O14" s="36">
        <v>8.4140030441400324E-2</v>
      </c>
      <c r="P14" s="16">
        <v>12.319444444444445</v>
      </c>
      <c r="Q14" s="36">
        <v>3.3751902587519034E-2</v>
      </c>
      <c r="R14" s="16">
        <v>6.760416666666667</v>
      </c>
      <c r="S14" s="36">
        <v>1.85216894977169E-2</v>
      </c>
      <c r="T14" s="16">
        <v>81.540277777777774</v>
      </c>
      <c r="U14" s="36">
        <v>2.4822002367664475E-2</v>
      </c>
    </row>
    <row r="15" spans="1:21" ht="18" customHeight="1" x14ac:dyDescent="0.3">
      <c r="A15" s="30" t="s">
        <v>24</v>
      </c>
      <c r="B15" s="16">
        <v>14.704861111111111</v>
      </c>
      <c r="C15" s="36">
        <v>4.0287290715372903E-2</v>
      </c>
      <c r="D15" s="16" t="s">
        <v>5</v>
      </c>
      <c r="E15" s="36" t="s">
        <v>5</v>
      </c>
      <c r="F15" s="16">
        <v>2.7777777777777776E-2</v>
      </c>
      <c r="G15" s="36">
        <v>7.6103500761035001E-5</v>
      </c>
      <c r="H15" s="16" t="s">
        <v>5</v>
      </c>
      <c r="I15" s="36" t="s">
        <v>5</v>
      </c>
      <c r="J15" s="16">
        <v>1.3576388888888888</v>
      </c>
      <c r="K15" s="36">
        <v>3.7195585996955848E-3</v>
      </c>
      <c r="L15" s="16" t="s">
        <v>5</v>
      </c>
      <c r="M15" s="36" t="s">
        <v>5</v>
      </c>
      <c r="N15" s="16">
        <v>35.02847222222222</v>
      </c>
      <c r="O15" s="36">
        <v>9.5968417047184174E-2</v>
      </c>
      <c r="P15" s="16">
        <v>21.166666666666668</v>
      </c>
      <c r="Q15" s="36">
        <v>5.7990867579908685E-2</v>
      </c>
      <c r="R15" s="16">
        <v>4.083333333333333</v>
      </c>
      <c r="S15" s="36">
        <v>1.1187214611872148E-2</v>
      </c>
      <c r="T15" s="16">
        <v>76.368750000000006</v>
      </c>
      <c r="U15" s="36">
        <v>2.3247716894977177E-2</v>
      </c>
    </row>
    <row r="16" spans="1:21" ht="18" customHeight="1" x14ac:dyDescent="0.3">
      <c r="A16" s="30" t="s">
        <v>32</v>
      </c>
      <c r="B16" s="16">
        <v>2.9236111111111112</v>
      </c>
      <c r="C16" s="36">
        <v>8.0098934550989348E-3</v>
      </c>
      <c r="D16" s="16">
        <v>1.3715277777777777</v>
      </c>
      <c r="E16" s="36">
        <v>3.7576103500761033E-3</v>
      </c>
      <c r="F16" s="16">
        <v>5.0111111111111111</v>
      </c>
      <c r="G16" s="36">
        <v>1.3729071537290716E-2</v>
      </c>
      <c r="H16" s="16">
        <v>7.9652777777777777</v>
      </c>
      <c r="I16" s="36">
        <v>2.1822678843226792E-2</v>
      </c>
      <c r="J16" s="16">
        <v>21.409722222222221</v>
      </c>
      <c r="K16" s="36">
        <v>5.865677321156771E-2</v>
      </c>
      <c r="L16" s="16" t="s">
        <v>5</v>
      </c>
      <c r="M16" s="36" t="s">
        <v>5</v>
      </c>
      <c r="N16" s="16">
        <v>10.234722222222222</v>
      </c>
      <c r="O16" s="36">
        <v>2.8040334855403352E-2</v>
      </c>
      <c r="P16" s="16">
        <v>14.072916666666666</v>
      </c>
      <c r="Q16" s="36">
        <v>3.8555936073059363E-2</v>
      </c>
      <c r="R16" s="16">
        <v>2.375</v>
      </c>
      <c r="S16" s="36">
        <v>6.5068493150684942E-3</v>
      </c>
      <c r="T16" s="16">
        <v>65.363888888888894</v>
      </c>
      <c r="U16" s="36">
        <v>1.989768307119906E-2</v>
      </c>
    </row>
    <row r="17" spans="1:21" ht="18" customHeight="1" x14ac:dyDescent="0.3">
      <c r="A17" s="30" t="s">
        <v>17</v>
      </c>
      <c r="B17" s="16" t="s">
        <v>5</v>
      </c>
      <c r="C17" s="36" t="s">
        <v>5</v>
      </c>
      <c r="D17" s="16" t="s">
        <v>5</v>
      </c>
      <c r="E17" s="36" t="s">
        <v>5</v>
      </c>
      <c r="F17" s="16">
        <v>0.30486111111111114</v>
      </c>
      <c r="G17" s="36">
        <v>8.3523592085235924E-4</v>
      </c>
      <c r="H17" s="16" t="s">
        <v>5</v>
      </c>
      <c r="I17" s="36" t="s">
        <v>5</v>
      </c>
      <c r="J17" s="16">
        <v>1.65625</v>
      </c>
      <c r="K17" s="36">
        <v>4.537671232876711E-3</v>
      </c>
      <c r="L17" s="16">
        <v>2.2881944444444446</v>
      </c>
      <c r="M17" s="36">
        <v>6.2690258751902607E-3</v>
      </c>
      <c r="N17" s="16">
        <v>29.419444444444444</v>
      </c>
      <c r="O17" s="36">
        <v>8.0601217656012192E-2</v>
      </c>
      <c r="P17" s="16">
        <v>30.84375</v>
      </c>
      <c r="Q17" s="36">
        <v>8.4503424657534257E-2</v>
      </c>
      <c r="R17" s="16" t="s">
        <v>5</v>
      </c>
      <c r="S17" s="36" t="s">
        <v>5</v>
      </c>
      <c r="T17" s="16">
        <v>64.512500000000003</v>
      </c>
      <c r="U17" s="36">
        <v>1.9638508371385088E-2</v>
      </c>
    </row>
    <row r="18" spans="1:21" ht="18" customHeight="1" x14ac:dyDescent="0.3">
      <c r="A18" s="30" t="s">
        <v>26</v>
      </c>
      <c r="B18" s="16">
        <v>0.14583333333333334</v>
      </c>
      <c r="C18" s="36">
        <v>3.9954337899543381E-4</v>
      </c>
      <c r="D18" s="16">
        <v>1.5243055555555556</v>
      </c>
      <c r="E18" s="36">
        <v>4.1761796042617963E-3</v>
      </c>
      <c r="F18" s="16">
        <v>8.2993055555555557</v>
      </c>
      <c r="G18" s="36">
        <v>2.2737823439878235E-2</v>
      </c>
      <c r="H18" s="16" t="s">
        <v>5</v>
      </c>
      <c r="I18" s="36" t="s">
        <v>5</v>
      </c>
      <c r="J18" s="16">
        <v>2.3333333333333335</v>
      </c>
      <c r="K18" s="36">
        <v>6.3926940639269392E-3</v>
      </c>
      <c r="L18" s="16" t="s">
        <v>5</v>
      </c>
      <c r="M18" s="36" t="s">
        <v>5</v>
      </c>
      <c r="N18" s="16">
        <v>17.615277777777777</v>
      </c>
      <c r="O18" s="36">
        <v>4.8261035007610358E-2</v>
      </c>
      <c r="P18" s="16">
        <v>11.923611111111111</v>
      </c>
      <c r="Q18" s="36">
        <v>3.266742770167428E-2</v>
      </c>
      <c r="R18" s="16">
        <v>5.625</v>
      </c>
      <c r="S18" s="36">
        <v>1.5410958904109592E-2</v>
      </c>
      <c r="T18" s="16">
        <v>47.466666666666669</v>
      </c>
      <c r="U18" s="36">
        <v>1.4449518011161851E-2</v>
      </c>
    </row>
    <row r="19" spans="1:21" ht="18" customHeight="1" x14ac:dyDescent="0.3">
      <c r="A19" s="30" t="s">
        <v>25</v>
      </c>
      <c r="B19" s="16" t="s">
        <v>5</v>
      </c>
      <c r="C19" s="36" t="s">
        <v>5</v>
      </c>
      <c r="D19" s="16" t="s">
        <v>5</v>
      </c>
      <c r="E19" s="36" t="s">
        <v>5</v>
      </c>
      <c r="F19" s="16" t="s">
        <v>5</v>
      </c>
      <c r="G19" s="36" t="s">
        <v>5</v>
      </c>
      <c r="H19" s="16" t="s">
        <v>5</v>
      </c>
      <c r="I19" s="36" t="s">
        <v>5</v>
      </c>
      <c r="J19" s="16" t="s">
        <v>5</v>
      </c>
      <c r="K19" s="36" t="s">
        <v>5</v>
      </c>
      <c r="L19" s="16" t="s">
        <v>5</v>
      </c>
      <c r="M19" s="36" t="s">
        <v>5</v>
      </c>
      <c r="N19" s="16">
        <v>21.93611111111111</v>
      </c>
      <c r="O19" s="36">
        <v>6.0098934550989351E-2</v>
      </c>
      <c r="P19" s="16">
        <v>22.996527777777779</v>
      </c>
      <c r="Q19" s="36">
        <v>6.3004185692541875E-2</v>
      </c>
      <c r="R19" s="16" t="s">
        <v>5</v>
      </c>
      <c r="S19" s="36" t="s">
        <v>5</v>
      </c>
      <c r="T19" s="16">
        <v>44.932638888888889</v>
      </c>
      <c r="U19" s="36">
        <v>1.367812447150347E-2</v>
      </c>
    </row>
    <row r="20" spans="1:21" ht="18" customHeight="1" x14ac:dyDescent="0.3">
      <c r="A20" s="30" t="s">
        <v>27</v>
      </c>
      <c r="B20" s="16">
        <v>12.475694444444445</v>
      </c>
      <c r="C20" s="36">
        <v>3.417998477929985E-2</v>
      </c>
      <c r="D20" s="16" t="s">
        <v>5</v>
      </c>
      <c r="E20" s="36" t="s">
        <v>5</v>
      </c>
      <c r="F20" s="16">
        <v>3.6854166666666668</v>
      </c>
      <c r="G20" s="36">
        <v>1.009703196347032E-2</v>
      </c>
      <c r="H20" s="16">
        <v>4.458333333333333</v>
      </c>
      <c r="I20" s="36">
        <v>1.2214611872146119E-2</v>
      </c>
      <c r="J20" s="16">
        <v>19.4375</v>
      </c>
      <c r="K20" s="36">
        <v>5.3253424657534229E-2</v>
      </c>
      <c r="L20" s="16">
        <v>3</v>
      </c>
      <c r="M20" s="36">
        <v>8.2191780821917818E-3</v>
      </c>
      <c r="N20" s="16" t="s">
        <v>5</v>
      </c>
      <c r="O20" s="36" t="s">
        <v>5</v>
      </c>
      <c r="P20" s="16">
        <v>0.27430555555555558</v>
      </c>
      <c r="Q20" s="36">
        <v>7.5152207001522085E-4</v>
      </c>
      <c r="R20" s="16">
        <v>0.1875</v>
      </c>
      <c r="S20" s="36">
        <v>5.1369863013698636E-4</v>
      </c>
      <c r="T20" s="16">
        <v>43.518749999999997</v>
      </c>
      <c r="U20" s="36">
        <v>1.3247716894977172E-2</v>
      </c>
    </row>
    <row r="21" spans="1:21" ht="18" customHeight="1" x14ac:dyDescent="0.3">
      <c r="A21" s="30" t="s">
        <v>28</v>
      </c>
      <c r="B21" s="16">
        <v>4.3472222222222223</v>
      </c>
      <c r="C21" s="36">
        <v>1.1910197869101979E-2</v>
      </c>
      <c r="D21" s="16">
        <v>7.2326388888888893</v>
      </c>
      <c r="E21" s="36">
        <v>1.981544901065449E-2</v>
      </c>
      <c r="F21" s="16" t="s">
        <v>5</v>
      </c>
      <c r="G21" s="36" t="s">
        <v>5</v>
      </c>
      <c r="H21" s="16">
        <v>1.8333333333333333</v>
      </c>
      <c r="I21" s="36">
        <v>5.0228310502283113E-3</v>
      </c>
      <c r="J21" s="16">
        <v>1.5972222222222223</v>
      </c>
      <c r="K21" s="36">
        <v>4.3759512937595118E-3</v>
      </c>
      <c r="L21" s="16">
        <v>0.33333333333333331</v>
      </c>
      <c r="M21" s="36">
        <v>9.1324200913242017E-4</v>
      </c>
      <c r="N21" s="16">
        <v>10.800694444444444</v>
      </c>
      <c r="O21" s="36">
        <v>2.9590943683409442E-2</v>
      </c>
      <c r="P21" s="16">
        <v>6.145833333333333</v>
      </c>
      <c r="Q21" s="36">
        <v>1.6837899543378998E-2</v>
      </c>
      <c r="R21" s="16">
        <v>6.2736111111111112</v>
      </c>
      <c r="S21" s="36">
        <v>1.7187975646879759E-2</v>
      </c>
      <c r="T21" s="16">
        <v>38.56388888888889</v>
      </c>
      <c r="U21" s="36">
        <v>1.1739387789616104E-2</v>
      </c>
    </row>
    <row r="22" spans="1:21" ht="18" customHeight="1" x14ac:dyDescent="0.3">
      <c r="A22" s="30" t="s">
        <v>44</v>
      </c>
      <c r="B22" s="16" t="s">
        <v>5</v>
      </c>
      <c r="C22" s="36" t="s">
        <v>5</v>
      </c>
      <c r="D22" s="16" t="s">
        <v>5</v>
      </c>
      <c r="E22" s="36" t="s">
        <v>5</v>
      </c>
      <c r="F22" s="16" t="s">
        <v>5</v>
      </c>
      <c r="G22" s="36" t="s">
        <v>5</v>
      </c>
      <c r="H22" s="16" t="s">
        <v>5</v>
      </c>
      <c r="I22" s="36" t="s">
        <v>5</v>
      </c>
      <c r="J22" s="16">
        <v>29.014583333333334</v>
      </c>
      <c r="K22" s="36">
        <v>7.9492009132420063E-2</v>
      </c>
      <c r="L22" s="16" t="s">
        <v>5</v>
      </c>
      <c r="M22" s="36" t="s">
        <v>5</v>
      </c>
      <c r="N22" s="16" t="s">
        <v>5</v>
      </c>
      <c r="O22" s="36" t="s">
        <v>5</v>
      </c>
      <c r="P22" s="16" t="s">
        <v>5</v>
      </c>
      <c r="Q22" s="36" t="s">
        <v>5</v>
      </c>
      <c r="R22" s="16" t="s">
        <v>5</v>
      </c>
      <c r="S22" s="36" t="s">
        <v>5</v>
      </c>
      <c r="T22" s="16">
        <v>29.014583333333334</v>
      </c>
      <c r="U22" s="36">
        <v>8.8324454591577912E-3</v>
      </c>
    </row>
    <row r="23" spans="1:21" ht="18" customHeight="1" x14ac:dyDescent="0.3">
      <c r="A23" s="30" t="s">
        <v>31</v>
      </c>
      <c r="B23" s="16">
        <v>4.9201388888888893</v>
      </c>
      <c r="C23" s="36">
        <v>1.3479832572298327E-2</v>
      </c>
      <c r="D23" s="16" t="s">
        <v>5</v>
      </c>
      <c r="E23" s="36" t="s">
        <v>5</v>
      </c>
      <c r="F23" s="16">
        <v>3.9562499999999998</v>
      </c>
      <c r="G23" s="36">
        <v>1.0839041095890411E-2</v>
      </c>
      <c r="H23" s="16">
        <v>3.8020833333333335</v>
      </c>
      <c r="I23" s="36">
        <v>1.041666666666667E-2</v>
      </c>
      <c r="J23" s="16">
        <v>2.2673611111111112</v>
      </c>
      <c r="K23" s="36">
        <v>6.2119482496194806E-3</v>
      </c>
      <c r="L23" s="16">
        <v>3.8229166666666665</v>
      </c>
      <c r="M23" s="36">
        <v>1.0473744292237444E-2</v>
      </c>
      <c r="N23" s="16" t="s">
        <v>5</v>
      </c>
      <c r="O23" s="36" t="s">
        <v>5</v>
      </c>
      <c r="P23" s="16">
        <v>0.77083333333333337</v>
      </c>
      <c r="Q23" s="36">
        <v>2.111872146118722E-3</v>
      </c>
      <c r="R23" s="16" t="s">
        <v>5</v>
      </c>
      <c r="S23" s="36" t="s">
        <v>5</v>
      </c>
      <c r="T23" s="16">
        <v>19.539583333333333</v>
      </c>
      <c r="U23" s="36">
        <v>5.9481227803145622E-3</v>
      </c>
    </row>
    <row r="24" spans="1:21" ht="18" customHeight="1" x14ac:dyDescent="0.3">
      <c r="A24" s="30" t="s">
        <v>33</v>
      </c>
      <c r="B24" s="16" t="s">
        <v>5</v>
      </c>
      <c r="C24" s="36" t="s">
        <v>5</v>
      </c>
      <c r="D24" s="16" t="s">
        <v>5</v>
      </c>
      <c r="E24" s="36" t="s">
        <v>5</v>
      </c>
      <c r="F24" s="16" t="s">
        <v>5</v>
      </c>
      <c r="G24" s="36" t="s">
        <v>5</v>
      </c>
      <c r="H24" s="16" t="s">
        <v>5</v>
      </c>
      <c r="I24" s="36" t="s">
        <v>5</v>
      </c>
      <c r="J24" s="16">
        <v>7.1388888888888893</v>
      </c>
      <c r="K24" s="36">
        <v>1.9558599695585991E-2</v>
      </c>
      <c r="L24" s="16">
        <v>9.9548611111111107</v>
      </c>
      <c r="M24" s="36">
        <v>2.7273592085235925E-2</v>
      </c>
      <c r="N24" s="16" t="s">
        <v>5</v>
      </c>
      <c r="O24" s="36" t="s">
        <v>5</v>
      </c>
      <c r="P24" s="16" t="s">
        <v>5</v>
      </c>
      <c r="Q24" s="36" t="s">
        <v>5</v>
      </c>
      <c r="R24" s="16" t="s">
        <v>5</v>
      </c>
      <c r="S24" s="36" t="s">
        <v>5</v>
      </c>
      <c r="T24" s="16">
        <v>17.09375</v>
      </c>
      <c r="U24" s="36">
        <v>5.2035768645357699E-3</v>
      </c>
    </row>
    <row r="25" spans="1:21" ht="28.5" x14ac:dyDescent="0.3">
      <c r="A25" s="30" t="s">
        <v>238</v>
      </c>
      <c r="B25" s="16" t="s">
        <v>5</v>
      </c>
      <c r="C25" s="36" t="s">
        <v>5</v>
      </c>
      <c r="D25" s="16" t="s">
        <v>5</v>
      </c>
      <c r="E25" s="36" t="s">
        <v>5</v>
      </c>
      <c r="F25" s="16" t="s">
        <v>5</v>
      </c>
      <c r="G25" s="36" t="s">
        <v>5</v>
      </c>
      <c r="H25" s="16" t="s">
        <v>5</v>
      </c>
      <c r="I25" s="36" t="s">
        <v>5</v>
      </c>
      <c r="J25" s="16" t="s">
        <v>5</v>
      </c>
      <c r="K25" s="36" t="s">
        <v>5</v>
      </c>
      <c r="L25" s="16">
        <v>9.8333333333333339</v>
      </c>
      <c r="M25" s="36">
        <v>2.6940639269406399E-2</v>
      </c>
      <c r="N25" s="16">
        <v>4.1541666666666668</v>
      </c>
      <c r="O25" s="36">
        <v>1.1381278538812788E-2</v>
      </c>
      <c r="P25" s="16" t="s">
        <v>5</v>
      </c>
      <c r="Q25" s="36" t="s">
        <v>5</v>
      </c>
      <c r="R25" s="16" t="s">
        <v>5</v>
      </c>
      <c r="S25" s="36" t="s">
        <v>5</v>
      </c>
      <c r="T25" s="16">
        <v>13.987500000000001</v>
      </c>
      <c r="U25" s="36">
        <v>4.2579908675799104E-3</v>
      </c>
    </row>
    <row r="26" spans="1:21" ht="18" customHeight="1" x14ac:dyDescent="0.3">
      <c r="A26" s="30" t="s">
        <v>37</v>
      </c>
      <c r="B26" s="16">
        <v>1.8402777777777777</v>
      </c>
      <c r="C26" s="36">
        <v>5.041856925418569E-3</v>
      </c>
      <c r="D26" s="16" t="s">
        <v>5</v>
      </c>
      <c r="E26" s="36" t="s">
        <v>5</v>
      </c>
      <c r="F26" s="16">
        <v>2.6597222222222223</v>
      </c>
      <c r="G26" s="36">
        <v>7.2869101978691019E-3</v>
      </c>
      <c r="H26" s="16" t="s">
        <v>5</v>
      </c>
      <c r="I26" s="36" t="s">
        <v>5</v>
      </c>
      <c r="J26" s="16">
        <v>0.60416666666666663</v>
      </c>
      <c r="K26" s="36">
        <v>1.6552511415525108E-3</v>
      </c>
      <c r="L26" s="16">
        <v>1.2083333333333333</v>
      </c>
      <c r="M26" s="36">
        <v>3.3105022831050233E-3</v>
      </c>
      <c r="N26" s="16">
        <v>0.22916666666666666</v>
      </c>
      <c r="O26" s="36">
        <v>6.2785388127853891E-4</v>
      </c>
      <c r="P26" s="16">
        <v>1.0138888888888888</v>
      </c>
      <c r="Q26" s="36">
        <v>2.7777777777777779E-3</v>
      </c>
      <c r="R26" s="16">
        <v>8.3333333333333329E-2</v>
      </c>
      <c r="S26" s="36">
        <v>2.2831050228310504E-4</v>
      </c>
      <c r="T26" s="16">
        <v>7.6388888888888893</v>
      </c>
      <c r="U26" s="36">
        <v>2.3253847454760704E-3</v>
      </c>
    </row>
    <row r="27" spans="1:21" ht="18" customHeight="1" x14ac:dyDescent="0.3">
      <c r="A27" s="30" t="s">
        <v>39</v>
      </c>
      <c r="B27" s="16">
        <v>3.03125</v>
      </c>
      <c r="C27" s="36">
        <v>8.3047945205479458E-3</v>
      </c>
      <c r="D27" s="16" t="s">
        <v>5</v>
      </c>
      <c r="E27" s="36" t="s">
        <v>5</v>
      </c>
      <c r="F27" s="16" t="s">
        <v>5</v>
      </c>
      <c r="G27" s="36" t="s">
        <v>5</v>
      </c>
      <c r="H27" s="16" t="s">
        <v>5</v>
      </c>
      <c r="I27" s="36" t="s">
        <v>5</v>
      </c>
      <c r="J27" s="16">
        <v>0.72152777777777777</v>
      </c>
      <c r="K27" s="36">
        <v>1.9767884322678835E-3</v>
      </c>
      <c r="L27" s="16">
        <v>0.54166666666666663</v>
      </c>
      <c r="M27" s="36">
        <v>1.4840182648401827E-3</v>
      </c>
      <c r="N27" s="16" t="s">
        <v>5</v>
      </c>
      <c r="O27" s="36" t="s">
        <v>5</v>
      </c>
      <c r="P27" s="16" t="s">
        <v>5</v>
      </c>
      <c r="Q27" s="36" t="s">
        <v>5</v>
      </c>
      <c r="R27" s="16">
        <v>0.36805555555555558</v>
      </c>
      <c r="S27" s="36">
        <v>1.0083713850837141E-3</v>
      </c>
      <c r="T27" s="16">
        <v>4.6624999999999996</v>
      </c>
      <c r="U27" s="36">
        <v>1.4193302891933031E-3</v>
      </c>
    </row>
    <row r="28" spans="1:21" ht="18" customHeight="1" x14ac:dyDescent="0.3">
      <c r="A28" s="30" t="s">
        <v>34</v>
      </c>
      <c r="B28" s="16">
        <v>1.7326388888888888</v>
      </c>
      <c r="C28" s="36">
        <v>4.7469558599695589E-3</v>
      </c>
      <c r="D28" s="16" t="s">
        <v>5</v>
      </c>
      <c r="E28" s="36" t="s">
        <v>5</v>
      </c>
      <c r="F28" s="16" t="s">
        <v>5</v>
      </c>
      <c r="G28" s="36" t="s">
        <v>5</v>
      </c>
      <c r="H28" s="16" t="s">
        <v>5</v>
      </c>
      <c r="I28" s="36" t="s">
        <v>5</v>
      </c>
      <c r="J28" s="16" t="s">
        <v>5</v>
      </c>
      <c r="K28" s="36" t="s">
        <v>5</v>
      </c>
      <c r="L28" s="16">
        <v>2.8020833333333335</v>
      </c>
      <c r="M28" s="36">
        <v>7.6769406392694084E-3</v>
      </c>
      <c r="N28" s="16" t="s">
        <v>5</v>
      </c>
      <c r="O28" s="36" t="s">
        <v>5</v>
      </c>
      <c r="P28" s="16" t="s">
        <v>5</v>
      </c>
      <c r="Q28" s="36" t="s">
        <v>5</v>
      </c>
      <c r="R28" s="16" t="s">
        <v>5</v>
      </c>
      <c r="S28" s="36" t="s">
        <v>5</v>
      </c>
      <c r="T28" s="16">
        <v>4.5347222222222223</v>
      </c>
      <c r="U28" s="36">
        <v>1.3804329443598854E-3</v>
      </c>
    </row>
    <row r="29" spans="1:21" ht="18" customHeight="1" x14ac:dyDescent="0.3">
      <c r="A29" s="30" t="s">
        <v>36</v>
      </c>
      <c r="B29" s="16">
        <v>0.3611111111111111</v>
      </c>
      <c r="C29" s="36">
        <v>9.8934550989345513E-4</v>
      </c>
      <c r="D29" s="16">
        <v>0.3611111111111111</v>
      </c>
      <c r="E29" s="36">
        <v>9.8934550989345513E-4</v>
      </c>
      <c r="F29" s="16">
        <v>0.3611111111111111</v>
      </c>
      <c r="G29" s="36">
        <v>9.8934550989345513E-4</v>
      </c>
      <c r="H29" s="16">
        <v>0.3611111111111111</v>
      </c>
      <c r="I29" s="36">
        <v>9.8934550989345513E-4</v>
      </c>
      <c r="J29" s="16">
        <v>0.88888888888888884</v>
      </c>
      <c r="K29" s="36">
        <v>2.4353120243531192E-3</v>
      </c>
      <c r="L29" s="16">
        <v>0.3611111111111111</v>
      </c>
      <c r="M29" s="36">
        <v>9.8934550989345513E-4</v>
      </c>
      <c r="N29" s="16">
        <v>0.3611111111111111</v>
      </c>
      <c r="O29" s="36">
        <v>9.8934550989345513E-4</v>
      </c>
      <c r="P29" s="16">
        <v>0.3611111111111111</v>
      </c>
      <c r="Q29" s="36">
        <v>9.8934550989345513E-4</v>
      </c>
      <c r="R29" s="16">
        <v>0.3611111111111111</v>
      </c>
      <c r="S29" s="36">
        <v>9.8934550989345513E-4</v>
      </c>
      <c r="T29" s="16">
        <v>3.7777777777777777</v>
      </c>
      <c r="U29" s="36">
        <v>1.1500084559445292E-3</v>
      </c>
    </row>
    <row r="30" spans="1:21" ht="18" customHeight="1" x14ac:dyDescent="0.3">
      <c r="A30" s="30" t="s">
        <v>23</v>
      </c>
      <c r="B30" s="16" t="s">
        <v>5</v>
      </c>
      <c r="C30" s="36" t="s">
        <v>5</v>
      </c>
      <c r="D30" s="16" t="s">
        <v>5</v>
      </c>
      <c r="E30" s="36" t="s">
        <v>5</v>
      </c>
      <c r="F30" s="16" t="s">
        <v>5</v>
      </c>
      <c r="G30" s="36" t="s">
        <v>5</v>
      </c>
      <c r="H30" s="16" t="s">
        <v>5</v>
      </c>
      <c r="I30" s="36" t="s">
        <v>5</v>
      </c>
      <c r="J30" s="16">
        <v>3.3263888888888888</v>
      </c>
      <c r="K30" s="36">
        <v>9.1133942161339392E-3</v>
      </c>
      <c r="L30" s="16" t="s">
        <v>5</v>
      </c>
      <c r="M30" s="36" t="s">
        <v>5</v>
      </c>
      <c r="N30" s="16" t="s">
        <v>5</v>
      </c>
      <c r="O30" s="36" t="s">
        <v>5</v>
      </c>
      <c r="P30" s="16">
        <v>8.3333333333333329E-2</v>
      </c>
      <c r="Q30" s="36">
        <v>2.2831050228310504E-4</v>
      </c>
      <c r="R30" s="16" t="s">
        <v>5</v>
      </c>
      <c r="S30" s="36" t="s">
        <v>5</v>
      </c>
      <c r="T30" s="16">
        <v>3.4097222222222223</v>
      </c>
      <c r="U30" s="36">
        <v>1.0379671909352278E-3</v>
      </c>
    </row>
    <row r="31" spans="1:21" ht="18" customHeight="1" x14ac:dyDescent="0.3">
      <c r="A31" s="30" t="s">
        <v>29</v>
      </c>
      <c r="B31" s="16">
        <v>3.0798611111111112</v>
      </c>
      <c r="C31" s="36">
        <v>8.4379756468797567E-3</v>
      </c>
      <c r="D31" s="16" t="s">
        <v>5</v>
      </c>
      <c r="E31" s="36" t="s">
        <v>5</v>
      </c>
      <c r="F31" s="16" t="s">
        <v>5</v>
      </c>
      <c r="G31" s="36" t="s">
        <v>5</v>
      </c>
      <c r="H31" s="16" t="s">
        <v>5</v>
      </c>
      <c r="I31" s="36" t="s">
        <v>5</v>
      </c>
      <c r="J31" s="16" t="s">
        <v>5</v>
      </c>
      <c r="K31" s="36" t="s">
        <v>5</v>
      </c>
      <c r="L31" s="16" t="s">
        <v>5</v>
      </c>
      <c r="M31" s="36" t="s">
        <v>5</v>
      </c>
      <c r="N31" s="16" t="s">
        <v>5</v>
      </c>
      <c r="O31" s="36" t="s">
        <v>5</v>
      </c>
      <c r="P31" s="16" t="s">
        <v>5</v>
      </c>
      <c r="Q31" s="36" t="s">
        <v>5</v>
      </c>
      <c r="R31" s="16" t="s">
        <v>5</v>
      </c>
      <c r="S31" s="36" t="s">
        <v>5</v>
      </c>
      <c r="T31" s="16">
        <v>3.0798611111111112</v>
      </c>
      <c r="U31" s="36">
        <v>9.375528496533065E-4</v>
      </c>
    </row>
    <row r="32" spans="1:21" ht="18" customHeight="1" x14ac:dyDescent="0.3">
      <c r="A32" s="30" t="s">
        <v>38</v>
      </c>
      <c r="B32" s="16" t="s">
        <v>5</v>
      </c>
      <c r="C32" s="36" t="s">
        <v>5</v>
      </c>
      <c r="D32" s="16" t="s">
        <v>5</v>
      </c>
      <c r="E32" s="36" t="s">
        <v>5</v>
      </c>
      <c r="F32" s="16">
        <v>0.15625</v>
      </c>
      <c r="G32" s="36">
        <v>4.2808219178082189E-4</v>
      </c>
      <c r="H32" s="16">
        <v>0.5625</v>
      </c>
      <c r="I32" s="36">
        <v>1.5410958904109591E-3</v>
      </c>
      <c r="J32" s="16">
        <v>8.3333333333333329E-2</v>
      </c>
      <c r="K32" s="36">
        <v>2.2831050228310493E-4</v>
      </c>
      <c r="L32" s="16">
        <v>0.38541666666666669</v>
      </c>
      <c r="M32" s="36">
        <v>1.055936073059361E-3</v>
      </c>
      <c r="N32" s="16">
        <v>0.80902777777777779</v>
      </c>
      <c r="O32" s="36">
        <v>2.2165144596651451E-3</v>
      </c>
      <c r="P32" s="16">
        <v>0.52083333333333337</v>
      </c>
      <c r="Q32" s="36">
        <v>1.4269406392694067E-3</v>
      </c>
      <c r="R32" s="16">
        <v>8.3333333333333329E-2</v>
      </c>
      <c r="S32" s="36">
        <v>2.2831050228310504E-4</v>
      </c>
      <c r="T32" s="16">
        <v>2.6006944444444446</v>
      </c>
      <c r="U32" s="36">
        <v>7.9168780652798948E-4</v>
      </c>
    </row>
    <row r="33" spans="1:25" ht="18" customHeight="1" x14ac:dyDescent="0.3">
      <c r="A33" s="30" t="s">
        <v>104</v>
      </c>
      <c r="B33" s="16" t="s">
        <v>5</v>
      </c>
      <c r="C33" s="36" t="s">
        <v>5</v>
      </c>
      <c r="D33" s="16" t="s">
        <v>5</v>
      </c>
      <c r="E33" s="36" t="s">
        <v>5</v>
      </c>
      <c r="F33" s="16" t="s">
        <v>5</v>
      </c>
      <c r="G33" s="36" t="s">
        <v>5</v>
      </c>
      <c r="H33" s="16" t="s">
        <v>5</v>
      </c>
      <c r="I33" s="36" t="s">
        <v>5</v>
      </c>
      <c r="J33" s="16" t="s">
        <v>5</v>
      </c>
      <c r="K33" s="36" t="s">
        <v>5</v>
      </c>
      <c r="L33" s="16" t="s">
        <v>5</v>
      </c>
      <c r="M33" s="36" t="s">
        <v>5</v>
      </c>
      <c r="N33" s="16" t="s">
        <v>5</v>
      </c>
      <c r="O33" s="36" t="s">
        <v>5</v>
      </c>
      <c r="P33" s="16">
        <v>2.1666666666666665</v>
      </c>
      <c r="Q33" s="36">
        <v>5.9360730593607308E-3</v>
      </c>
      <c r="R33" s="16" t="s">
        <v>5</v>
      </c>
      <c r="S33" s="36" t="s">
        <v>5</v>
      </c>
      <c r="T33" s="16">
        <v>2.1666666666666665</v>
      </c>
      <c r="U33" s="36">
        <v>6.5956367326230349E-4</v>
      </c>
    </row>
    <row r="34" spans="1:25" ht="18" customHeight="1" x14ac:dyDescent="0.3">
      <c r="A34" s="30" t="s">
        <v>35</v>
      </c>
      <c r="B34" s="16" t="s">
        <v>5</v>
      </c>
      <c r="C34" s="36" t="s">
        <v>5</v>
      </c>
      <c r="D34" s="16">
        <v>8.3333333333333329E-2</v>
      </c>
      <c r="E34" s="36">
        <v>2.2831050228310502E-4</v>
      </c>
      <c r="F34" s="16" t="s">
        <v>5</v>
      </c>
      <c r="G34" s="36" t="s">
        <v>5</v>
      </c>
      <c r="H34" s="16" t="s">
        <v>5</v>
      </c>
      <c r="I34" s="36" t="s">
        <v>5</v>
      </c>
      <c r="J34" s="16" t="s">
        <v>5</v>
      </c>
      <c r="K34" s="36" t="s">
        <v>5</v>
      </c>
      <c r="L34" s="16" t="s">
        <v>5</v>
      </c>
      <c r="M34" s="36" t="s">
        <v>5</v>
      </c>
      <c r="N34" s="16">
        <v>2.0729166666666665</v>
      </c>
      <c r="O34" s="36">
        <v>5.6792237442922378E-3</v>
      </c>
      <c r="P34" s="16" t="s">
        <v>5</v>
      </c>
      <c r="Q34" s="36" t="s">
        <v>5</v>
      </c>
      <c r="R34" s="16" t="s">
        <v>5</v>
      </c>
      <c r="S34" s="36" t="s">
        <v>5</v>
      </c>
      <c r="T34" s="16">
        <v>2.15625</v>
      </c>
      <c r="U34" s="36">
        <v>6.563926940639271E-4</v>
      </c>
    </row>
    <row r="35" spans="1:25" ht="18" customHeight="1" x14ac:dyDescent="0.3">
      <c r="A35" s="30" t="s">
        <v>82</v>
      </c>
      <c r="B35" s="16" t="s">
        <v>5</v>
      </c>
      <c r="C35" s="36" t="s">
        <v>5</v>
      </c>
      <c r="D35" s="16" t="s">
        <v>5</v>
      </c>
      <c r="E35" s="36" t="s">
        <v>5</v>
      </c>
      <c r="F35" s="16">
        <v>0.61875000000000002</v>
      </c>
      <c r="G35" s="36">
        <v>1.6952054794520549E-3</v>
      </c>
      <c r="H35" s="16" t="s">
        <v>5</v>
      </c>
      <c r="I35" s="36" t="s">
        <v>5</v>
      </c>
      <c r="J35" s="16" t="s">
        <v>5</v>
      </c>
      <c r="K35" s="36" t="s">
        <v>5</v>
      </c>
      <c r="L35" s="16">
        <v>0.10416666666666667</v>
      </c>
      <c r="M35" s="36">
        <v>2.8538812785388132E-4</v>
      </c>
      <c r="N35" s="16" t="s">
        <v>5</v>
      </c>
      <c r="O35" s="36" t="s">
        <v>5</v>
      </c>
      <c r="P35" s="16">
        <v>0.70833333333333337</v>
      </c>
      <c r="Q35" s="36">
        <v>1.9406392694063931E-3</v>
      </c>
      <c r="R35" s="16" t="s">
        <v>5</v>
      </c>
      <c r="S35" s="36" t="s">
        <v>5</v>
      </c>
      <c r="T35" s="16">
        <v>1.4312499999999999</v>
      </c>
      <c r="U35" s="36">
        <v>4.3569254185692549E-4</v>
      </c>
    </row>
    <row r="36" spans="1:25" ht="23.25" customHeight="1" x14ac:dyDescent="0.3">
      <c r="A36" s="21" t="s">
        <v>6</v>
      </c>
      <c r="B36" s="22">
        <v>365</v>
      </c>
      <c r="C36" s="37">
        <v>1</v>
      </c>
      <c r="D36" s="22">
        <v>365</v>
      </c>
      <c r="E36" s="37">
        <v>1</v>
      </c>
      <c r="F36" s="22">
        <v>365</v>
      </c>
      <c r="G36" s="37">
        <v>0.99999999999999989</v>
      </c>
      <c r="H36" s="22">
        <v>364.99999999999994</v>
      </c>
      <c r="I36" s="37">
        <v>1</v>
      </c>
      <c r="J36" s="22">
        <v>365.00000000000011</v>
      </c>
      <c r="K36" s="37">
        <v>0.99999999999999989</v>
      </c>
      <c r="L36" s="22">
        <v>364.99999999999994</v>
      </c>
      <c r="M36" s="37">
        <v>1.0000000000000004</v>
      </c>
      <c r="N36" s="22">
        <v>364.99999999999994</v>
      </c>
      <c r="O36" s="37">
        <v>1.0000000000000002</v>
      </c>
      <c r="P36" s="22">
        <v>364.99999999999994</v>
      </c>
      <c r="Q36" s="37">
        <v>1.0000000000000002</v>
      </c>
      <c r="R36" s="22">
        <v>364.99999999999994</v>
      </c>
      <c r="S36" s="37">
        <v>1.0000000000000002</v>
      </c>
      <c r="T36" s="22">
        <v>3284.9999999999991</v>
      </c>
      <c r="U36" s="37">
        <v>1.0000000000000002</v>
      </c>
    </row>
    <row r="37" spans="1:25" ht="14.25" customHeight="1" x14ac:dyDescent="0.3">
      <c r="A37" s="291" t="s">
        <v>656</v>
      </c>
      <c r="B37" s="291"/>
      <c r="C37" s="291"/>
      <c r="D37" s="291"/>
      <c r="E37" s="291"/>
      <c r="F37" s="291"/>
      <c r="G37" s="291"/>
      <c r="H37" s="291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</row>
    <row r="39" spans="1:25" x14ac:dyDescent="0.3">
      <c r="O39" s="144"/>
      <c r="P39" s="55"/>
      <c r="Q39" s="144"/>
      <c r="R39" s="55"/>
      <c r="S39" s="144"/>
      <c r="T39" s="55"/>
      <c r="U39" s="144"/>
      <c r="V39" s="55"/>
      <c r="W39" s="55"/>
      <c r="X39" s="55"/>
      <c r="Y39" s="55"/>
    </row>
    <row r="40" spans="1:25" x14ac:dyDescent="0.3">
      <c r="B40" s="137"/>
    </row>
    <row r="41" spans="1:25" x14ac:dyDescent="0.3">
      <c r="B41" s="137"/>
    </row>
    <row r="42" spans="1:25" x14ac:dyDescent="0.3">
      <c r="B42" s="137"/>
    </row>
    <row r="43" spans="1:25" x14ac:dyDescent="0.3">
      <c r="B43" s="137"/>
    </row>
    <row r="44" spans="1:25" x14ac:dyDescent="0.3">
      <c r="B44" s="137"/>
    </row>
  </sheetData>
  <sortState xmlns:xlrd2="http://schemas.microsoft.com/office/spreadsheetml/2017/richdata2" ref="A43:K77">
    <sortCondition descending="1" ref="K43:K77"/>
  </sortState>
  <mergeCells count="2">
    <mergeCell ref="A1:U1"/>
    <mergeCell ref="A37:H3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zoomScaleNormal="100" workbookViewId="0"/>
  </sheetViews>
  <sheetFormatPr defaultColWidth="0" defaultRowHeight="14.25" x14ac:dyDescent="0.3"/>
  <cols>
    <col min="1" max="1" width="16.140625" style="12" customWidth="1"/>
    <col min="2" max="2" width="16.5703125" style="43" customWidth="1"/>
    <col min="3" max="3" width="16.140625" style="43" customWidth="1"/>
    <col min="4" max="4" width="7.85546875" style="43" bestFit="1" customWidth="1"/>
    <col min="5" max="5" width="9.140625" style="12" customWidth="1"/>
    <col min="6" max="6" width="9.140625" style="25" hidden="1" customWidth="1"/>
    <col min="7" max="8" width="9.85546875" style="25" hidden="1" customWidth="1"/>
    <col min="9" max="10" width="9.140625" style="25" hidden="1" customWidth="1"/>
    <col min="11" max="11" width="18.85546875" style="25" hidden="1" customWidth="1"/>
    <col min="12" max="12" width="21.28515625" style="25" hidden="1" customWidth="1"/>
    <col min="13" max="13" width="17.140625" style="25" hidden="1" customWidth="1"/>
    <col min="14" max="14" width="0" style="25" hidden="1" customWidth="1"/>
    <col min="15" max="16384" width="9.140625" style="25" hidden="1"/>
  </cols>
  <sheetData>
    <row r="1" spans="1:8" s="12" customFormat="1" ht="30" customHeight="1" x14ac:dyDescent="0.25">
      <c r="A1" s="293" t="s">
        <v>681</v>
      </c>
      <c r="B1" s="293"/>
      <c r="C1" s="293"/>
      <c r="D1" s="293"/>
    </row>
    <row r="3" spans="1:8" ht="15" customHeight="1" x14ac:dyDescent="0.3">
      <c r="A3" s="49" t="s">
        <v>7</v>
      </c>
      <c r="B3" s="41" t="s">
        <v>40</v>
      </c>
      <c r="C3" s="41" t="s">
        <v>43</v>
      </c>
      <c r="D3" s="42" t="s">
        <v>42</v>
      </c>
    </row>
    <row r="4" spans="1:8" ht="15" customHeight="1" x14ac:dyDescent="0.3">
      <c r="A4" s="136" t="s">
        <v>12</v>
      </c>
      <c r="B4" s="20" t="s">
        <v>26</v>
      </c>
      <c r="C4" s="16">
        <v>0.14583333333333334</v>
      </c>
      <c r="D4" s="97">
        <v>3.9954337899543381E-4</v>
      </c>
      <c r="F4" s="39"/>
      <c r="H4" s="151"/>
    </row>
    <row r="5" spans="1:8" ht="15" customHeight="1" x14ac:dyDescent="0.3">
      <c r="A5" s="297" t="s">
        <v>12</v>
      </c>
      <c r="B5" s="298"/>
      <c r="C5" s="75">
        <v>0.14583333333333334</v>
      </c>
      <c r="D5" s="98">
        <v>3.9954337899543381E-4</v>
      </c>
      <c r="F5" s="39">
        <f>SUM(D4)</f>
        <v>3.9954337899543381E-4</v>
      </c>
      <c r="G5" s="151">
        <f>SUM(C5)</f>
        <v>0.14583333333333334</v>
      </c>
      <c r="H5" s="151"/>
    </row>
    <row r="6" spans="1:8" ht="15" customHeight="1" x14ac:dyDescent="0.3">
      <c r="A6" s="294" t="s">
        <v>8</v>
      </c>
      <c r="B6" s="20" t="s">
        <v>19</v>
      </c>
      <c r="C6" s="16">
        <v>53.819444444444443</v>
      </c>
      <c r="D6" s="97">
        <v>0.14745053272450531</v>
      </c>
      <c r="F6" s="39"/>
      <c r="H6" s="151"/>
    </row>
    <row r="7" spans="1:8" ht="15" customHeight="1" x14ac:dyDescent="0.3">
      <c r="A7" s="294"/>
      <c r="B7" s="20" t="s">
        <v>16</v>
      </c>
      <c r="C7" s="16">
        <v>45.434027777777779</v>
      </c>
      <c r="D7" s="97">
        <v>0.12447678843226789</v>
      </c>
      <c r="F7" s="39"/>
      <c r="H7" s="151"/>
    </row>
    <row r="8" spans="1:8" ht="15" customHeight="1" x14ac:dyDescent="0.3">
      <c r="A8" s="294"/>
      <c r="B8" s="20" t="s">
        <v>14</v>
      </c>
      <c r="C8" s="16">
        <v>14.375</v>
      </c>
      <c r="D8" s="97">
        <v>3.9383561643835614E-2</v>
      </c>
      <c r="F8" s="39"/>
      <c r="H8" s="151"/>
    </row>
    <row r="9" spans="1:8" ht="15" customHeight="1" x14ac:dyDescent="0.3">
      <c r="A9" s="294"/>
      <c r="B9" s="20" t="s">
        <v>18</v>
      </c>
      <c r="C9" s="16">
        <v>13.576388888888889</v>
      </c>
      <c r="D9" s="97">
        <v>3.7195585996955861E-2</v>
      </c>
      <c r="F9" s="39"/>
      <c r="H9" s="151"/>
    </row>
    <row r="10" spans="1:8" ht="15" customHeight="1" x14ac:dyDescent="0.3">
      <c r="A10" s="294"/>
      <c r="B10" s="20" t="s">
        <v>27</v>
      </c>
      <c r="C10" s="16">
        <v>12.475694444444445</v>
      </c>
      <c r="D10" s="97">
        <v>3.417998477929985E-2</v>
      </c>
      <c r="F10" s="39"/>
      <c r="H10" s="151"/>
    </row>
    <row r="11" spans="1:8" ht="15" customHeight="1" x14ac:dyDescent="0.3">
      <c r="A11" s="294"/>
      <c r="B11" s="20" t="s">
        <v>21</v>
      </c>
      <c r="C11" s="16">
        <v>9.1319444444444446</v>
      </c>
      <c r="D11" s="97">
        <v>2.5019025875190261E-2</v>
      </c>
      <c r="F11" s="39"/>
      <c r="H11" s="151"/>
    </row>
    <row r="12" spans="1:8" ht="15" customHeight="1" x14ac:dyDescent="0.3">
      <c r="A12" s="294"/>
      <c r="B12" s="20" t="s">
        <v>22</v>
      </c>
      <c r="C12" s="16">
        <v>8.9444444444444446</v>
      </c>
      <c r="D12" s="97">
        <v>2.4505327245053273E-2</v>
      </c>
      <c r="F12" s="39"/>
      <c r="H12" s="151"/>
    </row>
    <row r="13" spans="1:8" ht="15" customHeight="1" x14ac:dyDescent="0.3">
      <c r="A13" s="294"/>
      <c r="B13" s="20" t="s">
        <v>31</v>
      </c>
      <c r="C13" s="16">
        <v>4.9201388888888893</v>
      </c>
      <c r="D13" s="97">
        <v>1.3479832572298327E-2</v>
      </c>
      <c r="F13" s="39"/>
      <c r="H13" s="151"/>
    </row>
    <row r="14" spans="1:8" ht="15" customHeight="1" x14ac:dyDescent="0.3">
      <c r="A14" s="294"/>
      <c r="B14" s="20" t="s">
        <v>20</v>
      </c>
      <c r="C14" s="16">
        <v>3.0902777777777777</v>
      </c>
      <c r="D14" s="97">
        <v>8.4665144596651441E-3</v>
      </c>
      <c r="F14" s="39"/>
      <c r="H14" s="151"/>
    </row>
    <row r="15" spans="1:8" ht="15" customHeight="1" x14ac:dyDescent="0.3">
      <c r="A15" s="294"/>
      <c r="B15" s="20" t="s">
        <v>29</v>
      </c>
      <c r="C15" s="16">
        <v>3.0798611111111112</v>
      </c>
      <c r="D15" s="97">
        <v>8.4379756468797567E-3</v>
      </c>
      <c r="F15" s="39"/>
      <c r="H15" s="151"/>
    </row>
    <row r="16" spans="1:8" ht="15" customHeight="1" x14ac:dyDescent="0.3">
      <c r="A16" s="294"/>
      <c r="B16" s="20" t="s">
        <v>32</v>
      </c>
      <c r="C16" s="16">
        <v>2.9236111111111112</v>
      </c>
      <c r="D16" s="97">
        <v>8.0098934550989348E-3</v>
      </c>
      <c r="F16" s="39"/>
      <c r="H16" s="151"/>
    </row>
    <row r="17" spans="1:11" ht="15" customHeight="1" x14ac:dyDescent="0.3">
      <c r="A17" s="294"/>
      <c r="B17" s="20" t="s">
        <v>34</v>
      </c>
      <c r="C17" s="16">
        <v>1.7326388888888888</v>
      </c>
      <c r="D17" s="97">
        <v>4.7469558599695589E-3</v>
      </c>
      <c r="H17" s="151"/>
    </row>
    <row r="18" spans="1:11" ht="15" customHeight="1" x14ac:dyDescent="0.3">
      <c r="A18" s="297" t="s">
        <v>8</v>
      </c>
      <c r="B18" s="298"/>
      <c r="C18" s="75">
        <v>173.50347222222223</v>
      </c>
      <c r="D18" s="98">
        <v>0.47535197869101981</v>
      </c>
      <c r="F18" s="39">
        <f>SUM(D6:D17)</f>
        <v>0.47535197869101981</v>
      </c>
      <c r="G18" s="151">
        <f>SUM(C6:C17)</f>
        <v>173.50347222222226</v>
      </c>
      <c r="H18" s="151"/>
    </row>
    <row r="19" spans="1:11" ht="15" customHeight="1" x14ac:dyDescent="0.3">
      <c r="A19" s="294" t="s">
        <v>9</v>
      </c>
      <c r="B19" s="20" t="s">
        <v>15</v>
      </c>
      <c r="C19" s="16">
        <v>97.065972222222229</v>
      </c>
      <c r="D19" s="97">
        <v>0.2659341704718417</v>
      </c>
      <c r="F19" s="39"/>
      <c r="H19" s="151"/>
    </row>
    <row r="20" spans="1:11" ht="15" customHeight="1" x14ac:dyDescent="0.3">
      <c r="A20" s="294"/>
      <c r="B20" s="20" t="s">
        <v>24</v>
      </c>
      <c r="C20" s="16">
        <v>14.704861111111111</v>
      </c>
      <c r="D20" s="97">
        <v>4.0287290715372903E-2</v>
      </c>
      <c r="F20" s="39"/>
      <c r="H20" s="151"/>
    </row>
    <row r="21" spans="1:11" ht="15" customHeight="1" x14ac:dyDescent="0.3">
      <c r="A21" s="294"/>
      <c r="B21" s="20" t="s">
        <v>28</v>
      </c>
      <c r="C21" s="16">
        <v>4.3472222222222223</v>
      </c>
      <c r="D21" s="97">
        <v>1.1910197869101979E-2</v>
      </c>
      <c r="F21" s="39"/>
      <c r="H21" s="151"/>
    </row>
    <row r="22" spans="1:11" ht="15" customHeight="1" x14ac:dyDescent="0.3">
      <c r="A22" s="294"/>
      <c r="B22" s="20" t="s">
        <v>30</v>
      </c>
      <c r="C22" s="16">
        <v>1.9201388888888888</v>
      </c>
      <c r="D22" s="97">
        <v>5.2606544901065448E-3</v>
      </c>
      <c r="F22" s="39"/>
      <c r="H22" s="151"/>
    </row>
    <row r="23" spans="1:11" ht="15" customHeight="1" x14ac:dyDescent="0.3">
      <c r="A23" s="297" t="s">
        <v>9</v>
      </c>
      <c r="B23" s="298"/>
      <c r="C23" s="75">
        <v>118.03819444444444</v>
      </c>
      <c r="D23" s="98">
        <v>0.32339231354642312</v>
      </c>
      <c r="F23" s="39">
        <f>SUM(D19:D22)</f>
        <v>0.32339231354642312</v>
      </c>
      <c r="G23" s="151">
        <f>SUM(C19:C22)</f>
        <v>118.03819444444446</v>
      </c>
      <c r="H23" s="151"/>
    </row>
    <row r="24" spans="1:11" ht="15" customHeight="1" x14ac:dyDescent="0.3">
      <c r="A24" s="294" t="s">
        <v>10</v>
      </c>
      <c r="B24" s="20" t="s">
        <v>13</v>
      </c>
      <c r="C24" s="16">
        <v>59.791666666666664</v>
      </c>
      <c r="D24" s="97">
        <v>0.16381278538812785</v>
      </c>
      <c r="F24" s="39"/>
      <c r="H24" s="151"/>
    </row>
    <row r="25" spans="1:11" ht="15" customHeight="1" x14ac:dyDescent="0.3">
      <c r="A25" s="294"/>
      <c r="B25" s="20" t="s">
        <v>37</v>
      </c>
      <c r="C25" s="16">
        <v>1.8402777777777777</v>
      </c>
      <c r="D25" s="97">
        <v>5.041856925418569E-3</v>
      </c>
      <c r="F25" s="39"/>
      <c r="H25" s="151"/>
    </row>
    <row r="26" spans="1:11" ht="15" customHeight="1" x14ac:dyDescent="0.3">
      <c r="A26" s="297" t="s">
        <v>10</v>
      </c>
      <c r="B26" s="298"/>
      <c r="C26" s="75">
        <v>61.631944444444443</v>
      </c>
      <c r="D26" s="98">
        <v>0.16885464231354641</v>
      </c>
      <c r="F26" s="39">
        <f>SUM(D24:D25)</f>
        <v>0.16885464231354641</v>
      </c>
      <c r="G26" s="151">
        <f>SUM(C24:C25)</f>
        <v>61.631944444444443</v>
      </c>
      <c r="H26" s="151"/>
    </row>
    <row r="27" spans="1:11" ht="15" customHeight="1" x14ac:dyDescent="0.3">
      <c r="A27" s="299" t="s">
        <v>11</v>
      </c>
      <c r="B27" s="20" t="s">
        <v>41</v>
      </c>
      <c r="C27" s="16">
        <v>8.2881944444444446</v>
      </c>
      <c r="D27" s="97">
        <v>2.2707382039573822E-2</v>
      </c>
      <c r="F27" s="39"/>
      <c r="H27" s="151"/>
    </row>
    <row r="28" spans="1:11" ht="15" customHeight="1" x14ac:dyDescent="0.3">
      <c r="A28" s="300"/>
      <c r="B28" s="20" t="s">
        <v>39</v>
      </c>
      <c r="C28" s="16">
        <v>3.03125</v>
      </c>
      <c r="D28" s="97">
        <v>8.3047945205479458E-3</v>
      </c>
      <c r="F28" s="39"/>
      <c r="H28" s="151"/>
      <c r="I28" s="114"/>
      <c r="J28" s="113"/>
      <c r="K28" s="70"/>
    </row>
    <row r="29" spans="1:11" ht="15" customHeight="1" x14ac:dyDescent="0.3">
      <c r="A29" s="301"/>
      <c r="B29" s="20" t="s">
        <v>36</v>
      </c>
      <c r="C29" s="16">
        <v>0.3611111111111111</v>
      </c>
      <c r="D29" s="97">
        <v>9.8934550989345513E-4</v>
      </c>
      <c r="F29" s="39"/>
      <c r="H29" s="151"/>
      <c r="I29" s="114"/>
      <c r="J29" s="113"/>
      <c r="K29" s="70"/>
    </row>
    <row r="30" spans="1:11" ht="15" customHeight="1" x14ac:dyDescent="0.3">
      <c r="A30" s="297" t="s">
        <v>11</v>
      </c>
      <c r="B30" s="298"/>
      <c r="C30" s="75">
        <v>11.680555555555555</v>
      </c>
      <c r="D30" s="98">
        <v>3.200152207001522E-2</v>
      </c>
      <c r="F30" s="39">
        <f>SUM(D27:D29)</f>
        <v>3.200152207001522E-2</v>
      </c>
      <c r="G30" s="151">
        <f>SUM(C27:C29)</f>
        <v>11.680555555555555</v>
      </c>
      <c r="H30" s="151"/>
      <c r="I30" s="114"/>
      <c r="J30" s="113"/>
      <c r="K30" s="70"/>
    </row>
    <row r="31" spans="1:11" ht="15" customHeight="1" x14ac:dyDescent="0.3">
      <c r="A31" s="295" t="s">
        <v>6</v>
      </c>
      <c r="B31" s="296"/>
      <c r="C31" s="22">
        <v>365</v>
      </c>
      <c r="D31" s="103">
        <v>1</v>
      </c>
      <c r="F31" s="39">
        <f>SUM(F5,F18,F23,F26,F30)</f>
        <v>1</v>
      </c>
      <c r="G31" s="151">
        <f>SUM(G5,G18,G23,G26,G30)</f>
        <v>365.00000000000006</v>
      </c>
      <c r="H31" s="151"/>
    </row>
    <row r="32" spans="1:11" ht="27.75" customHeight="1" x14ac:dyDescent="0.3">
      <c r="A32" s="291" t="s">
        <v>656</v>
      </c>
      <c r="B32" s="291"/>
      <c r="C32" s="291"/>
      <c r="D32" s="291"/>
      <c r="E32" s="291"/>
      <c r="F32" s="291"/>
      <c r="G32" s="291"/>
      <c r="H32" s="291"/>
    </row>
    <row r="35" spans="1:14" ht="13.5" customHeight="1" x14ac:dyDescent="0.3"/>
    <row r="36" spans="1:14" ht="13.5" customHeight="1" x14ac:dyDescent="0.3"/>
    <row r="37" spans="1:14" ht="13.5" customHeight="1" x14ac:dyDescent="0.3">
      <c r="A37" s="150"/>
      <c r="B37" s="62"/>
      <c r="C37" s="62"/>
      <c r="D37" s="62"/>
      <c r="E37" s="150"/>
      <c r="F37" s="69"/>
      <c r="G37" s="69"/>
      <c r="H37" s="69"/>
      <c r="I37" s="69"/>
      <c r="J37" s="69"/>
      <c r="K37" s="69"/>
      <c r="L37" s="69"/>
      <c r="M37" s="69"/>
      <c r="N37" s="69"/>
    </row>
    <row r="38" spans="1:14" ht="13.5" customHeight="1" x14ac:dyDescent="0.3">
      <c r="J38" s="69"/>
      <c r="K38" s="146"/>
      <c r="L38" s="149"/>
      <c r="M38" s="148"/>
      <c r="N38" s="69"/>
    </row>
    <row r="39" spans="1:14" ht="13.5" customHeight="1" x14ac:dyDescent="0.3">
      <c r="J39" s="69"/>
      <c r="K39" s="146"/>
      <c r="L39" s="149"/>
      <c r="M39" s="148"/>
      <c r="N39" s="69"/>
    </row>
    <row r="40" spans="1:14" ht="13.5" customHeight="1" x14ac:dyDescent="0.3">
      <c r="J40" s="69"/>
      <c r="K40" s="146"/>
      <c r="L40" s="146"/>
      <c r="M40" s="147"/>
      <c r="N40" s="69"/>
    </row>
    <row r="41" spans="1:14" ht="13.5" customHeight="1" x14ac:dyDescent="0.3">
      <c r="J41" s="69"/>
      <c r="K41" s="146"/>
      <c r="L41" s="149"/>
      <c r="M41" s="148"/>
      <c r="N41" s="69"/>
    </row>
    <row r="42" spans="1:14" ht="13.5" customHeight="1" x14ac:dyDescent="0.3">
      <c r="J42" s="69"/>
      <c r="K42" s="146"/>
      <c r="L42" s="149"/>
      <c r="M42" s="148"/>
      <c r="N42" s="69"/>
    </row>
    <row r="43" spans="1:14" ht="13.5" customHeight="1" x14ac:dyDescent="0.3">
      <c r="J43" s="69"/>
      <c r="K43" s="146"/>
      <c r="L43" s="149"/>
      <c r="M43" s="148"/>
      <c r="N43" s="69"/>
    </row>
    <row r="44" spans="1:14" ht="13.5" customHeight="1" x14ac:dyDescent="0.3">
      <c r="J44" s="69"/>
      <c r="K44" s="146"/>
      <c r="L44" s="146"/>
      <c r="M44" s="147"/>
      <c r="N44" s="69"/>
    </row>
    <row r="45" spans="1:14" ht="13.5" customHeight="1" x14ac:dyDescent="0.3">
      <c r="J45" s="69"/>
      <c r="K45" s="146"/>
      <c r="L45" s="146"/>
      <c r="M45" s="147"/>
      <c r="N45" s="69"/>
    </row>
  </sheetData>
  <sortState xmlns:xlrd2="http://schemas.microsoft.com/office/spreadsheetml/2017/richdata2" ref="B69:D72">
    <sortCondition descending="1" ref="D69:D72"/>
  </sortState>
  <mergeCells count="12">
    <mergeCell ref="A32:H32"/>
    <mergeCell ref="A1:D1"/>
    <mergeCell ref="A6:A17"/>
    <mergeCell ref="A31:B31"/>
    <mergeCell ref="A5:B5"/>
    <mergeCell ref="A18:B18"/>
    <mergeCell ref="A30:B30"/>
    <mergeCell ref="A26:B26"/>
    <mergeCell ref="A24:A25"/>
    <mergeCell ref="A19:A22"/>
    <mergeCell ref="A23:B23"/>
    <mergeCell ref="A27:A2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6"/>
  <sheetViews>
    <sheetView zoomScaleNormal="100" workbookViewId="0"/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9" width="0" style="86" hidden="1" customWidth="1"/>
    <col min="20" max="16384" width="9.140625" style="86" hidden="1"/>
  </cols>
  <sheetData>
    <row r="1" spans="1:19" s="87" customFormat="1" ht="17.100000000000001" customHeight="1" x14ac:dyDescent="0.25">
      <c r="A1" s="293" t="s">
        <v>671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9" ht="16.5" customHeight="1" x14ac:dyDescent="0.3">
      <c r="N2" s="164"/>
      <c r="O2" s="164"/>
      <c r="P2" s="164"/>
      <c r="Q2" s="164"/>
      <c r="R2" s="164"/>
      <c r="S2" s="164"/>
    </row>
    <row r="3" spans="1:19" x14ac:dyDescent="0.3">
      <c r="H3" s="164"/>
      <c r="I3" s="164"/>
      <c r="J3" s="164"/>
      <c r="K3" s="164"/>
      <c r="N3" s="164"/>
      <c r="O3" s="164"/>
      <c r="P3" s="164"/>
      <c r="Q3" s="164"/>
      <c r="R3" s="164"/>
      <c r="S3" s="164"/>
    </row>
    <row r="4" spans="1:19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  <c r="N4" s="164"/>
      <c r="O4" s="164"/>
      <c r="P4" s="164"/>
      <c r="Q4" s="164"/>
      <c r="R4" s="164"/>
      <c r="S4" s="164"/>
    </row>
    <row r="5" spans="1:19" x14ac:dyDescent="0.3">
      <c r="B5" t="s">
        <v>8</v>
      </c>
      <c r="C5" s="175">
        <v>0.62623330297510627</v>
      </c>
      <c r="D5" s="175">
        <v>0.66462519025875189</v>
      </c>
      <c r="E5" s="175">
        <v>0.54659246575342468</v>
      </c>
      <c r="F5" s="175">
        <v>0.47535197869101981</v>
      </c>
      <c r="H5" s="146"/>
      <c r="I5" s="149"/>
      <c r="J5" s="148"/>
      <c r="K5" s="232"/>
      <c r="N5" s="164"/>
      <c r="O5" s="248"/>
      <c r="P5" s="248"/>
      <c r="Q5" s="248"/>
      <c r="R5" s="248"/>
      <c r="S5" s="164"/>
    </row>
    <row r="6" spans="1:19" x14ac:dyDescent="0.3">
      <c r="B6" t="s">
        <v>9</v>
      </c>
      <c r="C6" s="175">
        <v>0.14419209168184577</v>
      </c>
      <c r="D6" s="175">
        <v>0.13472222222222222</v>
      </c>
      <c r="E6" s="175">
        <v>0.2512728310502283</v>
      </c>
      <c r="F6" s="175">
        <v>0.32339231354642312</v>
      </c>
      <c r="H6" s="146"/>
      <c r="I6" s="149"/>
      <c r="J6" s="148"/>
      <c r="K6" s="232"/>
      <c r="N6" s="164"/>
      <c r="O6" s="249"/>
      <c r="P6" s="250"/>
      <c r="Q6" s="250"/>
      <c r="R6" s="250"/>
      <c r="S6" s="164"/>
    </row>
    <row r="7" spans="1:19" x14ac:dyDescent="0.3">
      <c r="B7" t="s">
        <v>10</v>
      </c>
      <c r="C7" s="175">
        <v>0.17505692167577414</v>
      </c>
      <c r="D7" s="175">
        <v>0.16116628614916287</v>
      </c>
      <c r="E7" s="175">
        <v>0.16286529680365297</v>
      </c>
      <c r="F7" s="175">
        <v>0.16885464231354641</v>
      </c>
      <c r="H7" s="146"/>
      <c r="I7" s="149"/>
      <c r="J7" s="148"/>
      <c r="K7" s="232"/>
      <c r="N7" s="164"/>
      <c r="O7" s="249"/>
      <c r="P7" s="250"/>
      <c r="Q7" s="250"/>
      <c r="R7" s="250"/>
      <c r="S7" s="164"/>
    </row>
    <row r="8" spans="1:19" x14ac:dyDescent="0.3">
      <c r="B8" t="s">
        <v>11</v>
      </c>
      <c r="C8" s="175">
        <v>5.4289996964177294E-2</v>
      </c>
      <c r="D8" s="175">
        <v>3.1923515981735158E-2</v>
      </c>
      <c r="E8" s="175">
        <v>3.8926940639269408E-2</v>
      </c>
      <c r="F8" s="175">
        <v>3.200152207001522E-2</v>
      </c>
      <c r="H8" s="146"/>
      <c r="I8" s="149"/>
      <c r="J8" s="148"/>
      <c r="K8" s="232"/>
      <c r="N8" s="164"/>
      <c r="O8" s="249"/>
      <c r="P8" s="250"/>
      <c r="Q8" s="250"/>
      <c r="R8" s="250"/>
      <c r="S8" s="164"/>
    </row>
    <row r="9" spans="1:19" x14ac:dyDescent="0.3">
      <c r="B9" t="s">
        <v>12</v>
      </c>
      <c r="C9" s="175">
        <v>2.2768670309653916E-4</v>
      </c>
      <c r="D9" s="175">
        <v>7.5627853881278535E-3</v>
      </c>
      <c r="E9" s="175">
        <v>3.4246575342465754E-4</v>
      </c>
      <c r="F9" s="175">
        <v>3.9954337899543381E-4</v>
      </c>
      <c r="H9" s="146"/>
      <c r="I9" s="149"/>
      <c r="J9" s="148"/>
      <c r="K9" s="232"/>
      <c r="N9" s="164"/>
      <c r="O9" s="249"/>
      <c r="P9" s="250"/>
      <c r="Q9" s="250"/>
      <c r="R9" s="250"/>
      <c r="S9" s="164"/>
    </row>
    <row r="10" spans="1:19" x14ac:dyDescent="0.3">
      <c r="B10" s="2"/>
      <c r="C10" s="235"/>
      <c r="D10" s="235"/>
      <c r="E10" s="235"/>
      <c r="F10" s="235"/>
      <c r="H10" s="146"/>
      <c r="I10" s="146"/>
      <c r="J10" s="147"/>
      <c r="K10" s="232"/>
      <c r="N10" s="164"/>
      <c r="O10" s="249"/>
      <c r="P10" s="250"/>
      <c r="Q10" s="250"/>
      <c r="R10" s="250"/>
      <c r="S10" s="164"/>
    </row>
    <row r="11" spans="1:19" x14ac:dyDescent="0.3">
      <c r="B11" s="55"/>
      <c r="C11" s="55"/>
      <c r="D11" s="55"/>
      <c r="H11" s="146"/>
      <c r="I11" s="146"/>
      <c r="J11" s="147"/>
      <c r="K11" s="164"/>
      <c r="N11" s="164"/>
      <c r="O11" s="248"/>
      <c r="P11" s="250"/>
      <c r="Q11" s="250"/>
      <c r="R11" s="250"/>
      <c r="S11" s="164"/>
    </row>
    <row r="12" spans="1:19" x14ac:dyDescent="0.3">
      <c r="H12" s="164"/>
      <c r="I12" s="164"/>
      <c r="J12" s="164"/>
      <c r="K12" s="164"/>
      <c r="N12" s="164"/>
      <c r="O12" s="164"/>
      <c r="P12" s="164"/>
      <c r="Q12" s="164"/>
      <c r="R12" s="164"/>
      <c r="S12" s="164"/>
    </row>
    <row r="13" spans="1:19" x14ac:dyDescent="0.3">
      <c r="H13" s="164"/>
      <c r="I13" s="164"/>
      <c r="J13" s="164"/>
      <c r="K13" s="164"/>
      <c r="N13" s="164"/>
      <c r="O13" s="164"/>
      <c r="P13" s="164"/>
      <c r="Q13" s="164"/>
      <c r="R13" s="164"/>
      <c r="S13" s="164"/>
    </row>
    <row r="14" spans="1:19" ht="16.5" customHeight="1" x14ac:dyDescent="0.3"/>
    <row r="15" spans="1:19" ht="16.5" customHeight="1" x14ac:dyDescent="0.3"/>
    <row r="16" spans="1:19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F20" s="247"/>
      <c r="G20" s="247"/>
      <c r="H20" s="247"/>
      <c r="I20" s="247"/>
      <c r="J20" s="247"/>
      <c r="K20" s="247"/>
    </row>
    <row r="21" spans="1:13" hidden="1" x14ac:dyDescent="0.3">
      <c r="B21" t="s">
        <v>12</v>
      </c>
      <c r="C21" s="159">
        <v>0.14583333333333334</v>
      </c>
      <c r="D21" s="160">
        <v>3.9954337899543381E-4</v>
      </c>
      <c r="F21" s="238"/>
      <c r="G21" s="238"/>
      <c r="H21" s="238"/>
      <c r="I21" s="238"/>
      <c r="J21" s="238"/>
      <c r="K21" s="247"/>
    </row>
    <row r="22" spans="1:13" hidden="1" x14ac:dyDescent="0.3">
      <c r="B22" t="s">
        <v>8</v>
      </c>
      <c r="C22" s="159">
        <v>173.50347222222223</v>
      </c>
      <c r="D22" s="160">
        <v>0.47535197869101981</v>
      </c>
      <c r="F22" s="239"/>
      <c r="G22" s="252"/>
      <c r="H22" s="252"/>
      <c r="I22" s="252"/>
      <c r="J22" s="252"/>
      <c r="K22" s="247"/>
    </row>
    <row r="23" spans="1:13" hidden="1" x14ac:dyDescent="0.3">
      <c r="B23" t="s">
        <v>9</v>
      </c>
      <c r="C23" s="159">
        <v>118.03819444444444</v>
      </c>
      <c r="D23" s="160">
        <v>0.32339231354642312</v>
      </c>
      <c r="F23" s="239"/>
      <c r="G23" s="252"/>
      <c r="H23" s="252"/>
      <c r="I23" s="252"/>
      <c r="J23" s="252"/>
      <c r="K23" s="247"/>
    </row>
    <row r="24" spans="1:13" hidden="1" x14ac:dyDescent="0.3">
      <c r="B24" t="s">
        <v>10</v>
      </c>
      <c r="C24" s="159">
        <v>61.631944444444443</v>
      </c>
      <c r="D24" s="160">
        <v>0.16885464231354641</v>
      </c>
      <c r="F24" s="239"/>
      <c r="G24" s="252"/>
      <c r="H24" s="252"/>
      <c r="I24" s="252"/>
      <c r="J24" s="252"/>
      <c r="K24" s="247"/>
    </row>
    <row r="25" spans="1:13" hidden="1" x14ac:dyDescent="0.3">
      <c r="B25" t="s">
        <v>11</v>
      </c>
      <c r="C25" s="159">
        <v>11.680555555555555</v>
      </c>
      <c r="D25" s="160">
        <v>3.200152207001522E-2</v>
      </c>
      <c r="F25" s="239"/>
      <c r="G25" s="252"/>
      <c r="H25" s="252"/>
      <c r="I25" s="252"/>
      <c r="J25" s="252"/>
      <c r="K25" s="247"/>
    </row>
    <row r="26" spans="1:13" hidden="1" x14ac:dyDescent="0.3">
      <c r="D26" s="233"/>
      <c r="F26" s="239"/>
      <c r="G26" s="252"/>
      <c r="H26" s="252"/>
      <c r="I26" s="252"/>
      <c r="J26" s="252"/>
      <c r="K26" s="247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</row>
    <row r="41" spans="4:14" ht="16.5" hidden="1" customHeight="1" x14ac:dyDescent="0.3">
      <c r="D41" s="236"/>
      <c r="E41" s="233"/>
    </row>
    <row r="42" spans="4:14" ht="16.5" hidden="1" customHeight="1" x14ac:dyDescent="0.3">
      <c r="D42" s="236"/>
      <c r="E42" s="233"/>
    </row>
    <row r="43" spans="4:14" ht="16.5" hidden="1" customHeight="1" x14ac:dyDescent="0.3">
      <c r="D43" s="236"/>
      <c r="E43" s="233"/>
    </row>
    <row r="44" spans="4:14" ht="16.5" hidden="1" customHeight="1" x14ac:dyDescent="0.3">
      <c r="D44" s="236"/>
      <c r="E44" s="233"/>
    </row>
    <row r="45" spans="4:14" ht="16.5" hidden="1" customHeight="1" x14ac:dyDescent="0.3">
      <c r="D45" s="236"/>
      <c r="E45" s="233"/>
    </row>
    <row r="46" spans="4:14" ht="16.5" hidden="1" customHeight="1" x14ac:dyDescent="0.3">
      <c r="D46" s="236"/>
      <c r="E46" s="233"/>
      <c r="J46" s="2"/>
      <c r="K46" s="235"/>
      <c r="L46" s="235"/>
      <c r="M46" s="235"/>
      <c r="N46" s="235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6"/>
  <sheetViews>
    <sheetView zoomScaleNormal="100" workbookViewId="0"/>
  </sheetViews>
  <sheetFormatPr defaultColWidth="0" defaultRowHeight="15" customHeight="1" zeroHeight="1" x14ac:dyDescent="0.25"/>
  <cols>
    <col min="1" max="4" width="9.140625" style="149" customWidth="1"/>
    <col min="5" max="5" width="13.5703125" style="149" customWidth="1"/>
    <col min="6" max="6" width="13" style="149" customWidth="1"/>
    <col min="7" max="7" width="9.140625" style="149" customWidth="1"/>
    <col min="8" max="8" width="16.140625" style="149" customWidth="1"/>
    <col min="9" max="9" width="10.42578125" style="149" customWidth="1"/>
    <col min="10" max="10" width="99.7109375" style="149" hidden="1" customWidth="1"/>
    <col min="11" max="13" width="9.140625" style="149" hidden="1" customWidth="1"/>
    <col min="14" max="14" width="39.5703125" style="149" hidden="1" customWidth="1"/>
    <col min="15" max="16" width="0" style="149" hidden="1" customWidth="1"/>
    <col min="17" max="16384" width="9.140625" style="149" hidden="1"/>
  </cols>
  <sheetData>
    <row r="1" spans="1:6" s="1" customFormat="1" ht="17.100000000000001" customHeight="1" x14ac:dyDescent="0.25">
      <c r="A1" s="203" t="s">
        <v>682</v>
      </c>
    </row>
    <row r="2" spans="1:6" customFormat="1" x14ac:dyDescent="0.25"/>
    <row r="3" spans="1:6" customFormat="1" x14ac:dyDescent="0.25"/>
    <row r="4" spans="1:6" customFormat="1" x14ac:dyDescent="0.25">
      <c r="D4" s="3" t="s">
        <v>66</v>
      </c>
      <c r="E4" s="3" t="s">
        <v>3</v>
      </c>
    </row>
    <row r="5" spans="1:6" customFormat="1" x14ac:dyDescent="0.25">
      <c r="D5" t="str">
        <f>A21</f>
        <v>Telejornal</v>
      </c>
      <c r="E5" s="4">
        <f>B21</f>
        <v>139775</v>
      </c>
      <c r="F5" s="11">
        <f>E5/E$9</f>
        <v>0.2659341704718417</v>
      </c>
    </row>
    <row r="6" spans="1:6" customFormat="1" x14ac:dyDescent="0.25">
      <c r="D6" t="str">
        <f t="shared" ref="D6:E7" si="0">A22</f>
        <v>Religioso</v>
      </c>
      <c r="E6" s="4">
        <f t="shared" si="0"/>
        <v>86100</v>
      </c>
      <c r="F6" s="11">
        <f t="shared" ref="F6:F8" si="1">E6/E$9</f>
        <v>0.16381278538812785</v>
      </c>
    </row>
    <row r="7" spans="1:6" customFormat="1" x14ac:dyDescent="0.25">
      <c r="D7" t="str">
        <f t="shared" si="0"/>
        <v>Esportivo</v>
      </c>
      <c r="E7" s="4">
        <f t="shared" si="0"/>
        <v>77500</v>
      </c>
      <c r="F7" s="11">
        <f t="shared" si="1"/>
        <v>0.14745053272450534</v>
      </c>
    </row>
    <row r="8" spans="1:6" customFormat="1" x14ac:dyDescent="0.25">
      <c r="D8" t="s">
        <v>653</v>
      </c>
      <c r="E8">
        <f>C24</f>
        <v>222225</v>
      </c>
      <c r="F8" s="11">
        <f t="shared" si="1"/>
        <v>0.42280251141552511</v>
      </c>
    </row>
    <row r="9" spans="1:6" customFormat="1" x14ac:dyDescent="0.25">
      <c r="D9" s="5" t="s">
        <v>65</v>
      </c>
      <c r="E9" s="6">
        <f>SUM(E5:E8)</f>
        <v>525600</v>
      </c>
      <c r="F9" s="11"/>
    </row>
    <row r="10" spans="1:6" customFormat="1" x14ac:dyDescent="0.25">
      <c r="D10" s="146"/>
      <c r="E10" s="147"/>
      <c r="F10" s="11"/>
    </row>
    <row r="11" spans="1:6" customFormat="1" x14ac:dyDescent="0.25"/>
    <row r="12" spans="1:6" customFormat="1" x14ac:dyDescent="0.25"/>
    <row r="13" spans="1:6" customFormat="1" x14ac:dyDescent="0.25"/>
    <row r="14" spans="1:6" customFormat="1" x14ac:dyDescent="0.25"/>
    <row r="15" spans="1:6" customFormat="1" x14ac:dyDescent="0.25"/>
    <row r="16" spans="1:6" customFormat="1" x14ac:dyDescent="0.25"/>
    <row r="17" spans="1:15" customFormat="1" ht="29.25" customHeight="1" x14ac:dyDescent="0.25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</row>
    <row r="18" spans="1:15" hidden="1" x14ac:dyDescent="0.25"/>
    <row r="19" spans="1:15" hidden="1" x14ac:dyDescent="0.25"/>
    <row r="20" spans="1:15" hidden="1" x14ac:dyDescent="0.25">
      <c r="A20" s="3" t="s">
        <v>66</v>
      </c>
      <c r="B20" s="3" t="s">
        <v>3</v>
      </c>
      <c r="C20" s="146"/>
      <c r="J20" s="146"/>
      <c r="K20" s="146"/>
      <c r="M20" s="146"/>
      <c r="N20" s="146"/>
      <c r="O20" s="146"/>
    </row>
    <row r="21" spans="1:15" hidden="1" x14ac:dyDescent="0.25">
      <c r="A21" t="s">
        <v>15</v>
      </c>
      <c r="B21" s="4">
        <v>139775</v>
      </c>
      <c r="C21" s="148"/>
      <c r="D21" s="173">
        <f>B21/B$43</f>
        <v>0.2659341704718417</v>
      </c>
      <c r="K21" s="148"/>
      <c r="M21" s="146"/>
      <c r="O21" s="148"/>
    </row>
    <row r="22" spans="1:15" hidden="1" x14ac:dyDescent="0.25">
      <c r="A22" t="s">
        <v>13</v>
      </c>
      <c r="B22" s="4">
        <v>86100</v>
      </c>
      <c r="C22" s="148"/>
      <c r="D22" s="173">
        <f t="shared" ref="D22:D23" si="2">B22/B$43</f>
        <v>0.16381278538812785</v>
      </c>
      <c r="K22" s="148"/>
      <c r="M22" s="146"/>
      <c r="O22" s="148"/>
    </row>
    <row r="23" spans="1:15" hidden="1" x14ac:dyDescent="0.25">
      <c r="A23" t="s">
        <v>19</v>
      </c>
      <c r="B23" s="4">
        <v>77500</v>
      </c>
      <c r="C23" s="148"/>
      <c r="D23" s="173">
        <f t="shared" si="2"/>
        <v>0.14745053272450534</v>
      </c>
      <c r="K23" s="148"/>
      <c r="M23" s="146"/>
      <c r="O23" s="148"/>
    </row>
    <row r="24" spans="1:15" hidden="1" x14ac:dyDescent="0.25">
      <c r="A24" t="s">
        <v>16</v>
      </c>
      <c r="B24" s="4">
        <v>65425</v>
      </c>
      <c r="C24" s="148">
        <f>SUM(B24:B42)</f>
        <v>222225</v>
      </c>
      <c r="D24" s="173">
        <f>C24/B$43</f>
        <v>0.42280251141552511</v>
      </c>
      <c r="K24" s="148"/>
      <c r="M24" s="146"/>
      <c r="O24" s="148"/>
    </row>
    <row r="25" spans="1:15" hidden="1" x14ac:dyDescent="0.25">
      <c r="A25" t="s">
        <v>24</v>
      </c>
      <c r="B25" s="4">
        <v>21175</v>
      </c>
      <c r="C25" s="148"/>
      <c r="D25" s="173"/>
      <c r="K25" s="148"/>
      <c r="M25" s="146"/>
      <c r="O25" s="148"/>
    </row>
    <row r="26" spans="1:15" hidden="1" x14ac:dyDescent="0.25">
      <c r="A26" t="s">
        <v>14</v>
      </c>
      <c r="B26" s="4">
        <v>20700</v>
      </c>
      <c r="C26" s="148"/>
      <c r="F26" s="148"/>
      <c r="K26" s="148"/>
      <c r="M26" s="146"/>
      <c r="O26" s="148"/>
    </row>
    <row r="27" spans="1:15" hidden="1" x14ac:dyDescent="0.25">
      <c r="A27" t="s">
        <v>18</v>
      </c>
      <c r="B27" s="4">
        <v>19550</v>
      </c>
      <c r="C27" s="148"/>
      <c r="F27" s="148"/>
      <c r="K27" s="148"/>
      <c r="M27" s="146"/>
      <c r="O27" s="148"/>
    </row>
    <row r="28" spans="1:15" hidden="1" x14ac:dyDescent="0.25">
      <c r="A28" t="s">
        <v>27</v>
      </c>
      <c r="B28" s="4">
        <v>17965</v>
      </c>
      <c r="C28" s="148"/>
      <c r="F28" s="148"/>
      <c r="K28" s="148"/>
      <c r="M28" s="146"/>
      <c r="O28" s="148"/>
    </row>
    <row r="29" spans="1:15" hidden="1" x14ac:dyDescent="0.25">
      <c r="A29" t="s">
        <v>21</v>
      </c>
      <c r="B29" s="4">
        <v>13150</v>
      </c>
      <c r="C29" s="148"/>
      <c r="F29" s="148"/>
      <c r="K29" s="148"/>
      <c r="M29" s="146"/>
      <c r="O29" s="148"/>
    </row>
    <row r="30" spans="1:15" hidden="1" x14ac:dyDescent="0.25">
      <c r="A30" t="s">
        <v>22</v>
      </c>
      <c r="B30" s="4">
        <v>12880</v>
      </c>
      <c r="C30" s="148"/>
      <c r="F30" s="148"/>
      <c r="K30" s="148"/>
      <c r="M30" s="146"/>
      <c r="O30" s="148"/>
    </row>
    <row r="31" spans="1:15" hidden="1" x14ac:dyDescent="0.25">
      <c r="A31" t="s">
        <v>41</v>
      </c>
      <c r="B31" s="4">
        <v>11935</v>
      </c>
      <c r="C31" s="148"/>
      <c r="F31" s="148"/>
      <c r="K31" s="148"/>
      <c r="M31" s="146"/>
      <c r="O31" s="148"/>
    </row>
    <row r="32" spans="1:15" hidden="1" x14ac:dyDescent="0.25">
      <c r="A32" t="s">
        <v>31</v>
      </c>
      <c r="B32" s="4">
        <v>7085</v>
      </c>
      <c r="C32" s="148"/>
      <c r="F32" s="148"/>
      <c r="K32" s="148"/>
      <c r="M32" s="146"/>
      <c r="O32" s="148"/>
    </row>
    <row r="33" spans="1:15" hidden="1" x14ac:dyDescent="0.25">
      <c r="A33" t="s">
        <v>28</v>
      </c>
      <c r="B33" s="4">
        <v>6260</v>
      </c>
      <c r="C33" s="148"/>
      <c r="F33" s="148"/>
      <c r="K33" s="148"/>
      <c r="M33" s="146"/>
      <c r="N33" s="146"/>
      <c r="O33" s="147"/>
    </row>
    <row r="34" spans="1:15" hidden="1" x14ac:dyDescent="0.25">
      <c r="A34" t="s">
        <v>20</v>
      </c>
      <c r="B34" s="4">
        <v>4450</v>
      </c>
      <c r="C34" s="148"/>
      <c r="F34" s="148"/>
      <c r="K34" s="148"/>
      <c r="M34" s="146"/>
      <c r="N34" s="146"/>
      <c r="O34" s="147"/>
    </row>
    <row r="35" spans="1:15" hidden="1" x14ac:dyDescent="0.25">
      <c r="A35" t="s">
        <v>29</v>
      </c>
      <c r="B35" s="4">
        <v>4435</v>
      </c>
      <c r="C35" s="148"/>
      <c r="F35" s="148"/>
      <c r="K35" s="148"/>
    </row>
    <row r="36" spans="1:15" hidden="1" x14ac:dyDescent="0.25">
      <c r="A36" t="s">
        <v>39</v>
      </c>
      <c r="B36" s="4">
        <v>4365</v>
      </c>
      <c r="C36" s="148"/>
      <c r="F36" s="148"/>
      <c r="K36" s="148"/>
    </row>
    <row r="37" spans="1:15" hidden="1" x14ac:dyDescent="0.25">
      <c r="A37" t="s">
        <v>32</v>
      </c>
      <c r="B37" s="4">
        <v>4210</v>
      </c>
      <c r="C37" s="148"/>
      <c r="F37" s="148"/>
      <c r="K37" s="148"/>
    </row>
    <row r="38" spans="1:15" hidden="1" x14ac:dyDescent="0.25">
      <c r="A38" t="s">
        <v>30</v>
      </c>
      <c r="B38" s="4">
        <v>2765</v>
      </c>
      <c r="C38" s="148"/>
      <c r="F38" s="148"/>
      <c r="K38" s="148"/>
    </row>
    <row r="39" spans="1:15" hidden="1" x14ac:dyDescent="0.25">
      <c r="A39" t="s">
        <v>37</v>
      </c>
      <c r="B39" s="4">
        <v>2650</v>
      </c>
      <c r="C39" s="148"/>
      <c r="F39" s="148"/>
      <c r="K39" s="148"/>
    </row>
    <row r="40" spans="1:15" hidden="1" x14ac:dyDescent="0.25">
      <c r="A40" t="s">
        <v>34</v>
      </c>
      <c r="B40" s="4">
        <v>2495</v>
      </c>
      <c r="C40" s="148"/>
      <c r="F40" s="148"/>
      <c r="K40" s="148"/>
    </row>
    <row r="41" spans="1:15" hidden="1" x14ac:dyDescent="0.25">
      <c r="A41" t="s">
        <v>36</v>
      </c>
      <c r="B41" s="4">
        <v>520</v>
      </c>
      <c r="C41" s="148"/>
      <c r="F41" s="148"/>
      <c r="K41" s="148"/>
    </row>
    <row r="42" spans="1:15" hidden="1" x14ac:dyDescent="0.25">
      <c r="A42" t="s">
        <v>26</v>
      </c>
      <c r="B42" s="4">
        <v>210</v>
      </c>
      <c r="C42" s="148"/>
      <c r="F42" s="148"/>
      <c r="K42" s="148"/>
    </row>
    <row r="43" spans="1:15" hidden="1" x14ac:dyDescent="0.25">
      <c r="A43" s="5" t="s">
        <v>65</v>
      </c>
      <c r="B43" s="6">
        <v>525600</v>
      </c>
      <c r="C43" s="148"/>
      <c r="F43" s="148"/>
      <c r="K43" s="148"/>
    </row>
    <row r="44" spans="1:15" ht="17.25" hidden="1" customHeight="1" x14ac:dyDescent="0.25">
      <c r="A44" s="146"/>
      <c r="B44" s="147"/>
      <c r="C44" s="147"/>
      <c r="F44" s="148"/>
      <c r="K44" s="148"/>
    </row>
    <row r="45" spans="1:15" hidden="1" x14ac:dyDescent="0.25">
      <c r="A45" s="146"/>
      <c r="B45" s="147"/>
      <c r="C45" s="148"/>
      <c r="K45" s="148"/>
    </row>
    <row r="46" spans="1:15" hidden="1" x14ac:dyDescent="0.25">
      <c r="B46" s="146"/>
      <c r="C46" s="147"/>
      <c r="J46" s="146"/>
      <c r="K46" s="147"/>
    </row>
  </sheetData>
  <mergeCells count="1">
    <mergeCell ref="A17:I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0"/>
  <sheetViews>
    <sheetView zoomScaleNormal="100" workbookViewId="0"/>
  </sheetViews>
  <sheetFormatPr defaultColWidth="0" defaultRowHeight="14.25" x14ac:dyDescent="0.3"/>
  <cols>
    <col min="1" max="1" width="16.140625" style="25" customWidth="1"/>
    <col min="2" max="2" width="16.7109375" style="25" customWidth="1"/>
    <col min="3" max="3" width="16.140625" style="25" customWidth="1"/>
    <col min="4" max="4" width="15.85546875" style="25" customWidth="1"/>
    <col min="5" max="5" width="9.140625" style="25" customWidth="1"/>
    <col min="6" max="6" width="9.140625" style="25" hidden="1" customWidth="1"/>
    <col min="7" max="7" width="9.85546875" style="25" hidden="1" customWidth="1"/>
    <col min="8" max="8" width="9.140625" style="25" hidden="1" customWidth="1"/>
    <col min="9" max="9" width="9.85546875" style="25" hidden="1" customWidth="1"/>
    <col min="10" max="16384" width="9.140625" style="25" hidden="1"/>
  </cols>
  <sheetData>
    <row r="1" spans="1:9" s="12" customFormat="1" ht="30" customHeight="1" x14ac:dyDescent="0.25">
      <c r="A1" s="293" t="s">
        <v>683</v>
      </c>
      <c r="B1" s="293"/>
      <c r="C1" s="293"/>
      <c r="D1" s="293"/>
    </row>
    <row r="2" spans="1:9" s="12" customFormat="1" ht="17.100000000000001" customHeight="1" x14ac:dyDescent="0.25">
      <c r="A2" s="38"/>
    </row>
    <row r="3" spans="1:9" ht="15" customHeight="1" x14ac:dyDescent="0.3">
      <c r="A3" s="49" t="s">
        <v>7</v>
      </c>
      <c r="B3" s="46" t="s">
        <v>40</v>
      </c>
      <c r="C3" s="46" t="s">
        <v>43</v>
      </c>
      <c r="D3" s="47" t="s">
        <v>42</v>
      </c>
    </row>
    <row r="4" spans="1:9" ht="15" customHeight="1" x14ac:dyDescent="0.3">
      <c r="A4" s="48" t="s">
        <v>12</v>
      </c>
      <c r="B4" s="20" t="s">
        <v>26</v>
      </c>
      <c r="C4" s="16">
        <v>1.5243055555555556</v>
      </c>
      <c r="D4" s="97">
        <v>4.1761796042617963E-3</v>
      </c>
      <c r="F4" s="111"/>
      <c r="H4" s="143"/>
      <c r="I4" s="151"/>
    </row>
    <row r="5" spans="1:9" ht="15" customHeight="1" x14ac:dyDescent="0.3">
      <c r="A5" s="297" t="s">
        <v>12</v>
      </c>
      <c r="B5" s="298"/>
      <c r="C5" s="75">
        <v>1.5243055555555556</v>
      </c>
      <c r="D5" s="98">
        <v>4.1761796042617963E-3</v>
      </c>
      <c r="F5" s="39">
        <f>SUM(D4)</f>
        <v>4.1761796042617963E-3</v>
      </c>
      <c r="G5" s="151">
        <f>SUM(C4)</f>
        <v>1.5243055555555556</v>
      </c>
      <c r="H5" s="143"/>
      <c r="I5" s="151"/>
    </row>
    <row r="6" spans="1:9" ht="15" customHeight="1" x14ac:dyDescent="0.3">
      <c r="A6" s="294" t="s">
        <v>8</v>
      </c>
      <c r="B6" s="20" t="s">
        <v>19</v>
      </c>
      <c r="C6" s="16">
        <v>3.75</v>
      </c>
      <c r="D6" s="97">
        <v>1.0273972602739725E-2</v>
      </c>
      <c r="F6" s="39"/>
      <c r="H6" s="143"/>
      <c r="I6" s="151"/>
    </row>
    <row r="7" spans="1:9" ht="15" customHeight="1" x14ac:dyDescent="0.3">
      <c r="A7" s="294"/>
      <c r="B7" s="20" t="s">
        <v>16</v>
      </c>
      <c r="C7" s="16">
        <v>2.5972222222222223</v>
      </c>
      <c r="D7" s="97">
        <v>7.1156773211567739E-3</v>
      </c>
      <c r="F7" s="39"/>
      <c r="H7" s="143"/>
      <c r="I7" s="151"/>
    </row>
    <row r="8" spans="1:9" ht="15" customHeight="1" x14ac:dyDescent="0.3">
      <c r="A8" s="294"/>
      <c r="B8" s="20" t="s">
        <v>32</v>
      </c>
      <c r="C8" s="16">
        <v>1.3715277777777777</v>
      </c>
      <c r="D8" s="97">
        <v>3.7576103500761033E-3</v>
      </c>
      <c r="F8" s="39"/>
      <c r="H8" s="143"/>
      <c r="I8" s="151"/>
    </row>
    <row r="9" spans="1:9" ht="15" customHeight="1" x14ac:dyDescent="0.3">
      <c r="A9" s="294"/>
      <c r="B9" s="20" t="s">
        <v>22</v>
      </c>
      <c r="C9" s="16">
        <v>0.25694444444444442</v>
      </c>
      <c r="D9" s="97">
        <v>7.0395738203957376E-4</v>
      </c>
      <c r="F9" s="39"/>
      <c r="H9" s="143"/>
      <c r="I9" s="151"/>
    </row>
    <row r="10" spans="1:9" ht="15" customHeight="1" x14ac:dyDescent="0.3">
      <c r="A10" s="294"/>
      <c r="B10" s="20" t="s">
        <v>35</v>
      </c>
      <c r="C10" s="16">
        <v>8.3333333333333329E-2</v>
      </c>
      <c r="D10" s="97">
        <v>2.2831050228310502E-4</v>
      </c>
      <c r="F10" s="39"/>
      <c r="H10" s="143"/>
      <c r="I10" s="151"/>
    </row>
    <row r="11" spans="1:9" ht="15" customHeight="1" x14ac:dyDescent="0.3">
      <c r="A11" s="294"/>
      <c r="B11" s="20" t="s">
        <v>14</v>
      </c>
      <c r="C11" s="16">
        <v>1.3888888888888888E-2</v>
      </c>
      <c r="D11" s="97">
        <v>3.80517503805175E-5</v>
      </c>
      <c r="F11" s="39"/>
      <c r="H11" s="143"/>
      <c r="I11" s="151"/>
    </row>
    <row r="12" spans="1:9" s="45" customFormat="1" ht="15" customHeight="1" x14ac:dyDescent="0.3">
      <c r="A12" s="297" t="s">
        <v>8</v>
      </c>
      <c r="B12" s="298"/>
      <c r="C12" s="75">
        <v>8.0729166666666661</v>
      </c>
      <c r="D12" s="98">
        <v>2.2117579908675796E-2</v>
      </c>
      <c r="F12" s="39">
        <f>SUM(D6:D11)</f>
        <v>2.2117579908675803E-2</v>
      </c>
      <c r="G12" s="151">
        <f>SUM(C6:C11)</f>
        <v>8.0729166666666679</v>
      </c>
      <c r="H12" s="152"/>
      <c r="I12" s="153"/>
    </row>
    <row r="13" spans="1:9" s="45" customFormat="1" ht="15" customHeight="1" x14ac:dyDescent="0.3">
      <c r="A13" s="294" t="s">
        <v>9</v>
      </c>
      <c r="B13" s="20" t="s">
        <v>15</v>
      </c>
      <c r="C13" s="16">
        <v>19.861805555555556</v>
      </c>
      <c r="D13" s="97">
        <v>5.4415905631659059E-2</v>
      </c>
      <c r="E13" s="55"/>
      <c r="F13" s="39"/>
      <c r="H13" s="152"/>
      <c r="I13" s="153"/>
    </row>
    <row r="14" spans="1:9" s="45" customFormat="1" ht="15" customHeight="1" x14ac:dyDescent="0.3">
      <c r="A14" s="294"/>
      <c r="B14" s="20" t="s">
        <v>28</v>
      </c>
      <c r="C14" s="16">
        <v>7.2326388888888893</v>
      </c>
      <c r="D14" s="97">
        <v>1.981544901065449E-2</v>
      </c>
      <c r="E14" s="55"/>
      <c r="F14" s="39"/>
      <c r="H14" s="152"/>
      <c r="I14" s="153"/>
    </row>
    <row r="15" spans="1:9" s="45" customFormat="1" ht="15" customHeight="1" x14ac:dyDescent="0.3">
      <c r="A15" s="297" t="s">
        <v>9</v>
      </c>
      <c r="B15" s="298"/>
      <c r="C15" s="75">
        <v>27.094444444444445</v>
      </c>
      <c r="D15" s="98">
        <v>7.4231354642313549E-2</v>
      </c>
      <c r="F15" s="39">
        <f>SUM(D13:D14)</f>
        <v>7.4231354642313549E-2</v>
      </c>
      <c r="G15" s="151">
        <f>SUM(C13:C14)</f>
        <v>27.094444444444445</v>
      </c>
      <c r="H15" s="152"/>
      <c r="I15" s="153"/>
    </row>
    <row r="16" spans="1:9" ht="15" customHeight="1" x14ac:dyDescent="0.3">
      <c r="A16" s="48" t="s">
        <v>10</v>
      </c>
      <c r="B16" s="20" t="s">
        <v>13</v>
      </c>
      <c r="C16" s="16">
        <v>327.94722222222219</v>
      </c>
      <c r="D16" s="97">
        <v>0.89848554033485528</v>
      </c>
      <c r="F16" s="39"/>
      <c r="H16" s="143"/>
      <c r="I16" s="151"/>
    </row>
    <row r="17" spans="1:9" s="45" customFormat="1" ht="15" customHeight="1" x14ac:dyDescent="0.3">
      <c r="A17" s="297" t="s">
        <v>10</v>
      </c>
      <c r="B17" s="298"/>
      <c r="C17" s="75">
        <v>327.94722222222219</v>
      </c>
      <c r="D17" s="98">
        <v>0.89848554033485528</v>
      </c>
      <c r="F17" s="39">
        <f>SUM(D16)</f>
        <v>0.89848554033485528</v>
      </c>
      <c r="G17" s="151">
        <f>SUM(C16)</f>
        <v>327.94722222222219</v>
      </c>
      <c r="H17" s="152"/>
      <c r="I17" s="153"/>
    </row>
    <row r="18" spans="1:9" s="45" customFormat="1" ht="15" customHeight="1" x14ac:dyDescent="0.3">
      <c r="A18" s="136" t="s">
        <v>11</v>
      </c>
      <c r="B18" s="20" t="s">
        <v>36</v>
      </c>
      <c r="C18" s="16">
        <v>0.3611111111111111</v>
      </c>
      <c r="D18" s="97">
        <v>9.8934550989345513E-4</v>
      </c>
      <c r="F18" s="39"/>
      <c r="H18" s="152"/>
      <c r="I18" s="153"/>
    </row>
    <row r="19" spans="1:9" ht="15" customHeight="1" x14ac:dyDescent="0.3">
      <c r="A19" s="297" t="s">
        <v>11</v>
      </c>
      <c r="B19" s="298"/>
      <c r="C19" s="75">
        <v>0.3611111111111111</v>
      </c>
      <c r="D19" s="98">
        <v>9.8934550989345513E-4</v>
      </c>
      <c r="F19" s="39">
        <f>SUM(D18)</f>
        <v>9.8934550989345513E-4</v>
      </c>
      <c r="G19" s="151">
        <f>SUM(C18)</f>
        <v>0.3611111111111111</v>
      </c>
      <c r="H19" s="143"/>
      <c r="I19" s="151"/>
    </row>
    <row r="20" spans="1:9" ht="15" customHeight="1" x14ac:dyDescent="0.3">
      <c r="A20" s="295" t="s">
        <v>6</v>
      </c>
      <c r="B20" s="296"/>
      <c r="C20" s="22">
        <v>365</v>
      </c>
      <c r="D20" s="103">
        <v>1</v>
      </c>
      <c r="F20" s="111">
        <f>SUM(F5,F12,F15,F17,F19)</f>
        <v>0.99999999999999989</v>
      </c>
      <c r="G20" s="151">
        <f>SUM(G5,G12,G15,G17,G19)</f>
        <v>364.99999999999994</v>
      </c>
    </row>
    <row r="21" spans="1:9" ht="28.5" customHeight="1" x14ac:dyDescent="0.3">
      <c r="A21" s="291" t="s">
        <v>656</v>
      </c>
      <c r="B21" s="291"/>
      <c r="C21" s="291"/>
      <c r="D21" s="291"/>
      <c r="E21" s="291"/>
      <c r="F21" s="291"/>
      <c r="G21" s="291"/>
      <c r="H21" s="291"/>
    </row>
    <row r="22" spans="1:9" x14ac:dyDescent="0.3">
      <c r="A22" s="134"/>
      <c r="B22" s="134"/>
      <c r="C22" s="134"/>
      <c r="D22" s="134"/>
    </row>
    <row r="23" spans="1:9" x14ac:dyDescent="0.3">
      <c r="A23" s="134"/>
      <c r="B23" s="134"/>
      <c r="C23" s="134"/>
      <c r="D23" s="134"/>
    </row>
    <row r="25" spans="1:9" ht="15.75" x14ac:dyDescent="0.3">
      <c r="A25" s="146"/>
      <c r="B25" s="146"/>
      <c r="C25" s="4"/>
      <c r="D25" s="147"/>
      <c r="F25" s="39"/>
    </row>
    <row r="26" spans="1:9" ht="15.75" x14ac:dyDescent="0.3">
      <c r="A26" s="146"/>
      <c r="B26" s="149"/>
      <c r="C26" s="148"/>
      <c r="D26" s="148"/>
      <c r="F26" s="39"/>
    </row>
    <row r="27" spans="1:9" ht="15.75" x14ac:dyDescent="0.3">
      <c r="A27" s="146"/>
      <c r="B27" s="149"/>
      <c r="C27" s="148"/>
      <c r="D27" s="148"/>
      <c r="F27" s="39"/>
    </row>
    <row r="28" spans="1:9" ht="15.75" x14ac:dyDescent="0.3">
      <c r="A28" s="146"/>
      <c r="B28" s="149"/>
      <c r="C28" s="148"/>
      <c r="D28" s="148"/>
      <c r="F28" s="39"/>
    </row>
    <row r="29" spans="1:9" ht="15.75" x14ac:dyDescent="0.3">
      <c r="A29" s="146"/>
      <c r="B29" s="146"/>
      <c r="C29" s="147"/>
      <c r="D29" s="147"/>
      <c r="F29" s="39"/>
    </row>
    <row r="30" spans="1:9" ht="15.75" x14ac:dyDescent="0.3">
      <c r="A30" s="146"/>
      <c r="B30" s="146"/>
      <c r="C30" s="147"/>
      <c r="D30" s="147"/>
      <c r="F30" s="39"/>
    </row>
  </sheetData>
  <sortState xmlns:xlrd2="http://schemas.microsoft.com/office/spreadsheetml/2017/richdata2" ref="B30:D36">
    <sortCondition descending="1" ref="D30:D36"/>
  </sortState>
  <mergeCells count="10">
    <mergeCell ref="A21:H21"/>
    <mergeCell ref="A1:D1"/>
    <mergeCell ref="A5:B5"/>
    <mergeCell ref="A19:B19"/>
    <mergeCell ref="A20:B20"/>
    <mergeCell ref="A6:A11"/>
    <mergeCell ref="A12:B12"/>
    <mergeCell ref="A15:B15"/>
    <mergeCell ref="A17:B17"/>
    <mergeCell ref="A13:A1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56"/>
  <sheetViews>
    <sheetView zoomScaleNormal="100" workbookViewId="0"/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684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</row>
    <row r="5" spans="1:18" x14ac:dyDescent="0.3">
      <c r="B5" t="s">
        <v>10</v>
      </c>
      <c r="C5" s="175">
        <v>0.36690513888074433</v>
      </c>
      <c r="D5" s="175">
        <v>0.55387954529687511</v>
      </c>
      <c r="E5" s="175">
        <v>0.75624951629130877</v>
      </c>
      <c r="F5" s="175">
        <v>0.89848554033485528</v>
      </c>
      <c r="H5" s="146"/>
      <c r="I5" s="149"/>
      <c r="J5" s="148"/>
      <c r="K5" s="232"/>
      <c r="P5" s="251"/>
      <c r="Q5" s="251"/>
      <c r="R5" s="251"/>
    </row>
    <row r="6" spans="1:18" x14ac:dyDescent="0.3">
      <c r="B6" t="s">
        <v>9</v>
      </c>
      <c r="C6" s="175">
        <v>5.6207118981997303E-2</v>
      </c>
      <c r="D6" s="175">
        <v>5.7997443038225585E-2</v>
      </c>
      <c r="E6" s="175">
        <v>4.5284807677424349E-2</v>
      </c>
      <c r="F6" s="175">
        <v>7.4231354642313549E-2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8</v>
      </c>
      <c r="C7" s="175">
        <v>0.28936843957075004</v>
      </c>
      <c r="D7" s="175">
        <v>0.18982963498875136</v>
      </c>
      <c r="E7" s="175">
        <v>8.886696076155097E-2</v>
      </c>
      <c r="F7" s="175">
        <v>2.2117579908675796E-2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12</v>
      </c>
      <c r="C8" s="175">
        <v>9.7050372368498207E-3</v>
      </c>
      <c r="D8" s="175">
        <v>3.5292018909624287E-2</v>
      </c>
      <c r="E8" s="175">
        <v>1.495627273430849E-2</v>
      </c>
      <c r="F8" s="175">
        <v>4.1761796042617963E-3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11</v>
      </c>
      <c r="C9" s="175">
        <v>0.27781426532965853</v>
      </c>
      <c r="D9" s="175">
        <v>0.16300135776652364</v>
      </c>
      <c r="E9" s="175">
        <v>9.4642442535407476E-2</v>
      </c>
      <c r="F9" s="175">
        <v>9.8934550989345513E-4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  <c r="P10" s="251"/>
      <c r="Q10" s="251"/>
      <c r="R10" s="251"/>
    </row>
    <row r="11" spans="1:18" x14ac:dyDescent="0.3">
      <c r="B11" s="55"/>
      <c r="C11" s="55"/>
      <c r="D11" s="55"/>
      <c r="H11" s="146"/>
      <c r="I11" s="146"/>
      <c r="J11" s="147"/>
      <c r="K11" s="164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F20" s="247"/>
      <c r="G20" s="247"/>
      <c r="H20" s="247"/>
      <c r="I20" s="247"/>
      <c r="J20" s="247"/>
      <c r="K20" s="247"/>
    </row>
    <row r="21" spans="1:13" hidden="1" x14ac:dyDescent="0.3">
      <c r="B21"/>
      <c r="C21"/>
      <c r="D21"/>
      <c r="F21" s="247"/>
      <c r="G21" s="247"/>
      <c r="H21" s="247"/>
      <c r="I21" s="247"/>
      <c r="J21" s="247"/>
      <c r="K21" s="247"/>
    </row>
    <row r="22" spans="1:13" hidden="1" x14ac:dyDescent="0.3">
      <c r="B22" t="s">
        <v>12</v>
      </c>
      <c r="C22" s="159">
        <v>1.5243055555555556</v>
      </c>
      <c r="D22" s="160">
        <v>4.1761796042617963E-3</v>
      </c>
      <c r="F22" s="238"/>
      <c r="G22" s="238"/>
      <c r="H22" s="238"/>
      <c r="I22" s="238"/>
      <c r="J22" s="238"/>
      <c r="K22" s="247"/>
    </row>
    <row r="23" spans="1:13" hidden="1" x14ac:dyDescent="0.3">
      <c r="B23" t="s">
        <v>8</v>
      </c>
      <c r="C23" s="159">
        <v>8.0729166666666661</v>
      </c>
      <c r="D23" s="160">
        <v>2.2117579908675796E-2</v>
      </c>
      <c r="F23" s="239"/>
      <c r="G23" s="252"/>
      <c r="H23" s="252"/>
      <c r="I23" s="252"/>
      <c r="J23" s="252"/>
      <c r="K23" s="247"/>
    </row>
    <row r="24" spans="1:13" hidden="1" x14ac:dyDescent="0.3">
      <c r="B24" t="s">
        <v>9</v>
      </c>
      <c r="C24" s="159">
        <v>27.094444444444445</v>
      </c>
      <c r="D24" s="160">
        <v>7.4231354642313549E-2</v>
      </c>
      <c r="F24" s="239"/>
      <c r="G24" s="252"/>
      <c r="H24" s="252"/>
      <c r="I24" s="252"/>
      <c r="J24" s="252"/>
      <c r="K24" s="247"/>
    </row>
    <row r="25" spans="1:13" hidden="1" x14ac:dyDescent="0.3">
      <c r="B25" t="s">
        <v>10</v>
      </c>
      <c r="C25" s="159">
        <v>327.94722222222219</v>
      </c>
      <c r="D25" s="160">
        <v>0.89848554033485528</v>
      </c>
      <c r="F25" s="239"/>
      <c r="G25" s="252"/>
      <c r="H25" s="252"/>
      <c r="I25" s="252"/>
      <c r="J25" s="252"/>
      <c r="K25" s="247"/>
    </row>
    <row r="26" spans="1:13" hidden="1" x14ac:dyDescent="0.3">
      <c r="B26" t="s">
        <v>11</v>
      </c>
      <c r="C26" s="159">
        <v>0.3611111111111111</v>
      </c>
      <c r="D26" s="160">
        <v>9.8934550989345513E-4</v>
      </c>
      <c r="F26" s="239"/>
      <c r="G26" s="252"/>
      <c r="H26" s="252"/>
      <c r="I26" s="252"/>
      <c r="J26" s="252"/>
      <c r="K26" s="247"/>
    </row>
    <row r="27" spans="1:13" ht="16.5" hidden="1" customHeight="1" x14ac:dyDescent="0.3">
      <c r="F27" s="239"/>
      <c r="G27" s="252"/>
      <c r="H27" s="252"/>
      <c r="I27" s="252"/>
      <c r="J27" s="252"/>
      <c r="K27" s="247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</row>
    <row r="41" spans="4:14" ht="16.5" hidden="1" customHeight="1" x14ac:dyDescent="0.3">
      <c r="D41" s="236"/>
      <c r="E41" s="233"/>
    </row>
    <row r="42" spans="4:14" ht="16.5" hidden="1" customHeight="1" x14ac:dyDescent="0.3">
      <c r="D42" s="236"/>
      <c r="E42" s="233"/>
    </row>
    <row r="43" spans="4:14" ht="16.5" hidden="1" customHeight="1" x14ac:dyDescent="0.3">
      <c r="D43" s="236"/>
      <c r="E43" s="233"/>
    </row>
    <row r="44" spans="4:14" ht="16.5" hidden="1" customHeight="1" x14ac:dyDescent="0.3">
      <c r="D44" s="236"/>
      <c r="E44" s="233"/>
    </row>
    <row r="45" spans="4:14" ht="16.5" hidden="1" customHeight="1" x14ac:dyDescent="0.3">
      <c r="D45" s="236"/>
      <c r="E45" s="233"/>
    </row>
    <row r="46" spans="4:14" ht="16.5" hidden="1" customHeight="1" x14ac:dyDescent="0.3">
      <c r="D46" s="236"/>
      <c r="E46" s="233"/>
      <c r="J46" s="2"/>
      <c r="K46" s="235"/>
      <c r="L46" s="235"/>
      <c r="M46" s="235"/>
      <c r="N46" s="235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workbookViewId="0"/>
  </sheetViews>
  <sheetFormatPr defaultColWidth="0" defaultRowHeight="15" customHeight="1" zeroHeight="1" x14ac:dyDescent="0.25"/>
  <cols>
    <col min="1" max="11" width="9.140625" customWidth="1"/>
    <col min="12" max="12" width="106.28515625" hidden="1" customWidth="1"/>
    <col min="13" max="13" width="30.42578125" hidden="1" customWidth="1"/>
    <col min="14" max="14" width="0" hidden="1" customWidth="1"/>
    <col min="15" max="16384" width="9.140625" hidden="1"/>
  </cols>
  <sheetData>
    <row r="1" spans="1:4" s="1" customFormat="1" ht="17.100000000000001" customHeight="1" x14ac:dyDescent="0.25">
      <c r="A1" s="203" t="s">
        <v>685</v>
      </c>
    </row>
    <row r="2" spans="1:4" x14ac:dyDescent="0.25"/>
    <row r="3" spans="1:4" x14ac:dyDescent="0.25"/>
    <row r="4" spans="1:4" x14ac:dyDescent="0.25">
      <c r="B4" s="3" t="s">
        <v>66</v>
      </c>
      <c r="C4" s="3" t="s">
        <v>236</v>
      </c>
    </row>
    <row r="5" spans="1:4" x14ac:dyDescent="0.25">
      <c r="B5" t="str">
        <f>A21</f>
        <v>Religioso</v>
      </c>
      <c r="C5" s="4">
        <f>B21</f>
        <v>472244</v>
      </c>
      <c r="D5" s="11">
        <f>C5/$C$9</f>
        <v>0.89848554033485539</v>
      </c>
    </row>
    <row r="6" spans="1:4" x14ac:dyDescent="0.25">
      <c r="B6" t="str">
        <f t="shared" ref="B6:C7" si="0">A22</f>
        <v>Telejornal</v>
      </c>
      <c r="C6" s="4">
        <f t="shared" si="0"/>
        <v>28601</v>
      </c>
      <c r="D6" s="11">
        <f>C6/$C$9</f>
        <v>5.4415905631659059E-2</v>
      </c>
    </row>
    <row r="7" spans="1:4" x14ac:dyDescent="0.25">
      <c r="B7" t="str">
        <f t="shared" si="0"/>
        <v>Entrevista</v>
      </c>
      <c r="C7" s="4">
        <f t="shared" si="0"/>
        <v>10415</v>
      </c>
      <c r="D7" s="11">
        <f>C7/$C$9</f>
        <v>1.981544901065449E-2</v>
      </c>
    </row>
    <row r="8" spans="1:4" x14ac:dyDescent="0.25">
      <c r="B8" t="s">
        <v>653</v>
      </c>
      <c r="C8" s="4">
        <f>C24</f>
        <v>14340</v>
      </c>
      <c r="D8" s="11">
        <f>C8/$C$9</f>
        <v>2.7283105022831051E-2</v>
      </c>
    </row>
    <row r="9" spans="1:4" x14ac:dyDescent="0.25">
      <c r="B9" s="5" t="s">
        <v>65</v>
      </c>
      <c r="C9" s="6">
        <f>SUM(C5:C8)</f>
        <v>525600</v>
      </c>
      <c r="D9" s="11">
        <f>C9/$C$9</f>
        <v>1</v>
      </c>
    </row>
    <row r="10" spans="1:4" x14ac:dyDescent="0.25"/>
    <row r="11" spans="1:4" x14ac:dyDescent="0.25"/>
    <row r="12" spans="1:4" x14ac:dyDescent="0.25"/>
    <row r="13" spans="1:4" x14ac:dyDescent="0.25"/>
    <row r="14" spans="1:4" x14ac:dyDescent="0.25"/>
    <row r="15" spans="1:4" x14ac:dyDescent="0.25"/>
    <row r="16" spans="1:4" x14ac:dyDescent="0.25"/>
    <row r="17" spans="1:14" ht="32.25" customHeight="1" x14ac:dyDescent="0.25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4" hidden="1" x14ac:dyDescent="0.25"/>
    <row r="19" spans="1:14" hidden="1" x14ac:dyDescent="0.25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4" hidden="1" x14ac:dyDescent="0.25">
      <c r="A20" s="3" t="s">
        <v>66</v>
      </c>
      <c r="B20" s="3" t="s">
        <v>236</v>
      </c>
      <c r="C20" s="146"/>
      <c r="D20" s="149"/>
      <c r="E20" s="149"/>
      <c r="F20" s="149"/>
      <c r="G20" s="149"/>
      <c r="H20" s="149"/>
      <c r="I20" s="149"/>
      <c r="J20" s="146"/>
      <c r="K20" s="146"/>
      <c r="L20" s="3" t="s">
        <v>45</v>
      </c>
      <c r="M20" s="3" t="s">
        <v>138</v>
      </c>
      <c r="N20" s="3" t="s">
        <v>6</v>
      </c>
    </row>
    <row r="21" spans="1:14" hidden="1" x14ac:dyDescent="0.25">
      <c r="A21" t="s">
        <v>13</v>
      </c>
      <c r="B21" s="4">
        <v>472244</v>
      </c>
      <c r="C21" s="148"/>
      <c r="D21" s="173">
        <f>B21/B$32</f>
        <v>0.89848554033485539</v>
      </c>
      <c r="E21" s="149"/>
      <c r="F21" s="149"/>
      <c r="G21" s="149"/>
      <c r="H21" s="149"/>
      <c r="I21" s="149"/>
      <c r="J21" s="149"/>
      <c r="K21" s="148"/>
      <c r="L21" s="2" t="s">
        <v>59</v>
      </c>
      <c r="M21" t="s">
        <v>13</v>
      </c>
      <c r="N21" s="4">
        <v>152460</v>
      </c>
    </row>
    <row r="22" spans="1:14" hidden="1" x14ac:dyDescent="0.25">
      <c r="A22" t="s">
        <v>15</v>
      </c>
      <c r="B22" s="4">
        <v>28601</v>
      </c>
      <c r="C22" s="148"/>
      <c r="D22" s="173">
        <f t="shared" ref="D22:D23" si="1">B22/B$32</f>
        <v>5.4415905631659059E-2</v>
      </c>
      <c r="E22" s="149"/>
      <c r="F22" s="149"/>
      <c r="G22" s="149"/>
      <c r="H22" s="149"/>
      <c r="I22" s="149"/>
      <c r="J22" s="149"/>
      <c r="K22" s="148"/>
      <c r="L22" s="2"/>
      <c r="M22" t="s">
        <v>139</v>
      </c>
      <c r="N22" s="4">
        <v>36765</v>
      </c>
    </row>
    <row r="23" spans="1:14" hidden="1" x14ac:dyDescent="0.25">
      <c r="A23" t="s">
        <v>28</v>
      </c>
      <c r="B23" s="4">
        <v>10415</v>
      </c>
      <c r="C23" s="148"/>
      <c r="D23" s="173">
        <f t="shared" si="1"/>
        <v>1.981544901065449E-2</v>
      </c>
      <c r="E23" s="149"/>
      <c r="F23" s="149"/>
      <c r="G23" s="149"/>
      <c r="H23" s="149"/>
      <c r="I23" s="149"/>
      <c r="J23" s="149"/>
      <c r="K23" s="148"/>
      <c r="L23" s="2"/>
      <c r="M23" t="s">
        <v>146</v>
      </c>
      <c r="N23" s="4">
        <v>30235</v>
      </c>
    </row>
    <row r="24" spans="1:14" hidden="1" x14ac:dyDescent="0.25">
      <c r="A24" t="s">
        <v>19</v>
      </c>
      <c r="B24" s="4">
        <v>5400</v>
      </c>
      <c r="C24" s="148">
        <f>SUM(B24:B31)</f>
        <v>14340</v>
      </c>
      <c r="D24" s="173">
        <f>C24/B$32</f>
        <v>2.7283105022831051E-2</v>
      </c>
      <c r="E24" s="149"/>
      <c r="F24" s="149"/>
      <c r="G24" s="149"/>
      <c r="H24" s="149"/>
      <c r="I24" s="149"/>
      <c r="J24" s="149"/>
      <c r="K24" s="148"/>
      <c r="L24" s="2"/>
      <c r="M24" t="s">
        <v>143</v>
      </c>
      <c r="N24" s="4">
        <v>12550</v>
      </c>
    </row>
    <row r="25" spans="1:14" hidden="1" x14ac:dyDescent="0.25">
      <c r="A25" t="s">
        <v>16</v>
      </c>
      <c r="B25" s="4">
        <v>3740</v>
      </c>
      <c r="C25" s="148"/>
      <c r="D25" s="173"/>
      <c r="E25" s="149"/>
      <c r="F25" s="149"/>
      <c r="G25" s="149"/>
      <c r="H25" s="149"/>
      <c r="I25" s="149"/>
      <c r="J25" s="149"/>
      <c r="K25" s="148"/>
      <c r="L25" s="2"/>
      <c r="M25" t="s">
        <v>151</v>
      </c>
      <c r="N25" s="4">
        <v>7290</v>
      </c>
    </row>
    <row r="26" spans="1:14" hidden="1" x14ac:dyDescent="0.25">
      <c r="A26" t="s">
        <v>26</v>
      </c>
      <c r="B26" s="4">
        <v>2195</v>
      </c>
      <c r="C26" s="148"/>
      <c r="D26" s="149"/>
      <c r="E26" s="149"/>
      <c r="F26" s="149"/>
      <c r="G26" s="148"/>
      <c r="H26" s="149"/>
      <c r="I26" s="149"/>
      <c r="J26" s="149"/>
      <c r="K26" s="148"/>
      <c r="L26" s="2"/>
      <c r="M26" t="s">
        <v>142</v>
      </c>
      <c r="N26" s="4">
        <v>5365</v>
      </c>
    </row>
    <row r="27" spans="1:14" hidden="1" x14ac:dyDescent="0.25">
      <c r="A27" t="s">
        <v>32</v>
      </c>
      <c r="B27" s="4">
        <v>1975</v>
      </c>
      <c r="C27" s="148"/>
      <c r="D27" s="149"/>
      <c r="E27" s="149"/>
      <c r="F27" s="149"/>
      <c r="G27" s="148"/>
      <c r="H27" s="149"/>
      <c r="I27" s="149"/>
      <c r="J27" s="149"/>
      <c r="K27" s="148"/>
      <c r="L27" s="2"/>
      <c r="M27" t="s">
        <v>152</v>
      </c>
      <c r="N27" s="4">
        <v>5340</v>
      </c>
    </row>
    <row r="28" spans="1:14" hidden="1" x14ac:dyDescent="0.25">
      <c r="A28" t="s">
        <v>36</v>
      </c>
      <c r="B28" s="4">
        <v>520</v>
      </c>
      <c r="C28" s="148"/>
      <c r="D28" s="149"/>
      <c r="E28" s="149"/>
      <c r="F28" s="149"/>
      <c r="G28" s="148"/>
      <c r="H28" s="149"/>
      <c r="I28" s="149"/>
      <c r="J28" s="149"/>
      <c r="K28" s="148"/>
      <c r="L28" s="2"/>
      <c r="M28" t="s">
        <v>147</v>
      </c>
      <c r="N28" s="4">
        <v>1560</v>
      </c>
    </row>
    <row r="29" spans="1:14" hidden="1" x14ac:dyDescent="0.25">
      <c r="A29" t="s">
        <v>22</v>
      </c>
      <c r="B29" s="4">
        <v>370</v>
      </c>
      <c r="C29" s="148"/>
      <c r="D29" s="149"/>
      <c r="E29" s="149"/>
      <c r="F29" s="149"/>
      <c r="G29" s="148"/>
      <c r="H29" s="149"/>
      <c r="I29" s="149"/>
      <c r="J29" s="149"/>
      <c r="K29" s="148"/>
      <c r="L29" s="2"/>
      <c r="M29" t="s">
        <v>144</v>
      </c>
      <c r="N29" s="4">
        <v>255</v>
      </c>
    </row>
    <row r="30" spans="1:14" hidden="1" x14ac:dyDescent="0.25">
      <c r="A30" t="s">
        <v>35</v>
      </c>
      <c r="B30" s="4">
        <v>120</v>
      </c>
      <c r="C30" s="148"/>
      <c r="D30" s="149"/>
      <c r="E30" s="149"/>
      <c r="F30" s="149"/>
      <c r="G30" s="148"/>
      <c r="H30" s="149"/>
      <c r="I30" s="149"/>
      <c r="J30" s="149"/>
      <c r="K30" s="148"/>
      <c r="L30" s="7"/>
      <c r="M30" t="s">
        <v>153</v>
      </c>
      <c r="N30" s="4">
        <v>60</v>
      </c>
    </row>
    <row r="31" spans="1:14" hidden="1" x14ac:dyDescent="0.25">
      <c r="A31" t="s">
        <v>14</v>
      </c>
      <c r="B31" s="4">
        <v>20</v>
      </c>
      <c r="C31" s="148"/>
      <c r="D31" s="149"/>
      <c r="E31" s="149"/>
      <c r="F31" s="149"/>
      <c r="G31" s="148"/>
      <c r="H31" s="149"/>
      <c r="I31" s="149"/>
      <c r="J31" s="149"/>
      <c r="K31" s="148"/>
      <c r="L31" s="8" t="s">
        <v>150</v>
      </c>
      <c r="M31" s="8"/>
      <c r="N31" s="9">
        <v>251880</v>
      </c>
    </row>
    <row r="32" spans="1:14" hidden="1" x14ac:dyDescent="0.25">
      <c r="A32" s="5" t="s">
        <v>65</v>
      </c>
      <c r="B32" s="6">
        <v>525600</v>
      </c>
      <c r="C32" s="148"/>
      <c r="D32" s="149"/>
      <c r="E32" s="149"/>
      <c r="F32" s="149"/>
      <c r="G32" s="148"/>
      <c r="H32" s="149"/>
      <c r="I32" s="149"/>
      <c r="J32" s="149"/>
      <c r="K32" s="148"/>
      <c r="L32" s="5" t="s">
        <v>65</v>
      </c>
      <c r="M32" s="5"/>
      <c r="N32" s="6">
        <v>251880</v>
      </c>
    </row>
    <row r="33" spans="1:11" hidden="1" x14ac:dyDescent="0.25">
      <c r="A33" s="146"/>
      <c r="B33" s="149"/>
      <c r="C33" s="148"/>
      <c r="D33" s="149"/>
      <c r="E33" s="149"/>
      <c r="F33" s="149"/>
      <c r="G33" s="148"/>
      <c r="H33" s="149"/>
      <c r="I33" s="149"/>
      <c r="J33" s="149"/>
      <c r="K33" s="148"/>
    </row>
    <row r="34" spans="1:11" hidden="1" x14ac:dyDescent="0.25">
      <c r="A34" s="146"/>
      <c r="B34" s="149"/>
      <c r="C34" s="148"/>
      <c r="D34" s="149"/>
      <c r="E34" s="149"/>
      <c r="F34" s="149"/>
      <c r="G34" s="148"/>
      <c r="H34" s="149"/>
      <c r="I34" s="149"/>
      <c r="J34" s="149"/>
      <c r="K34" s="148"/>
    </row>
    <row r="35" spans="1:11" hidden="1" x14ac:dyDescent="0.25">
      <c r="A35" s="146"/>
      <c r="B35" s="149"/>
      <c r="C35" s="148"/>
      <c r="D35" s="149"/>
      <c r="E35" s="149"/>
      <c r="F35" s="149"/>
      <c r="G35" s="148"/>
      <c r="H35" s="149"/>
      <c r="I35" s="149"/>
      <c r="J35" s="149"/>
      <c r="K35" s="148"/>
    </row>
    <row r="36" spans="1:11" hidden="1" x14ac:dyDescent="0.25">
      <c r="A36" s="146"/>
      <c r="B36" s="149"/>
      <c r="C36" s="148"/>
      <c r="D36" s="149"/>
      <c r="E36" s="149"/>
      <c r="F36" s="149"/>
      <c r="G36" s="148"/>
      <c r="H36" s="149"/>
      <c r="I36" s="149"/>
      <c r="J36" s="149"/>
      <c r="K36" s="148"/>
    </row>
    <row r="37" spans="1:11" hidden="1" x14ac:dyDescent="0.25">
      <c r="A37" s="146"/>
      <c r="B37" s="149"/>
      <c r="C37" s="148"/>
      <c r="D37" s="149"/>
      <c r="E37" s="149"/>
      <c r="F37" s="149"/>
      <c r="G37" s="148"/>
      <c r="H37" s="149"/>
      <c r="I37" s="149"/>
      <c r="J37" s="146"/>
      <c r="K37" s="147"/>
    </row>
    <row r="38" spans="1:11" hidden="1" x14ac:dyDescent="0.25">
      <c r="A38" s="146"/>
      <c r="B38" s="146"/>
      <c r="C38" s="147"/>
      <c r="D38" s="149"/>
      <c r="E38" s="149"/>
      <c r="F38" s="149"/>
      <c r="G38" s="148"/>
      <c r="H38" s="149"/>
      <c r="I38" s="149"/>
      <c r="J38" s="149"/>
      <c r="K38" s="149"/>
    </row>
    <row r="39" spans="1:11" hidden="1" x14ac:dyDescent="0.25">
      <c r="A39" s="146"/>
      <c r="B39" s="146"/>
      <c r="C39" s="147"/>
      <c r="D39" s="149"/>
      <c r="E39" s="149"/>
      <c r="F39" s="149"/>
      <c r="G39" s="149"/>
      <c r="H39" s="149"/>
      <c r="I39" s="149"/>
      <c r="J39" s="149"/>
      <c r="K39" s="149"/>
    </row>
    <row r="40" spans="1:11" hidden="1" x14ac:dyDescent="0.25">
      <c r="A40" s="146"/>
      <c r="B40" s="146"/>
      <c r="C40" s="147"/>
      <c r="D40" s="149"/>
      <c r="E40" s="149"/>
      <c r="F40" s="149"/>
      <c r="G40" s="149"/>
      <c r="H40" s="149"/>
      <c r="I40" s="149"/>
      <c r="J40" s="149"/>
      <c r="K40" s="149"/>
    </row>
    <row r="41" spans="1:11" hidden="1" x14ac:dyDescent="0.25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</row>
  </sheetData>
  <mergeCells count="1">
    <mergeCell ref="A17:K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2"/>
  <sheetViews>
    <sheetView zoomScaleNormal="100" workbookViewId="0">
      <selection sqref="A1:D1"/>
    </sheetView>
  </sheetViews>
  <sheetFormatPr defaultColWidth="0" defaultRowHeight="14.25" x14ac:dyDescent="0.3"/>
  <cols>
    <col min="1" max="1" width="16.140625" style="25" customWidth="1"/>
    <col min="2" max="2" width="16.7109375" style="25" customWidth="1"/>
    <col min="3" max="3" width="16.140625" style="25" customWidth="1"/>
    <col min="4" max="4" width="8.28515625" style="25" customWidth="1"/>
    <col min="5" max="5" width="9.140625" style="25" customWidth="1"/>
    <col min="6" max="6" width="9.140625" style="25" hidden="1" customWidth="1"/>
    <col min="7" max="7" width="10.85546875" style="25" hidden="1" customWidth="1"/>
    <col min="8" max="10" width="9.140625" style="25" hidden="1" customWidth="1"/>
    <col min="11" max="11" width="16.85546875" style="25" hidden="1" customWidth="1"/>
    <col min="12" max="12" width="11.85546875" style="25" hidden="1" customWidth="1"/>
    <col min="13" max="13" width="5" style="25" hidden="1" customWidth="1"/>
    <col min="14" max="16384" width="9.140625" style="25" hidden="1"/>
  </cols>
  <sheetData>
    <row r="1" spans="1:7" s="12" customFormat="1" ht="31.5" customHeight="1" x14ac:dyDescent="0.25">
      <c r="A1" s="293" t="s">
        <v>686</v>
      </c>
      <c r="B1" s="293"/>
      <c r="C1" s="293"/>
      <c r="D1" s="293"/>
    </row>
    <row r="2" spans="1:7" s="12" customFormat="1" ht="17.100000000000001" customHeight="1" x14ac:dyDescent="0.25">
      <c r="A2" s="53"/>
    </row>
    <row r="3" spans="1:7" ht="15" customHeight="1" x14ac:dyDescent="0.3">
      <c r="A3" s="49" t="s">
        <v>7</v>
      </c>
      <c r="B3" s="46" t="s">
        <v>40</v>
      </c>
      <c r="C3" s="46" t="s">
        <v>43</v>
      </c>
      <c r="D3" s="47" t="s">
        <v>42</v>
      </c>
    </row>
    <row r="4" spans="1:7" ht="15" customHeight="1" x14ac:dyDescent="0.3">
      <c r="A4" s="136" t="s">
        <v>12</v>
      </c>
      <c r="B4" s="20" t="s">
        <v>26</v>
      </c>
      <c r="C4" s="16">
        <v>8.2993055555555557</v>
      </c>
      <c r="D4" s="97">
        <v>2.2776434175895591E-2</v>
      </c>
      <c r="G4" s="143"/>
    </row>
    <row r="5" spans="1:7" s="45" customFormat="1" ht="15" customHeight="1" x14ac:dyDescent="0.3">
      <c r="A5" s="297" t="s">
        <v>12</v>
      </c>
      <c r="B5" s="298"/>
      <c r="C5" s="75">
        <v>8.2993055555555557</v>
      </c>
      <c r="D5" s="98">
        <v>2.2776434175895591E-2</v>
      </c>
      <c r="F5" s="143">
        <f>SUM(D4)</f>
        <v>2.2776434175895591E-2</v>
      </c>
      <c r="G5" s="151">
        <f>SUM(C4)</f>
        <v>8.2993055555555557</v>
      </c>
    </row>
    <row r="6" spans="1:7" ht="15" customHeight="1" x14ac:dyDescent="0.3">
      <c r="A6" s="294" t="s">
        <v>8</v>
      </c>
      <c r="B6" s="20" t="s">
        <v>18</v>
      </c>
      <c r="C6" s="16">
        <v>65.384027777777774</v>
      </c>
      <c r="D6" s="97">
        <v>0.17943850782052526</v>
      </c>
      <c r="G6" s="143"/>
    </row>
    <row r="7" spans="1:7" ht="15" customHeight="1" x14ac:dyDescent="0.3">
      <c r="A7" s="294"/>
      <c r="B7" s="20" t="s">
        <v>21</v>
      </c>
      <c r="C7" s="16">
        <v>52.40486111111111</v>
      </c>
      <c r="D7" s="97">
        <v>0.14381876430554841</v>
      </c>
      <c r="G7" s="143"/>
    </row>
    <row r="8" spans="1:7" ht="15" customHeight="1" x14ac:dyDescent="0.3">
      <c r="A8" s="294"/>
      <c r="B8" s="20" t="s">
        <v>22</v>
      </c>
      <c r="C8" s="16">
        <v>36.271527777777777</v>
      </c>
      <c r="D8" s="97">
        <v>9.954279419640219E-2</v>
      </c>
      <c r="G8" s="143"/>
    </row>
    <row r="9" spans="1:7" ht="15" customHeight="1" x14ac:dyDescent="0.3">
      <c r="A9" s="294"/>
      <c r="B9" s="20" t="s">
        <v>16</v>
      </c>
      <c r="C9" s="16">
        <v>34.118055555555557</v>
      </c>
      <c r="D9" s="97">
        <v>9.3632851733055841E-2</v>
      </c>
      <c r="G9" s="143"/>
    </row>
    <row r="10" spans="1:7" ht="15" customHeight="1" x14ac:dyDescent="0.3">
      <c r="A10" s="294"/>
      <c r="B10" s="20" t="s">
        <v>14</v>
      </c>
      <c r="C10" s="16">
        <v>29.778472222222224</v>
      </c>
      <c r="D10" s="97">
        <v>8.172339334755073E-2</v>
      </c>
      <c r="G10" s="143"/>
    </row>
    <row r="11" spans="1:7" ht="15" customHeight="1" x14ac:dyDescent="0.3">
      <c r="A11" s="294"/>
      <c r="B11" s="20" t="s">
        <v>19</v>
      </c>
      <c r="C11" s="16">
        <v>19.549305555555556</v>
      </c>
      <c r="D11" s="97">
        <v>5.3650690192087423E-2</v>
      </c>
      <c r="G11" s="143"/>
    </row>
    <row r="12" spans="1:7" ht="15" customHeight="1" x14ac:dyDescent="0.3">
      <c r="A12" s="294"/>
      <c r="B12" s="20" t="s">
        <v>32</v>
      </c>
      <c r="C12" s="16">
        <v>5.0111111111111111</v>
      </c>
      <c r="D12" s="97">
        <v>1.3752384655113595E-2</v>
      </c>
      <c r="G12" s="143"/>
    </row>
    <row r="13" spans="1:7" ht="15" customHeight="1" x14ac:dyDescent="0.3">
      <c r="A13" s="294"/>
      <c r="B13" s="20" t="s">
        <v>31</v>
      </c>
      <c r="C13" s="16">
        <v>3.9562499999999998</v>
      </c>
      <c r="D13" s="97">
        <v>1.0857446699027459E-2</v>
      </c>
      <c r="G13" s="143"/>
    </row>
    <row r="14" spans="1:7" ht="15" customHeight="1" x14ac:dyDescent="0.3">
      <c r="A14" s="294"/>
      <c r="B14" s="20" t="s">
        <v>20</v>
      </c>
      <c r="C14" s="16">
        <v>3.8263888888888888</v>
      </c>
      <c r="D14" s="97">
        <v>1.0501058682050431E-2</v>
      </c>
      <c r="G14" s="143"/>
    </row>
    <row r="15" spans="1:7" ht="15" customHeight="1" x14ac:dyDescent="0.3">
      <c r="A15" s="294"/>
      <c r="B15" s="20" t="s">
        <v>27</v>
      </c>
      <c r="C15" s="16">
        <v>3.6854166666666668</v>
      </c>
      <c r="D15" s="97">
        <v>1.0114177572711731E-2</v>
      </c>
      <c r="G15" s="143"/>
    </row>
    <row r="16" spans="1:7" ht="15" customHeight="1" x14ac:dyDescent="0.3">
      <c r="A16" s="294"/>
      <c r="B16" s="20" t="s">
        <v>17</v>
      </c>
      <c r="C16" s="16">
        <v>0.30486111111111114</v>
      </c>
      <c r="D16" s="97">
        <v>8.3665422167334661E-4</v>
      </c>
      <c r="G16" s="143"/>
    </row>
    <row r="17" spans="1:8" s="45" customFormat="1" ht="15" customHeight="1" x14ac:dyDescent="0.3">
      <c r="A17" s="297" t="s">
        <v>8</v>
      </c>
      <c r="B17" s="298"/>
      <c r="C17" s="75">
        <v>254.29027777777779</v>
      </c>
      <c r="D17" s="98">
        <v>0.69786872342574646</v>
      </c>
      <c r="F17" s="143">
        <f>SUM(D6:D16)</f>
        <v>0.69786872342574646</v>
      </c>
      <c r="G17" s="151">
        <f>SUM(C6:C16)</f>
        <v>254.29027777777782</v>
      </c>
    </row>
    <row r="18" spans="1:8" s="45" customFormat="1" ht="15" customHeight="1" x14ac:dyDescent="0.3">
      <c r="A18" s="299" t="s">
        <v>9</v>
      </c>
      <c r="B18" s="20" t="s">
        <v>15</v>
      </c>
      <c r="C18" s="16">
        <v>78.238194444444446</v>
      </c>
      <c r="D18" s="97">
        <v>0.21471520404643335</v>
      </c>
      <c r="F18" s="25"/>
      <c r="G18" s="143"/>
    </row>
    <row r="19" spans="1:8" s="45" customFormat="1" ht="15" customHeight="1" x14ac:dyDescent="0.3">
      <c r="A19" s="300"/>
      <c r="B19" s="20" t="s">
        <v>30</v>
      </c>
      <c r="C19" s="16">
        <v>18.218055555555555</v>
      </c>
      <c r="D19" s="97">
        <v>4.9997236563504716E-2</v>
      </c>
      <c r="F19" s="25"/>
      <c r="G19" s="143"/>
    </row>
    <row r="20" spans="1:8" s="45" customFormat="1" ht="15" customHeight="1" x14ac:dyDescent="0.3">
      <c r="A20" s="301"/>
      <c r="B20" s="20" t="s">
        <v>24</v>
      </c>
      <c r="C20" s="16">
        <v>2.7777777777777776E-2</v>
      </c>
      <c r="D20" s="97">
        <v>7.6232730904177349E-5</v>
      </c>
      <c r="F20" s="25"/>
      <c r="G20" s="151"/>
    </row>
    <row r="21" spans="1:8" s="45" customFormat="1" ht="15" customHeight="1" x14ac:dyDescent="0.3">
      <c r="A21" s="297" t="s">
        <v>9</v>
      </c>
      <c r="B21" s="298"/>
      <c r="C21" s="75">
        <v>96.484027777777783</v>
      </c>
      <c r="D21" s="98">
        <v>0.26478867334084227</v>
      </c>
      <c r="F21" s="143">
        <f>SUM(D18:D20)</f>
        <v>0.26478867334084222</v>
      </c>
      <c r="G21" s="151">
        <f>SUM(C18:C20)</f>
        <v>96.484027777777769</v>
      </c>
    </row>
    <row r="22" spans="1:8" ht="15" customHeight="1" x14ac:dyDescent="0.3">
      <c r="A22" s="294" t="s">
        <v>10</v>
      </c>
      <c r="B22" s="20" t="s">
        <v>37</v>
      </c>
      <c r="C22" s="16">
        <v>2.6597222222222223</v>
      </c>
      <c r="D22" s="97">
        <v>7.2992839840749823E-3</v>
      </c>
      <c r="G22" s="143"/>
    </row>
    <row r="23" spans="1:8" ht="15" customHeight="1" x14ac:dyDescent="0.3">
      <c r="A23" s="294"/>
      <c r="B23" s="20" t="s">
        <v>13</v>
      </c>
      <c r="C23" s="16">
        <v>2.1305555555555555</v>
      </c>
      <c r="D23" s="97">
        <v>5.8470504603504031E-3</v>
      </c>
      <c r="G23" s="143"/>
    </row>
    <row r="24" spans="1:8" ht="15" customHeight="1" x14ac:dyDescent="0.3">
      <c r="A24" s="294"/>
      <c r="B24" s="20" t="s">
        <v>38</v>
      </c>
      <c r="C24" s="16">
        <v>0.15625</v>
      </c>
      <c r="D24" s="97">
        <v>4.2880911133599765E-4</v>
      </c>
      <c r="G24" s="143"/>
    </row>
    <row r="25" spans="1:8" s="45" customFormat="1" ht="15" customHeight="1" x14ac:dyDescent="0.3">
      <c r="A25" s="297" t="s">
        <v>10</v>
      </c>
      <c r="B25" s="298"/>
      <c r="C25" s="75">
        <v>4.9465277777777779</v>
      </c>
      <c r="D25" s="98">
        <v>1.3575143555761383E-2</v>
      </c>
      <c r="F25" s="143">
        <f>SUM(D22:D24)</f>
        <v>1.3575143555761383E-2</v>
      </c>
      <c r="G25" s="151">
        <f>SUM(C22:C24)</f>
        <v>4.9465277777777779</v>
      </c>
    </row>
    <row r="26" spans="1:8" s="45" customFormat="1" ht="15" customHeight="1" x14ac:dyDescent="0.3">
      <c r="A26" s="135" t="s">
        <v>11</v>
      </c>
      <c r="B26" s="20" t="s">
        <v>36</v>
      </c>
      <c r="C26" s="16">
        <v>0.3611111111111111</v>
      </c>
      <c r="D26" s="97">
        <v>9.9102550175430562E-4</v>
      </c>
      <c r="E26" s="54"/>
      <c r="F26" s="25"/>
      <c r="G26" s="143"/>
    </row>
    <row r="27" spans="1:8" s="45" customFormat="1" ht="15" customHeight="1" x14ac:dyDescent="0.3">
      <c r="A27" s="297" t="s">
        <v>11</v>
      </c>
      <c r="B27" s="298"/>
      <c r="C27" s="75">
        <v>0.3611111111111111</v>
      </c>
      <c r="D27" s="98">
        <v>9.9102550175430562E-4</v>
      </c>
      <c r="F27" s="143">
        <f>SUM(D26)</f>
        <v>9.9102550175430562E-4</v>
      </c>
      <c r="G27" s="151">
        <f>SUM(C26)</f>
        <v>0.3611111111111111</v>
      </c>
    </row>
    <row r="28" spans="1:8" s="45" customFormat="1" ht="15" customHeight="1" x14ac:dyDescent="0.3">
      <c r="A28" s="295" t="s">
        <v>6</v>
      </c>
      <c r="B28" s="296"/>
      <c r="C28" s="22">
        <v>364.38125000000002</v>
      </c>
      <c r="D28" s="103">
        <v>1</v>
      </c>
      <c r="E28" s="152"/>
      <c r="F28" s="143">
        <f>SUM(F5:F27)</f>
        <v>1</v>
      </c>
      <c r="G28" s="151">
        <f>SUM(G5:G27)</f>
        <v>364.38125000000002</v>
      </c>
    </row>
    <row r="29" spans="1:8" ht="30" customHeight="1" x14ac:dyDescent="0.3">
      <c r="A29" s="291" t="s">
        <v>656</v>
      </c>
      <c r="B29" s="291"/>
      <c r="C29" s="291"/>
      <c r="D29" s="291"/>
      <c r="E29" s="291"/>
      <c r="F29" s="291"/>
      <c r="G29" s="291"/>
      <c r="H29" s="291"/>
    </row>
    <row r="30" spans="1:8" x14ac:dyDescent="0.3">
      <c r="A30" s="12"/>
    </row>
    <row r="31" spans="1:8" x14ac:dyDescent="0.3">
      <c r="A31" s="12"/>
    </row>
    <row r="32" spans="1:8" x14ac:dyDescent="0.3">
      <c r="A32" s="12"/>
    </row>
  </sheetData>
  <sortState xmlns:xlrd2="http://schemas.microsoft.com/office/spreadsheetml/2017/richdata2" ref="B64:D66">
    <sortCondition descending="1" ref="D64:D66"/>
  </sortState>
  <mergeCells count="11">
    <mergeCell ref="A29:H29"/>
    <mergeCell ref="A1:D1"/>
    <mergeCell ref="A22:A24"/>
    <mergeCell ref="A25:B25"/>
    <mergeCell ref="A27:B27"/>
    <mergeCell ref="A28:B28"/>
    <mergeCell ref="A5:B5"/>
    <mergeCell ref="A6:A16"/>
    <mergeCell ref="A17:B17"/>
    <mergeCell ref="A21:B21"/>
    <mergeCell ref="A18:A20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56"/>
  <sheetViews>
    <sheetView zoomScaleNormal="100" workbookViewId="0">
      <selection sqref="A1:M1"/>
    </sheetView>
  </sheetViews>
  <sheetFormatPr defaultColWidth="0" defaultRowHeight="16.5" custom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687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</row>
    <row r="5" spans="1:18" x14ac:dyDescent="0.3">
      <c r="B5" t="s">
        <v>8</v>
      </c>
      <c r="C5" s="175">
        <v>0.71255021325725409</v>
      </c>
      <c r="D5" s="175">
        <v>0.71404926492065035</v>
      </c>
      <c r="E5" s="175">
        <v>0.69984853247978052</v>
      </c>
      <c r="F5" s="175">
        <v>0.69796438968868146</v>
      </c>
      <c r="H5" s="146"/>
      <c r="I5" s="149"/>
      <c r="J5" s="148"/>
      <c r="K5" s="232"/>
      <c r="P5" s="251"/>
      <c r="Q5" s="251"/>
      <c r="R5" s="251"/>
    </row>
    <row r="6" spans="1:18" x14ac:dyDescent="0.3">
      <c r="B6" t="s">
        <v>9</v>
      </c>
      <c r="C6" s="175">
        <v>0.17965516254305697</v>
      </c>
      <c r="D6" s="175">
        <v>0.18442368671740919</v>
      </c>
      <c r="E6" s="175">
        <v>0.22190277499928554</v>
      </c>
      <c r="F6" s="175">
        <v>0.26477423733725319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12</v>
      </c>
      <c r="C7" s="175">
        <v>8.7299027699588749E-2</v>
      </c>
      <c r="D7" s="175">
        <v>8.4683508297681842E-2</v>
      </c>
      <c r="E7" s="175">
        <v>5.6370685795395004E-2</v>
      </c>
      <c r="F7" s="175">
        <v>2.2785032153758454E-2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10</v>
      </c>
      <c r="C8" s="175">
        <v>1.4675152428842686E-2</v>
      </c>
      <c r="D8" s="175">
        <v>1.5822198804553465E-2</v>
      </c>
      <c r="E8" s="175">
        <v>1.2685166661903537E-2</v>
      </c>
      <c r="F8" s="175">
        <v>1.3484941211909761E-2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11</v>
      </c>
      <c r="C9" s="175">
        <v>5.8204440712575018E-3</v>
      </c>
      <c r="D9" s="175">
        <v>1.0213412597051283E-3</v>
      </c>
      <c r="E9" s="175">
        <v>9.1928400636354102E-3</v>
      </c>
      <c r="F9" s="175">
        <v>9.9139960839715472E-4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  <c r="P10" s="251"/>
      <c r="Q10" s="251"/>
      <c r="R10" s="251"/>
    </row>
    <row r="11" spans="1:18" x14ac:dyDescent="0.3">
      <c r="B11" s="55"/>
      <c r="C11" s="55"/>
      <c r="D11" s="55"/>
      <c r="H11" s="146"/>
      <c r="I11" s="146"/>
      <c r="J11" s="147"/>
      <c r="K11" s="164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21" spans="1:13" x14ac:dyDescent="0.3">
      <c r="B21"/>
      <c r="C21"/>
      <c r="D21"/>
    </row>
    <row r="22" spans="1:13" x14ac:dyDescent="0.3">
      <c r="B22"/>
      <c r="C22" s="159"/>
      <c r="D22" s="160"/>
      <c r="F22" s="238"/>
      <c r="G22" s="238"/>
      <c r="H22" s="238"/>
      <c r="I22" s="238"/>
      <c r="J22" s="238"/>
    </row>
    <row r="23" spans="1:13" x14ac:dyDescent="0.3">
      <c r="B23"/>
      <c r="C23" s="159"/>
      <c r="D23" s="160"/>
      <c r="F23" s="239"/>
      <c r="G23" s="252"/>
      <c r="H23" s="252"/>
      <c r="I23" s="252"/>
      <c r="J23" s="252"/>
    </row>
    <row r="24" spans="1:13" x14ac:dyDescent="0.3">
      <c r="B24"/>
      <c r="C24" s="159"/>
      <c r="D24" s="160"/>
      <c r="F24" s="239"/>
      <c r="G24" s="252"/>
      <c r="H24" s="252"/>
      <c r="I24" s="252"/>
      <c r="J24" s="252"/>
    </row>
    <row r="25" spans="1:13" x14ac:dyDescent="0.3">
      <c r="B25"/>
      <c r="C25" s="159"/>
      <c r="D25" s="160"/>
      <c r="F25" s="239"/>
      <c r="G25" s="252"/>
      <c r="H25" s="252"/>
      <c r="I25" s="252"/>
      <c r="J25" s="252"/>
    </row>
    <row r="26" spans="1:13" x14ac:dyDescent="0.3">
      <c r="B26"/>
      <c r="C26" s="159"/>
      <c r="D26" s="160"/>
      <c r="F26" s="239"/>
      <c r="G26" s="252"/>
      <c r="H26" s="252"/>
      <c r="I26" s="252"/>
      <c r="J26" s="252"/>
    </row>
    <row r="27" spans="1:13" ht="16.5" customHeight="1" x14ac:dyDescent="0.3">
      <c r="F27" s="239"/>
      <c r="G27" s="252"/>
      <c r="H27" s="252"/>
      <c r="I27" s="252"/>
      <c r="J27" s="252"/>
    </row>
    <row r="28" spans="1:13" ht="16.5" customHeight="1" x14ac:dyDescent="0.3">
      <c r="H28" s="233"/>
    </row>
    <row r="29" spans="1:13" ht="16.5" customHeight="1" x14ac:dyDescent="0.3">
      <c r="D29" s="236"/>
      <c r="E29" s="233"/>
    </row>
    <row r="30" spans="1:13" ht="16.5" customHeight="1" x14ac:dyDescent="0.3">
      <c r="D30" s="236"/>
      <c r="E30" s="233"/>
    </row>
    <row r="31" spans="1:13" ht="16.5" customHeight="1" x14ac:dyDescent="0.3">
      <c r="D31" s="236"/>
      <c r="E31" s="233"/>
    </row>
    <row r="32" spans="1:13" ht="16.5" customHeight="1" x14ac:dyDescent="0.3">
      <c r="D32" s="236"/>
      <c r="E32" s="233"/>
    </row>
    <row r="33" spans="4:14" ht="16.5" customHeight="1" x14ac:dyDescent="0.3">
      <c r="D33" s="236"/>
      <c r="E33" s="233"/>
    </row>
    <row r="34" spans="4:14" ht="16.5" customHeight="1" x14ac:dyDescent="0.3">
      <c r="D34" s="236"/>
      <c r="E34" s="233"/>
    </row>
    <row r="35" spans="4:14" ht="16.5" customHeight="1" x14ac:dyDescent="0.3">
      <c r="D35" s="236"/>
      <c r="E35" s="233"/>
    </row>
    <row r="36" spans="4:14" ht="16.5" customHeight="1" x14ac:dyDescent="0.3">
      <c r="D36" s="236"/>
      <c r="E36" s="233"/>
    </row>
    <row r="37" spans="4:14" ht="16.5" customHeight="1" x14ac:dyDescent="0.3">
      <c r="D37" s="236"/>
      <c r="E37" s="233"/>
    </row>
    <row r="38" spans="4:14" ht="16.5" customHeight="1" x14ac:dyDescent="0.3">
      <c r="D38" s="236"/>
      <c r="E38" s="233"/>
    </row>
    <row r="39" spans="4:14" ht="16.5" customHeight="1" x14ac:dyDescent="0.3">
      <c r="D39" s="236"/>
      <c r="E39" s="233"/>
    </row>
    <row r="40" spans="4:14" ht="16.5" customHeight="1" x14ac:dyDescent="0.3">
      <c r="D40" s="236"/>
      <c r="E40" s="233"/>
    </row>
    <row r="41" spans="4:14" ht="16.5" customHeight="1" x14ac:dyDescent="0.3">
      <c r="D41" s="236"/>
      <c r="E41" s="233"/>
    </row>
    <row r="42" spans="4:14" ht="16.5" customHeight="1" x14ac:dyDescent="0.3">
      <c r="D42" s="236"/>
      <c r="E42" s="233"/>
    </row>
    <row r="43" spans="4:14" ht="16.5" customHeight="1" x14ac:dyDescent="0.3">
      <c r="D43" s="236"/>
      <c r="E43" s="233"/>
    </row>
    <row r="44" spans="4:14" ht="16.5" customHeight="1" x14ac:dyDescent="0.3">
      <c r="D44" s="236"/>
      <c r="E44" s="233"/>
    </row>
    <row r="45" spans="4:14" ht="16.5" customHeight="1" x14ac:dyDescent="0.3">
      <c r="D45" s="236"/>
      <c r="E45" s="233"/>
    </row>
    <row r="46" spans="4:14" ht="16.5" customHeight="1" x14ac:dyDescent="0.3">
      <c r="D46" s="236"/>
      <c r="E46" s="233"/>
      <c r="J46" s="2"/>
      <c r="K46" s="235"/>
      <c r="L46" s="235"/>
      <c r="M46" s="235"/>
      <c r="N46" s="235"/>
    </row>
    <row r="47" spans="4:14" ht="16.5" customHeight="1" x14ac:dyDescent="0.3">
      <c r="D47" s="236"/>
      <c r="E47" s="233"/>
    </row>
    <row r="48" spans="4:14" ht="16.5" customHeight="1" x14ac:dyDescent="0.3">
      <c r="D48" s="236"/>
      <c r="E48" s="233"/>
    </row>
    <row r="49" spans="4:5" ht="16.5" customHeight="1" x14ac:dyDescent="0.3">
      <c r="D49" s="236"/>
      <c r="E49" s="233"/>
    </row>
    <row r="50" spans="4:5" ht="16.5" customHeight="1" x14ac:dyDescent="0.3">
      <c r="D50" s="236"/>
      <c r="E50" s="233"/>
    </row>
    <row r="51" spans="4:5" ht="16.5" customHeight="1" x14ac:dyDescent="0.3">
      <c r="D51" s="236"/>
      <c r="E51" s="233"/>
    </row>
    <row r="52" spans="4:5" ht="16.5" customHeight="1" x14ac:dyDescent="0.3">
      <c r="D52" s="236"/>
      <c r="E52" s="233"/>
    </row>
    <row r="53" spans="4:5" ht="16.5" customHeight="1" x14ac:dyDescent="0.3">
      <c r="D53" s="236"/>
      <c r="E53" s="233"/>
    </row>
    <row r="54" spans="4:5" ht="16.5" customHeight="1" x14ac:dyDescent="0.3">
      <c r="D54" s="236"/>
      <c r="E54" s="233"/>
    </row>
    <row r="55" spans="4:5" ht="16.5" customHeight="1" x14ac:dyDescent="0.3">
      <c r="D55" s="236"/>
      <c r="E55" s="233"/>
    </row>
    <row r="56" spans="4:5" ht="16.5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Normal="100" workbookViewId="0"/>
  </sheetViews>
  <sheetFormatPr defaultColWidth="0" defaultRowHeight="14.25" customHeight="1" x14ac:dyDescent="0.3"/>
  <cols>
    <col min="1" max="16" width="9.140625" style="25" customWidth="1"/>
    <col min="17" max="16384" width="9.140625" style="25" hidden="1"/>
  </cols>
  <sheetData>
    <row r="1" spans="1:1" s="12" customFormat="1" ht="17.100000000000001" customHeight="1" x14ac:dyDescent="0.25">
      <c r="A1" s="88" t="s">
        <v>675</v>
      </c>
    </row>
    <row r="25" spans="1:15" ht="14.25" customHeight="1" x14ac:dyDescent="0.3">
      <c r="A25" s="292" t="s">
        <v>656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</row>
  </sheetData>
  <mergeCells count="1">
    <mergeCell ref="A25:O2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0"/>
  <sheetViews>
    <sheetView workbookViewId="0"/>
  </sheetViews>
  <sheetFormatPr defaultColWidth="0" defaultRowHeight="15" customHeight="1" x14ac:dyDescent="0.25"/>
  <cols>
    <col min="1" max="12" width="9.140625" customWidth="1"/>
    <col min="13" max="13" width="0.140625" customWidth="1"/>
    <col min="14" max="14" width="0" hidden="1" customWidth="1"/>
    <col min="15" max="16384" width="9.140625" hidden="1"/>
  </cols>
  <sheetData>
    <row r="1" spans="1:11" s="1" customFormat="1" ht="17.100000000000001" customHeight="1" x14ac:dyDescent="0.25">
      <c r="A1" s="203" t="s">
        <v>688</v>
      </c>
    </row>
    <row r="4" spans="1:11" x14ac:dyDescent="0.25">
      <c r="B4" s="3" t="s">
        <v>66</v>
      </c>
      <c r="C4" s="3" t="s">
        <v>58</v>
      </c>
    </row>
    <row r="5" spans="1:11" x14ac:dyDescent="0.25">
      <c r="B5" t="str">
        <f>A20</f>
        <v>Telejornal</v>
      </c>
      <c r="C5" s="4">
        <f>B20</f>
        <v>112663</v>
      </c>
      <c r="D5" s="11">
        <f>C5/$C$9</f>
        <v>0.21471520404643335</v>
      </c>
    </row>
    <row r="6" spans="1:11" x14ac:dyDescent="0.25">
      <c r="B6" t="str">
        <f t="shared" ref="B6:C7" si="0">A21</f>
        <v>Filme</v>
      </c>
      <c r="C6" s="4">
        <f t="shared" si="0"/>
        <v>94153</v>
      </c>
      <c r="D6" s="11">
        <f>C6/$C$9</f>
        <v>0.17943850782052528</v>
      </c>
    </row>
    <row r="7" spans="1:11" x14ac:dyDescent="0.25">
      <c r="B7" t="str">
        <f t="shared" si="0"/>
        <v>Novela</v>
      </c>
      <c r="C7" s="4">
        <f t="shared" si="0"/>
        <v>75463</v>
      </c>
      <c r="D7" s="11">
        <f>C7/$C$9</f>
        <v>0.14381876430554841</v>
      </c>
    </row>
    <row r="8" spans="1:11" x14ac:dyDescent="0.25">
      <c r="B8" t="s">
        <v>653</v>
      </c>
      <c r="C8">
        <f>C23</f>
        <v>242430</v>
      </c>
      <c r="D8" s="11">
        <f>C8/$C$9</f>
        <v>0.46202752382749296</v>
      </c>
    </row>
    <row r="9" spans="1:11" x14ac:dyDescent="0.25">
      <c r="B9" s="5" t="s">
        <v>65</v>
      </c>
      <c r="C9" s="6">
        <f>SUM(C5:C8)</f>
        <v>524709</v>
      </c>
      <c r="D9" s="11">
        <f>C9/$C$9</f>
        <v>1</v>
      </c>
    </row>
    <row r="16" spans="1:11" ht="27" customHeight="1" x14ac:dyDescent="0.25">
      <c r="A16" s="291" t="s">
        <v>656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</row>
    <row r="17" spans="1:12" x14ac:dyDescent="0.25">
      <c r="K17" s="146"/>
      <c r="L17" s="146"/>
    </row>
    <row r="18" spans="1:12" x14ac:dyDescent="0.25">
      <c r="A18" s="146"/>
      <c r="B18" s="146"/>
      <c r="C18" s="146"/>
      <c r="D18" s="149"/>
      <c r="E18" s="149"/>
      <c r="F18" s="149"/>
      <c r="G18" s="149"/>
      <c r="K18" s="149"/>
      <c r="L18" s="148"/>
    </row>
    <row r="19" spans="1:12" ht="15.75" x14ac:dyDescent="0.3">
      <c r="A19" s="271" t="s">
        <v>66</v>
      </c>
      <c r="B19" s="271" t="s">
        <v>58</v>
      </c>
      <c r="C19" s="267"/>
      <c r="D19" s="268"/>
      <c r="E19" s="268"/>
      <c r="F19" s="149"/>
      <c r="G19" s="149"/>
      <c r="K19" s="149"/>
      <c r="L19" s="148"/>
    </row>
    <row r="20" spans="1:12" ht="15.75" x14ac:dyDescent="0.3">
      <c r="A20" s="272" t="s">
        <v>15</v>
      </c>
      <c r="B20" s="273">
        <v>112663</v>
      </c>
      <c r="C20" s="267"/>
      <c r="D20" s="269">
        <f>B20/B$39</f>
        <v>0.21471520404643335</v>
      </c>
      <c r="E20" s="268"/>
      <c r="F20" s="149"/>
      <c r="G20" s="149"/>
      <c r="K20" s="149"/>
      <c r="L20" s="148"/>
    </row>
    <row r="21" spans="1:12" ht="15.75" x14ac:dyDescent="0.3">
      <c r="A21" s="272" t="s">
        <v>18</v>
      </c>
      <c r="B21" s="273">
        <v>94153</v>
      </c>
      <c r="C21" s="267"/>
      <c r="D21" s="269">
        <f t="shared" ref="D21:D22" si="1">B21/B$39</f>
        <v>0.17943850782052528</v>
      </c>
      <c r="E21" s="268"/>
      <c r="F21" s="149"/>
      <c r="G21" s="149"/>
      <c r="K21" s="149"/>
      <c r="L21" s="148"/>
    </row>
    <row r="22" spans="1:12" ht="15.75" x14ac:dyDescent="0.3">
      <c r="A22" s="272" t="s">
        <v>21</v>
      </c>
      <c r="B22" s="273">
        <v>75463</v>
      </c>
      <c r="C22" s="267"/>
      <c r="D22" s="269">
        <f t="shared" si="1"/>
        <v>0.14381876430554841</v>
      </c>
      <c r="E22" s="268"/>
      <c r="F22" s="149"/>
      <c r="G22" s="149"/>
      <c r="K22" s="149"/>
      <c r="L22" s="148"/>
    </row>
    <row r="23" spans="1:12" ht="15.75" x14ac:dyDescent="0.3">
      <c r="A23" s="272" t="s">
        <v>22</v>
      </c>
      <c r="B23" s="273">
        <v>52231</v>
      </c>
      <c r="C23" s="267">
        <f>SUM(B23:B38)</f>
        <v>242430</v>
      </c>
      <c r="D23" s="269">
        <f>C23/B$39</f>
        <v>0.46202752382749296</v>
      </c>
      <c r="E23" s="268"/>
      <c r="F23" s="149"/>
      <c r="G23" s="149"/>
      <c r="K23" s="149"/>
      <c r="L23" s="148"/>
    </row>
    <row r="24" spans="1:12" ht="15.75" x14ac:dyDescent="0.3">
      <c r="A24" s="272" t="s">
        <v>24</v>
      </c>
      <c r="B24" s="273">
        <v>40</v>
      </c>
      <c r="C24" s="267"/>
      <c r="D24" s="269"/>
      <c r="E24" s="268"/>
      <c r="F24" s="148"/>
      <c r="G24" s="149"/>
      <c r="K24" s="149"/>
      <c r="L24" s="148"/>
    </row>
    <row r="25" spans="1:12" ht="15.75" x14ac:dyDescent="0.3">
      <c r="A25" s="272" t="s">
        <v>30</v>
      </c>
      <c r="B25" s="273">
        <v>26234</v>
      </c>
      <c r="C25" s="267"/>
      <c r="D25" s="268"/>
      <c r="E25" s="268"/>
      <c r="F25" s="148"/>
      <c r="G25" s="149"/>
      <c r="K25" s="149"/>
      <c r="L25" s="148"/>
    </row>
    <row r="26" spans="1:12" ht="15.75" x14ac:dyDescent="0.3">
      <c r="A26" s="272" t="s">
        <v>38</v>
      </c>
      <c r="B26" s="273">
        <v>225</v>
      </c>
      <c r="C26" s="267"/>
      <c r="D26" s="268"/>
      <c r="E26" s="268"/>
      <c r="F26" s="148"/>
      <c r="G26" s="149"/>
      <c r="K26" s="149"/>
      <c r="L26" s="148"/>
    </row>
    <row r="27" spans="1:12" ht="15.75" x14ac:dyDescent="0.3">
      <c r="A27" s="272" t="s">
        <v>19</v>
      </c>
      <c r="B27" s="273">
        <v>28151</v>
      </c>
      <c r="C27" s="267"/>
      <c r="D27" s="268"/>
      <c r="E27" s="268"/>
      <c r="F27" s="148"/>
      <c r="G27" s="149"/>
      <c r="K27" s="149"/>
      <c r="L27" s="148"/>
    </row>
    <row r="28" spans="1:12" ht="15.75" x14ac:dyDescent="0.3">
      <c r="A28" s="272" t="s">
        <v>37</v>
      </c>
      <c r="B28" s="273">
        <v>3830</v>
      </c>
      <c r="C28" s="267"/>
      <c r="D28" s="268"/>
      <c r="E28" s="268"/>
      <c r="F28" s="148"/>
      <c r="G28" s="149"/>
      <c r="K28" s="149"/>
      <c r="L28" s="148"/>
    </row>
    <row r="29" spans="1:12" ht="15.75" x14ac:dyDescent="0.3">
      <c r="A29" s="272" t="s">
        <v>27</v>
      </c>
      <c r="B29" s="273">
        <v>5307</v>
      </c>
      <c r="C29" s="267"/>
      <c r="D29" s="268"/>
      <c r="E29" s="268"/>
      <c r="F29" s="148"/>
      <c r="G29" s="149"/>
      <c r="K29" s="149"/>
      <c r="L29" s="148"/>
    </row>
    <row r="30" spans="1:12" ht="15.75" x14ac:dyDescent="0.3">
      <c r="A30" s="272" t="s">
        <v>20</v>
      </c>
      <c r="B30" s="273">
        <v>5510</v>
      </c>
      <c r="C30" s="267"/>
      <c r="D30" s="268"/>
      <c r="E30" s="268"/>
      <c r="F30" s="148"/>
      <c r="G30" s="149"/>
      <c r="K30" s="149"/>
      <c r="L30" s="148"/>
    </row>
    <row r="31" spans="1:12" ht="15.75" x14ac:dyDescent="0.3">
      <c r="A31" s="272" t="s">
        <v>26</v>
      </c>
      <c r="B31" s="273">
        <v>11951</v>
      </c>
      <c r="C31" s="267"/>
      <c r="D31" s="268"/>
      <c r="E31" s="268"/>
      <c r="F31" s="148"/>
      <c r="G31" s="149"/>
      <c r="K31" s="146"/>
      <c r="L31" s="147"/>
    </row>
    <row r="32" spans="1:12" ht="15.75" x14ac:dyDescent="0.3">
      <c r="A32" s="272" t="s">
        <v>17</v>
      </c>
      <c r="B32" s="273">
        <v>439</v>
      </c>
      <c r="C32" s="267"/>
      <c r="D32" s="268"/>
      <c r="E32" s="268"/>
      <c r="F32" s="148"/>
      <c r="G32" s="149"/>
      <c r="K32" s="146"/>
      <c r="L32" s="147"/>
    </row>
    <row r="33" spans="1:12" ht="15.75" x14ac:dyDescent="0.3">
      <c r="A33" s="272" t="s">
        <v>36</v>
      </c>
      <c r="B33" s="273">
        <v>520</v>
      </c>
      <c r="C33" s="267"/>
      <c r="D33" s="268"/>
      <c r="E33" s="268"/>
      <c r="F33" s="148"/>
      <c r="G33" s="149"/>
      <c r="K33" s="149"/>
      <c r="L33" s="149"/>
    </row>
    <row r="34" spans="1:12" ht="15.75" x14ac:dyDescent="0.3">
      <c r="A34" s="272" t="s">
        <v>31</v>
      </c>
      <c r="B34" s="273">
        <v>5697</v>
      </c>
      <c r="C34" s="267"/>
      <c r="D34" s="268"/>
      <c r="E34" s="268"/>
      <c r="F34" s="148"/>
      <c r="G34" s="149"/>
      <c r="K34" s="149"/>
      <c r="L34" s="149"/>
    </row>
    <row r="35" spans="1:12" ht="15.75" x14ac:dyDescent="0.3">
      <c r="A35" s="272" t="s">
        <v>13</v>
      </c>
      <c r="B35" s="273">
        <v>3068</v>
      </c>
      <c r="C35" s="267"/>
      <c r="D35" s="268"/>
      <c r="E35" s="268"/>
      <c r="F35" s="148"/>
      <c r="G35" s="149"/>
      <c r="K35" s="149"/>
      <c r="L35" s="149"/>
    </row>
    <row r="36" spans="1:12" ht="15.75" x14ac:dyDescent="0.3">
      <c r="A36" s="272" t="s">
        <v>32</v>
      </c>
      <c r="B36" s="273">
        <v>7216</v>
      </c>
      <c r="C36" s="267"/>
      <c r="D36" s="268"/>
      <c r="E36" s="268"/>
      <c r="F36" s="148"/>
      <c r="G36" s="149"/>
    </row>
    <row r="37" spans="1:12" ht="15.75" x14ac:dyDescent="0.3">
      <c r="A37" s="272" t="s">
        <v>16</v>
      </c>
      <c r="B37" s="273">
        <v>49130</v>
      </c>
      <c r="C37" s="267"/>
      <c r="D37" s="268"/>
      <c r="E37" s="268"/>
      <c r="F37" s="148"/>
      <c r="G37" s="149"/>
    </row>
    <row r="38" spans="1:12" ht="15.75" x14ac:dyDescent="0.3">
      <c r="A38" s="272" t="s">
        <v>14</v>
      </c>
      <c r="B38" s="273">
        <v>42881</v>
      </c>
      <c r="C38" s="267"/>
      <c r="D38" s="268"/>
      <c r="E38" s="268"/>
      <c r="F38" s="148"/>
      <c r="G38" s="149"/>
    </row>
    <row r="39" spans="1:12" ht="15.75" x14ac:dyDescent="0.3">
      <c r="A39" s="274" t="s">
        <v>65</v>
      </c>
      <c r="B39" s="275">
        <v>524709</v>
      </c>
      <c r="C39" s="270"/>
      <c r="D39" s="268"/>
      <c r="E39" s="268"/>
      <c r="F39" s="148"/>
      <c r="G39" s="149"/>
    </row>
    <row r="40" spans="1:12" ht="15.75" x14ac:dyDescent="0.3">
      <c r="A40" s="268"/>
      <c r="B40" s="268"/>
      <c r="C40" s="268"/>
      <c r="D40" s="268"/>
      <c r="E40" s="268"/>
      <c r="F40" s="149"/>
      <c r="G40" s="149"/>
    </row>
  </sheetData>
  <mergeCells count="1">
    <mergeCell ref="A16:K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FC25"/>
  <sheetViews>
    <sheetView workbookViewId="0">
      <selection sqref="A1:D1"/>
    </sheetView>
  </sheetViews>
  <sheetFormatPr defaultColWidth="0" defaultRowHeight="14.25" x14ac:dyDescent="0.3"/>
  <cols>
    <col min="1" max="1" width="16.140625" style="25" customWidth="1"/>
    <col min="2" max="2" width="16.5703125" style="56" customWidth="1"/>
    <col min="3" max="3" width="16.140625" style="56" customWidth="1"/>
    <col min="4" max="4" width="9.85546875" style="25" bestFit="1" customWidth="1"/>
    <col min="5" max="5" width="8" style="25" customWidth="1"/>
    <col min="6" max="6" width="10.42578125" style="25" hidden="1"/>
    <col min="7" max="7" width="9.85546875" style="25" hidden="1"/>
    <col min="8" max="8" width="9.140625" style="25" hidden="1"/>
    <col min="9" max="9" width="9.85546875" style="25" hidden="1"/>
    <col min="10" max="16383" width="9.140625" style="25" hidden="1"/>
    <col min="16384" max="16384" width="11.140625" style="25" hidden="1"/>
  </cols>
  <sheetData>
    <row r="1" spans="1:9" s="12" customFormat="1" ht="30.75" customHeight="1" x14ac:dyDescent="0.25">
      <c r="A1" s="293" t="s">
        <v>689</v>
      </c>
      <c r="B1" s="293"/>
      <c r="C1" s="293"/>
      <c r="D1" s="293"/>
    </row>
    <row r="2" spans="1:9" s="12" customFormat="1" ht="17.100000000000001" customHeight="1" x14ac:dyDescent="0.25">
      <c r="A2" s="53"/>
      <c r="B2" s="43"/>
      <c r="C2" s="43"/>
    </row>
    <row r="3" spans="1:9" s="45" customFormat="1" ht="18" customHeight="1" x14ac:dyDescent="0.25">
      <c r="A3" s="49" t="s">
        <v>7</v>
      </c>
      <c r="B3" s="46" t="s">
        <v>40</v>
      </c>
      <c r="C3" s="46" t="s">
        <v>43</v>
      </c>
      <c r="D3" s="47" t="s">
        <v>42</v>
      </c>
    </row>
    <row r="4" spans="1:9" ht="15" customHeight="1" x14ac:dyDescent="0.3">
      <c r="A4" s="294" t="s">
        <v>8</v>
      </c>
      <c r="B4" s="20" t="s">
        <v>22</v>
      </c>
      <c r="C4" s="16">
        <v>37.4375</v>
      </c>
      <c r="D4" s="97">
        <v>0.10256849315068493</v>
      </c>
      <c r="E4" s="55"/>
      <c r="F4" s="39"/>
      <c r="H4" s="143"/>
      <c r="I4" s="151"/>
    </row>
    <row r="5" spans="1:9" ht="15" customHeight="1" x14ac:dyDescent="0.3">
      <c r="A5" s="294"/>
      <c r="B5" s="20" t="s">
        <v>14</v>
      </c>
      <c r="C5" s="16">
        <v>33.552083333333336</v>
      </c>
      <c r="D5" s="97">
        <v>9.1923515981735163E-2</v>
      </c>
      <c r="E5" s="55"/>
      <c r="F5" s="39"/>
      <c r="H5" s="143"/>
      <c r="I5" s="151"/>
    </row>
    <row r="6" spans="1:9" ht="15" customHeight="1" x14ac:dyDescent="0.3">
      <c r="A6" s="294"/>
      <c r="B6" s="20" t="s">
        <v>16</v>
      </c>
      <c r="C6" s="16">
        <v>21.802083333333332</v>
      </c>
      <c r="D6" s="97">
        <v>5.9731735159817348E-2</v>
      </c>
      <c r="E6" s="55"/>
      <c r="F6" s="39"/>
      <c r="H6" s="143"/>
      <c r="I6" s="151"/>
    </row>
    <row r="7" spans="1:9" ht="15" customHeight="1" x14ac:dyDescent="0.3">
      <c r="A7" s="294"/>
      <c r="B7" s="20" t="s">
        <v>21</v>
      </c>
      <c r="C7" s="16">
        <v>18.677083333333332</v>
      </c>
      <c r="D7" s="97">
        <v>5.117009132420091E-2</v>
      </c>
      <c r="E7" s="55"/>
      <c r="F7" s="39"/>
      <c r="H7" s="143"/>
      <c r="I7" s="151"/>
    </row>
    <row r="8" spans="1:9" ht="15" customHeight="1" x14ac:dyDescent="0.3">
      <c r="A8" s="294"/>
      <c r="B8" s="20" t="s">
        <v>18</v>
      </c>
      <c r="C8" s="16">
        <v>11.28125</v>
      </c>
      <c r="D8" s="97">
        <v>3.0907534246575344E-2</v>
      </c>
      <c r="E8" s="55"/>
      <c r="F8" s="39"/>
      <c r="H8" s="143"/>
      <c r="I8" s="151"/>
    </row>
    <row r="9" spans="1:9" ht="15" customHeight="1" x14ac:dyDescent="0.3">
      <c r="A9" s="294"/>
      <c r="B9" s="20" t="s">
        <v>32</v>
      </c>
      <c r="C9" s="16">
        <v>7.9652777777777777</v>
      </c>
      <c r="D9" s="97">
        <v>2.1822678843226789E-2</v>
      </c>
      <c r="E9" s="55"/>
      <c r="F9" s="39"/>
      <c r="H9" s="143"/>
      <c r="I9" s="151"/>
    </row>
    <row r="10" spans="1:9" ht="15" customHeight="1" x14ac:dyDescent="0.3">
      <c r="A10" s="294"/>
      <c r="B10" s="20" t="s">
        <v>19</v>
      </c>
      <c r="C10" s="16">
        <v>5.8784722222222223</v>
      </c>
      <c r="D10" s="97">
        <v>1.6105403348554034E-2</v>
      </c>
      <c r="E10" s="55"/>
      <c r="F10" s="39"/>
      <c r="H10" s="143"/>
      <c r="I10" s="151"/>
    </row>
    <row r="11" spans="1:9" ht="15" customHeight="1" x14ac:dyDescent="0.3">
      <c r="A11" s="294"/>
      <c r="B11" s="20" t="s">
        <v>27</v>
      </c>
      <c r="C11" s="16">
        <v>4.458333333333333</v>
      </c>
      <c r="D11" s="97">
        <v>1.2214611872146118E-2</v>
      </c>
      <c r="E11" s="55"/>
      <c r="F11" s="39"/>
      <c r="H11" s="143"/>
      <c r="I11" s="151"/>
    </row>
    <row r="12" spans="1:9" ht="15" customHeight="1" x14ac:dyDescent="0.3">
      <c r="A12" s="294"/>
      <c r="B12" s="20" t="s">
        <v>31</v>
      </c>
      <c r="C12" s="16">
        <v>3.8020833333333335</v>
      </c>
      <c r="D12" s="97">
        <v>1.0416666666666668E-2</v>
      </c>
      <c r="E12" s="55"/>
      <c r="F12" s="39"/>
      <c r="H12" s="143"/>
      <c r="I12" s="151"/>
    </row>
    <row r="13" spans="1:9" ht="15" customHeight="1" x14ac:dyDescent="0.3">
      <c r="A13" s="294"/>
      <c r="B13" s="20" t="s">
        <v>20</v>
      </c>
      <c r="C13" s="16">
        <v>0.11805555555555555</v>
      </c>
      <c r="D13" s="97">
        <v>3.234398782343988E-4</v>
      </c>
      <c r="E13" s="55"/>
      <c r="F13" s="39"/>
      <c r="H13" s="143"/>
      <c r="I13" s="151"/>
    </row>
    <row r="14" spans="1:9" s="45" customFormat="1" ht="15" customHeight="1" x14ac:dyDescent="0.3">
      <c r="A14" s="297" t="s">
        <v>8</v>
      </c>
      <c r="B14" s="298"/>
      <c r="C14" s="75">
        <v>144.97222222222223</v>
      </c>
      <c r="D14" s="98">
        <v>0.39718417047184174</v>
      </c>
      <c r="F14" s="39">
        <f>SUM(D4:D13)</f>
        <v>0.39718417047184174</v>
      </c>
      <c r="G14" s="151">
        <f>SUM(C4:C13)</f>
        <v>144.97222222222223</v>
      </c>
      <c r="H14" s="143"/>
      <c r="I14" s="151"/>
    </row>
    <row r="15" spans="1:9" ht="15" customHeight="1" x14ac:dyDescent="0.3">
      <c r="A15" s="294" t="s">
        <v>9</v>
      </c>
      <c r="B15" s="20" t="s">
        <v>15</v>
      </c>
      <c r="C15" s="16">
        <v>135.69097222222223</v>
      </c>
      <c r="D15" s="97">
        <v>0.3717560882800609</v>
      </c>
      <c r="F15" s="39"/>
      <c r="H15" s="143"/>
      <c r="I15" s="151"/>
    </row>
    <row r="16" spans="1:9" ht="15" customHeight="1" x14ac:dyDescent="0.3">
      <c r="A16" s="294"/>
      <c r="B16" s="20" t="s">
        <v>30</v>
      </c>
      <c r="C16" s="16">
        <v>2.1979166666666665</v>
      </c>
      <c r="D16" s="97">
        <v>6.0216894977168948E-3</v>
      </c>
      <c r="F16" s="39"/>
      <c r="H16" s="143"/>
      <c r="I16" s="151"/>
    </row>
    <row r="17" spans="1:9" ht="15" customHeight="1" x14ac:dyDescent="0.3">
      <c r="A17" s="294"/>
      <c r="B17" s="20" t="s">
        <v>28</v>
      </c>
      <c r="C17" s="16">
        <v>1.8333333333333333</v>
      </c>
      <c r="D17" s="97">
        <v>5.0228310502283104E-3</v>
      </c>
      <c r="F17" s="39"/>
      <c r="H17" s="143"/>
      <c r="I17" s="151"/>
    </row>
    <row r="18" spans="1:9" s="45" customFormat="1" ht="15" customHeight="1" x14ac:dyDescent="0.3">
      <c r="A18" s="297" t="s">
        <v>9</v>
      </c>
      <c r="B18" s="298"/>
      <c r="C18" s="75">
        <v>139.72222222222223</v>
      </c>
      <c r="D18" s="98">
        <v>0.38280060882800609</v>
      </c>
      <c r="F18" s="39">
        <f>SUM(D15:D17)</f>
        <v>0.38280060882800615</v>
      </c>
      <c r="G18" s="151">
        <f>SUM(C15:C17)</f>
        <v>139.72222222222223</v>
      </c>
      <c r="H18" s="143"/>
      <c r="I18" s="151"/>
    </row>
    <row r="19" spans="1:9" ht="15" customHeight="1" x14ac:dyDescent="0.3">
      <c r="A19" s="294" t="s">
        <v>10</v>
      </c>
      <c r="B19" s="20" t="s">
        <v>13</v>
      </c>
      <c r="C19" s="16">
        <v>79.381944444444443</v>
      </c>
      <c r="D19" s="97">
        <v>0.2174847792998478</v>
      </c>
      <c r="F19" s="39"/>
      <c r="H19" s="143"/>
      <c r="I19" s="151"/>
    </row>
    <row r="20" spans="1:9" ht="15" customHeight="1" x14ac:dyDescent="0.3">
      <c r="A20" s="294"/>
      <c r="B20" s="20" t="s">
        <v>38</v>
      </c>
      <c r="C20" s="16">
        <v>0.5625</v>
      </c>
      <c r="D20" s="97">
        <v>1.5410958904109589E-3</v>
      </c>
      <c r="F20" s="39"/>
      <c r="H20" s="143"/>
      <c r="I20" s="151"/>
    </row>
    <row r="21" spans="1:9" s="45" customFormat="1" ht="15" customHeight="1" x14ac:dyDescent="0.3">
      <c r="A21" s="297" t="s">
        <v>10</v>
      </c>
      <c r="B21" s="298"/>
      <c r="C21" s="75">
        <v>79.944444444444443</v>
      </c>
      <c r="D21" s="98">
        <v>0.21902587519025873</v>
      </c>
      <c r="E21" s="54"/>
      <c r="F21" s="39">
        <f>SUM(D19:D20)</f>
        <v>0.21902587519025876</v>
      </c>
      <c r="G21" s="151">
        <f>SUM(C19:C20)</f>
        <v>79.944444444444443</v>
      </c>
      <c r="H21" s="143"/>
      <c r="I21" s="151"/>
    </row>
    <row r="22" spans="1:9" s="45" customFormat="1" ht="15" customHeight="1" x14ac:dyDescent="0.3">
      <c r="A22" s="52" t="s">
        <v>11</v>
      </c>
      <c r="B22" s="20" t="s">
        <v>36</v>
      </c>
      <c r="C22" s="16">
        <v>0.3611111111111111</v>
      </c>
      <c r="D22" s="97">
        <v>9.8934550989345513E-4</v>
      </c>
      <c r="F22" s="39"/>
      <c r="G22" s="25"/>
      <c r="H22" s="143"/>
      <c r="I22" s="151"/>
    </row>
    <row r="23" spans="1:9" s="45" customFormat="1" ht="15" customHeight="1" x14ac:dyDescent="0.3">
      <c r="A23" s="297" t="s">
        <v>11</v>
      </c>
      <c r="B23" s="298"/>
      <c r="C23" s="75">
        <v>0.3611111111111111</v>
      </c>
      <c r="D23" s="98">
        <v>9.8934550989345513E-4</v>
      </c>
      <c r="F23" s="39">
        <f>SUM(D22)</f>
        <v>9.8934550989345513E-4</v>
      </c>
      <c r="G23" s="151">
        <f>SUM(C22)</f>
        <v>0.3611111111111111</v>
      </c>
      <c r="H23" s="143"/>
      <c r="I23" s="151"/>
    </row>
    <row r="24" spans="1:9" s="45" customFormat="1" ht="15" customHeight="1" x14ac:dyDescent="0.3">
      <c r="A24" s="302" t="s">
        <v>6</v>
      </c>
      <c r="B24" s="303"/>
      <c r="C24" s="50">
        <v>365</v>
      </c>
      <c r="D24" s="104">
        <v>1</v>
      </c>
      <c r="F24" s="39">
        <f>SUM(F14:F23)</f>
        <v>1</v>
      </c>
      <c r="G24" s="151">
        <f>SUM(G14:G23)</f>
        <v>365</v>
      </c>
      <c r="H24" s="143"/>
      <c r="I24" s="151"/>
    </row>
    <row r="25" spans="1:9" ht="29.25" customHeight="1" x14ac:dyDescent="0.3">
      <c r="A25" s="291" t="s">
        <v>656</v>
      </c>
      <c r="B25" s="291"/>
      <c r="C25" s="291"/>
      <c r="D25" s="291"/>
      <c r="E25" s="291"/>
      <c r="F25" s="291"/>
      <c r="G25" s="291"/>
      <c r="H25" s="291"/>
    </row>
  </sheetData>
  <sortState xmlns:xlrd2="http://schemas.microsoft.com/office/spreadsheetml/2017/richdata2" ref="B50:D52">
    <sortCondition descending="1" ref="D50:D52"/>
  </sortState>
  <mergeCells count="10">
    <mergeCell ref="A25:H25"/>
    <mergeCell ref="A1:D1"/>
    <mergeCell ref="A21:B21"/>
    <mergeCell ref="A23:B23"/>
    <mergeCell ref="A24:B24"/>
    <mergeCell ref="A4:A13"/>
    <mergeCell ref="A14:B14"/>
    <mergeCell ref="A15:A17"/>
    <mergeCell ref="A18:B18"/>
    <mergeCell ref="A19:A20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690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  <c r="P4" s="251"/>
      <c r="Q4" s="251"/>
      <c r="R4" s="251"/>
    </row>
    <row r="5" spans="1:18" x14ac:dyDescent="0.3">
      <c r="B5" t="s">
        <v>8</v>
      </c>
      <c r="C5" s="175">
        <v>0.47485010625379476</v>
      </c>
      <c r="D5" s="175">
        <v>0.4014840182648402</v>
      </c>
      <c r="E5" s="175">
        <v>0.39529615563994935</v>
      </c>
      <c r="F5" s="175">
        <f>VLOOKUP(B5,$B$22:$D$25,3,FALSE)</f>
        <v>0.39718417047184174</v>
      </c>
      <c r="H5" s="146"/>
      <c r="I5" s="149"/>
      <c r="J5" s="148"/>
      <c r="K5" s="232"/>
      <c r="P5" s="251"/>
      <c r="Q5" s="251"/>
      <c r="R5" s="251"/>
    </row>
    <row r="6" spans="1:18" x14ac:dyDescent="0.3">
      <c r="B6" t="s">
        <v>9</v>
      </c>
      <c r="C6" s="175">
        <v>0.28553809957498483</v>
      </c>
      <c r="D6" s="175">
        <v>0.35513698630136986</v>
      </c>
      <c r="E6" s="175">
        <v>0.35466719968019189</v>
      </c>
      <c r="F6" s="175">
        <f t="shared" ref="F6:F8" si="0">VLOOKUP(B6,$B$22:$D$25,3,FALSE)</f>
        <v>0.38280060882800609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10</v>
      </c>
      <c r="C7" s="175">
        <v>0.23382475713418335</v>
      </c>
      <c r="D7" s="175">
        <v>0.24226598173515981</v>
      </c>
      <c r="E7" s="175">
        <v>0.24098493284981393</v>
      </c>
      <c r="F7" s="175">
        <f t="shared" si="0"/>
        <v>0.21902587519025873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11</v>
      </c>
      <c r="C8" s="175">
        <v>5.7870370370370367E-3</v>
      </c>
      <c r="D8" s="175">
        <v>8.2762557077625571E-4</v>
      </c>
      <c r="E8" s="175">
        <v>9.0517118300448302E-3</v>
      </c>
      <c r="F8" s="175">
        <f t="shared" si="0"/>
        <v>9.8934550989345513E-4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12</v>
      </c>
      <c r="C9" s="175">
        <v>0</v>
      </c>
      <c r="D9" s="175">
        <v>2.8538812785388126E-4</v>
      </c>
      <c r="E9" s="175">
        <v>0</v>
      </c>
      <c r="F9" s="175">
        <v>0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 t="s">
        <v>65</v>
      </c>
      <c r="C10" s="235">
        <v>1</v>
      </c>
      <c r="D10" s="235">
        <v>1</v>
      </c>
      <c r="E10" s="235">
        <v>1</v>
      </c>
      <c r="F10" s="235">
        <f>SUM(F5:F9)</f>
        <v>1</v>
      </c>
      <c r="H10" s="146"/>
      <c r="I10" s="146"/>
      <c r="J10" s="147"/>
      <c r="K10" s="232"/>
    </row>
    <row r="11" spans="1:18" x14ac:dyDescent="0.3">
      <c r="B11" s="55"/>
      <c r="C11" s="55"/>
      <c r="D11" s="55"/>
      <c r="H11" s="146"/>
      <c r="I11" s="146"/>
      <c r="J11" s="147"/>
      <c r="K11" s="164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F20" s="247"/>
      <c r="G20" s="247"/>
      <c r="H20" s="247"/>
      <c r="I20" s="247"/>
      <c r="J20" s="247"/>
      <c r="K20" s="247"/>
      <c r="L20" s="247"/>
      <c r="M20" s="247"/>
    </row>
    <row r="21" spans="1:13" hidden="1" x14ac:dyDescent="0.3">
      <c r="B21"/>
      <c r="C21"/>
      <c r="D21"/>
      <c r="F21" s="247"/>
      <c r="G21" s="247"/>
      <c r="H21" s="247"/>
      <c r="I21" s="247"/>
      <c r="J21" s="247"/>
      <c r="K21" s="247"/>
      <c r="L21" s="247"/>
      <c r="M21" s="247"/>
    </row>
    <row r="22" spans="1:13" hidden="1" x14ac:dyDescent="0.3">
      <c r="B22" t="s">
        <v>8</v>
      </c>
      <c r="C22" s="159">
        <v>144.97222222222223</v>
      </c>
      <c r="D22" s="160">
        <v>0.39718417047184174</v>
      </c>
      <c r="F22" s="247"/>
      <c r="G22" s="238"/>
      <c r="H22" s="238"/>
      <c r="I22" s="238"/>
      <c r="J22" s="238"/>
      <c r="K22" s="238"/>
      <c r="L22" s="247"/>
      <c r="M22" s="247"/>
    </row>
    <row r="23" spans="1:13" hidden="1" x14ac:dyDescent="0.3">
      <c r="B23" t="s">
        <v>9</v>
      </c>
      <c r="C23" s="159">
        <v>139.72222222222223</v>
      </c>
      <c r="D23" s="160">
        <v>0.38280060882800609</v>
      </c>
      <c r="F23" s="247"/>
      <c r="G23" s="239"/>
      <c r="H23" s="252"/>
      <c r="I23" s="252"/>
      <c r="J23" s="252"/>
      <c r="K23" s="252"/>
      <c r="L23" s="247"/>
      <c r="M23" s="247"/>
    </row>
    <row r="24" spans="1:13" hidden="1" x14ac:dyDescent="0.3">
      <c r="B24" t="s">
        <v>10</v>
      </c>
      <c r="C24" s="159">
        <v>79.944444444444443</v>
      </c>
      <c r="D24" s="160">
        <v>0.21902587519025873</v>
      </c>
      <c r="F24" s="247"/>
      <c r="G24" s="239"/>
      <c r="H24" s="252"/>
      <c r="I24" s="252"/>
      <c r="J24" s="252"/>
      <c r="K24" s="252"/>
      <c r="L24" s="247"/>
      <c r="M24" s="247"/>
    </row>
    <row r="25" spans="1:13" hidden="1" x14ac:dyDescent="0.3">
      <c r="B25" t="s">
        <v>11</v>
      </c>
      <c r="C25" s="159">
        <v>0.3611111111111111</v>
      </c>
      <c r="D25" s="160">
        <v>9.8934550989345513E-4</v>
      </c>
      <c r="F25" s="247"/>
      <c r="G25" s="239"/>
      <c r="H25" s="252"/>
      <c r="I25" s="252"/>
      <c r="J25" s="252"/>
      <c r="K25" s="252"/>
      <c r="L25" s="247"/>
      <c r="M25" s="247"/>
    </row>
    <row r="26" spans="1:13" hidden="1" x14ac:dyDescent="0.3">
      <c r="B26"/>
      <c r="C26" s="159"/>
      <c r="D26" s="160"/>
      <c r="F26" s="247"/>
      <c r="G26" s="239"/>
      <c r="H26" s="252"/>
      <c r="I26" s="252"/>
      <c r="J26" s="252"/>
      <c r="K26" s="252"/>
      <c r="L26" s="247"/>
      <c r="M26" s="247"/>
    </row>
    <row r="27" spans="1:13" ht="16.5" hidden="1" customHeight="1" x14ac:dyDescent="0.3">
      <c r="F27" s="247"/>
      <c r="G27" s="239"/>
      <c r="H27" s="252"/>
      <c r="I27" s="252"/>
      <c r="J27" s="252"/>
      <c r="K27" s="252"/>
      <c r="L27" s="247"/>
      <c r="M27" s="247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</row>
    <row r="41" spans="4:14" ht="16.5" hidden="1" customHeight="1" x14ac:dyDescent="0.3">
      <c r="D41" s="236"/>
      <c r="E41" s="233"/>
    </row>
    <row r="42" spans="4:14" ht="16.5" hidden="1" customHeight="1" x14ac:dyDescent="0.3">
      <c r="D42" s="236"/>
      <c r="E42" s="233"/>
    </row>
    <row r="43" spans="4:14" ht="16.5" hidden="1" customHeight="1" x14ac:dyDescent="0.3">
      <c r="D43" s="236"/>
      <c r="E43" s="233"/>
    </row>
    <row r="44" spans="4:14" ht="16.5" hidden="1" customHeight="1" x14ac:dyDescent="0.3">
      <c r="D44" s="236"/>
      <c r="E44" s="233"/>
    </row>
    <row r="45" spans="4:14" ht="16.5" hidden="1" customHeight="1" x14ac:dyDescent="0.3">
      <c r="D45" s="236"/>
      <c r="E45" s="233"/>
    </row>
    <row r="46" spans="4:14" ht="16.5" hidden="1" customHeight="1" x14ac:dyDescent="0.3">
      <c r="D46" s="236"/>
      <c r="E46" s="233"/>
      <c r="J46" s="2"/>
      <c r="K46" s="235"/>
      <c r="L46" s="235"/>
      <c r="M46" s="235"/>
      <c r="N46" s="235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0"/>
  <sheetViews>
    <sheetView workbookViewId="0"/>
  </sheetViews>
  <sheetFormatPr defaultColWidth="0" defaultRowHeight="16.5" customHeight="1" zeroHeight="1" x14ac:dyDescent="0.3"/>
  <cols>
    <col min="1" max="12" width="9.140625" style="86" customWidth="1"/>
    <col min="13" max="13" width="36.5703125" style="86" hidden="1" customWidth="1"/>
    <col min="14" max="14" width="0" style="86" hidden="1" customWidth="1"/>
    <col min="15" max="16384" width="9.140625" style="86" hidden="1"/>
  </cols>
  <sheetData>
    <row r="1" spans="1:11" s="87" customFormat="1" ht="17.100000000000001" customHeight="1" x14ac:dyDescent="0.25">
      <c r="A1" s="203" t="s">
        <v>692</v>
      </c>
    </row>
    <row r="2" spans="1:11" x14ac:dyDescent="0.3"/>
    <row r="3" spans="1:11" x14ac:dyDescent="0.3"/>
    <row r="4" spans="1:11" x14ac:dyDescent="0.3"/>
    <row r="5" spans="1:11" x14ac:dyDescent="0.3">
      <c r="D5" s="3" t="s">
        <v>66</v>
      </c>
      <c r="E5" s="3" t="s">
        <v>60</v>
      </c>
    </row>
    <row r="6" spans="1:11" x14ac:dyDescent="0.3">
      <c r="D6" t="str">
        <f>A20</f>
        <v>Telejornal</v>
      </c>
      <c r="E6" s="4">
        <f>B20</f>
        <v>195395</v>
      </c>
      <c r="F6" s="174">
        <f>E6/$E$10</f>
        <v>0.3717560882800609</v>
      </c>
    </row>
    <row r="7" spans="1:11" x14ac:dyDescent="0.3">
      <c r="D7" t="str">
        <f t="shared" ref="D7:E8" si="0">A21</f>
        <v>Religioso</v>
      </c>
      <c r="E7" s="4">
        <f t="shared" si="0"/>
        <v>114310</v>
      </c>
      <c r="F7" s="174">
        <f>E7/$E$10</f>
        <v>0.2174847792998478</v>
      </c>
    </row>
    <row r="8" spans="1:11" x14ac:dyDescent="0.3">
      <c r="D8" t="str">
        <f t="shared" si="0"/>
        <v>Auditório</v>
      </c>
      <c r="E8" s="4">
        <f t="shared" si="0"/>
        <v>53910</v>
      </c>
      <c r="F8" s="174">
        <f>E8/$E$10</f>
        <v>0.10256849315068493</v>
      </c>
    </row>
    <row r="9" spans="1:11" x14ac:dyDescent="0.3">
      <c r="D9" t="s">
        <v>653</v>
      </c>
      <c r="E9">
        <f>C23</f>
        <v>161985</v>
      </c>
      <c r="F9" s="174">
        <f>E9/$E$10</f>
        <v>0.30819063926940637</v>
      </c>
    </row>
    <row r="10" spans="1:11" x14ac:dyDescent="0.3">
      <c r="D10" s="5" t="s">
        <v>65</v>
      </c>
      <c r="E10" s="6">
        <f>SUM(E6:E9)</f>
        <v>525600</v>
      </c>
      <c r="F10" s="174">
        <f>E10/$E$10</f>
        <v>1</v>
      </c>
    </row>
    <row r="11" spans="1:11" x14ac:dyDescent="0.3"/>
    <row r="12" spans="1:11" x14ac:dyDescent="0.3"/>
    <row r="13" spans="1:11" x14ac:dyDescent="0.3"/>
    <row r="14" spans="1:11" x14ac:dyDescent="0.3"/>
    <row r="15" spans="1:11" x14ac:dyDescent="0.3"/>
    <row r="16" spans="1:11" ht="25.5" customHeight="1" x14ac:dyDescent="0.3">
      <c r="A16" s="291" t="s">
        <v>656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</row>
    <row r="17" spans="1:14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</row>
    <row r="18" spans="1:14" hidden="1" x14ac:dyDescent="0.3">
      <c r="A18" s="146"/>
      <c r="B18" s="146"/>
      <c r="C18" s="146"/>
      <c r="D18" s="164"/>
      <c r="E18" s="164"/>
      <c r="F18" s="164"/>
      <c r="G18" s="164"/>
      <c r="H18" s="164"/>
      <c r="I18" s="164"/>
      <c r="J18" s="146"/>
      <c r="K18" s="146"/>
      <c r="L18" s="146"/>
      <c r="M18" s="3" t="s">
        <v>138</v>
      </c>
      <c r="N18" s="3" t="s">
        <v>6</v>
      </c>
    </row>
    <row r="19" spans="1:14" hidden="1" x14ac:dyDescent="0.3">
      <c r="A19" s="3" t="s">
        <v>66</v>
      </c>
      <c r="B19" s="3" t="s">
        <v>60</v>
      </c>
      <c r="C19" s="148"/>
      <c r="D19" s="164"/>
      <c r="E19" s="164"/>
      <c r="F19" s="164"/>
      <c r="G19" s="164"/>
      <c r="H19" s="164"/>
      <c r="I19" s="164"/>
      <c r="J19" s="149"/>
      <c r="K19" s="148"/>
      <c r="L19" s="146"/>
      <c r="M19" t="s">
        <v>143</v>
      </c>
      <c r="N19" s="4">
        <v>94865</v>
      </c>
    </row>
    <row r="20" spans="1:14" hidden="1" x14ac:dyDescent="0.3">
      <c r="A20" t="s">
        <v>15</v>
      </c>
      <c r="B20" s="4">
        <v>195395</v>
      </c>
      <c r="C20" s="148"/>
      <c r="D20" s="173">
        <f>B20/B$36</f>
        <v>0.3717560882800609</v>
      </c>
      <c r="E20" s="164"/>
      <c r="F20" s="164"/>
      <c r="G20" s="164"/>
      <c r="H20" s="164"/>
      <c r="I20" s="164"/>
      <c r="J20" s="149"/>
      <c r="K20" s="148"/>
      <c r="L20" s="146"/>
      <c r="M20" t="s">
        <v>13</v>
      </c>
      <c r="N20" s="4">
        <v>62405</v>
      </c>
    </row>
    <row r="21" spans="1:14" hidden="1" x14ac:dyDescent="0.3">
      <c r="A21" t="s">
        <v>13</v>
      </c>
      <c r="B21" s="4">
        <v>114310</v>
      </c>
      <c r="C21" s="148"/>
      <c r="D21" s="173">
        <f t="shared" ref="D21:D22" si="1">B21/B$36</f>
        <v>0.2174847792998478</v>
      </c>
      <c r="E21" s="164"/>
      <c r="F21" s="164"/>
      <c r="G21" s="164"/>
      <c r="H21" s="164"/>
      <c r="I21" s="164"/>
      <c r="J21" s="149"/>
      <c r="K21" s="148"/>
      <c r="L21" s="146"/>
      <c r="M21" t="s">
        <v>146</v>
      </c>
      <c r="N21" s="4">
        <v>37075</v>
      </c>
    </row>
    <row r="22" spans="1:14" hidden="1" x14ac:dyDescent="0.3">
      <c r="A22" t="s">
        <v>22</v>
      </c>
      <c r="B22" s="4">
        <v>53910</v>
      </c>
      <c r="C22" s="148"/>
      <c r="D22" s="173">
        <f t="shared" si="1"/>
        <v>0.10256849315068493</v>
      </c>
      <c r="E22" s="164"/>
      <c r="F22" s="164"/>
      <c r="G22" s="164"/>
      <c r="H22" s="164"/>
      <c r="I22" s="164"/>
      <c r="J22" s="149"/>
      <c r="K22" s="148"/>
      <c r="L22" s="146"/>
      <c r="M22" t="s">
        <v>142</v>
      </c>
      <c r="N22" s="4">
        <v>34690</v>
      </c>
    </row>
    <row r="23" spans="1:14" hidden="1" x14ac:dyDescent="0.3">
      <c r="A23" t="s">
        <v>14</v>
      </c>
      <c r="B23" s="4">
        <v>48315</v>
      </c>
      <c r="C23" s="148">
        <f>SUM(B23:B35)</f>
        <v>161985</v>
      </c>
      <c r="D23" s="173">
        <f>C23/B$36</f>
        <v>0.30819063926940637</v>
      </c>
      <c r="E23" s="164"/>
      <c r="F23" s="164"/>
      <c r="G23" s="164"/>
      <c r="H23" s="164"/>
      <c r="I23" s="164"/>
      <c r="J23" s="149"/>
      <c r="K23" s="148"/>
      <c r="L23" s="146"/>
      <c r="M23" t="s">
        <v>147</v>
      </c>
      <c r="N23" s="4">
        <v>23870</v>
      </c>
    </row>
    <row r="24" spans="1:14" hidden="1" x14ac:dyDescent="0.3">
      <c r="A24" t="s">
        <v>16</v>
      </c>
      <c r="B24" s="4">
        <v>31395</v>
      </c>
      <c r="C24" s="148"/>
      <c r="D24" s="164"/>
      <c r="E24" s="164"/>
      <c r="F24" s="165"/>
      <c r="G24" s="164"/>
      <c r="H24" s="164"/>
      <c r="I24" s="164"/>
      <c r="J24" s="149"/>
      <c r="K24" s="148"/>
      <c r="L24" s="146"/>
      <c r="M24" t="s">
        <v>140</v>
      </c>
      <c r="N24" s="4">
        <v>4055</v>
      </c>
    </row>
    <row r="25" spans="1:14" hidden="1" x14ac:dyDescent="0.3">
      <c r="A25" t="s">
        <v>21</v>
      </c>
      <c r="B25" s="4">
        <v>26895</v>
      </c>
      <c r="C25" s="148"/>
      <c r="D25" s="164"/>
      <c r="E25" s="164"/>
      <c r="F25" s="165"/>
      <c r="G25" s="164"/>
      <c r="H25" s="164"/>
      <c r="I25" s="164"/>
      <c r="J25" s="149"/>
      <c r="K25" s="148"/>
      <c r="L25" s="146"/>
      <c r="M25" t="s">
        <v>145</v>
      </c>
      <c r="N25" s="4">
        <v>1620</v>
      </c>
    </row>
    <row r="26" spans="1:14" hidden="1" x14ac:dyDescent="0.3">
      <c r="A26" t="s">
        <v>18</v>
      </c>
      <c r="B26" s="4">
        <v>16245</v>
      </c>
      <c r="C26" s="148"/>
      <c r="D26" s="164"/>
      <c r="E26" s="164"/>
      <c r="F26" s="165"/>
      <c r="G26" s="164"/>
      <c r="H26" s="164"/>
      <c r="I26" s="164"/>
      <c r="J26" s="149"/>
      <c r="K26" s="148"/>
      <c r="L26" s="146"/>
      <c r="M26" t="s">
        <v>149</v>
      </c>
      <c r="N26" s="4">
        <v>1365</v>
      </c>
    </row>
    <row r="27" spans="1:14" hidden="1" x14ac:dyDescent="0.3">
      <c r="A27" t="s">
        <v>32</v>
      </c>
      <c r="B27" s="4">
        <v>11470</v>
      </c>
      <c r="C27" s="148"/>
      <c r="D27" s="164"/>
      <c r="E27" s="164"/>
      <c r="F27" s="165"/>
      <c r="G27" s="164"/>
      <c r="H27" s="164"/>
      <c r="I27" s="164"/>
      <c r="J27" s="149"/>
      <c r="K27" s="148"/>
      <c r="L27" s="146"/>
      <c r="M27" t="s">
        <v>141</v>
      </c>
      <c r="N27" s="4">
        <v>440</v>
      </c>
    </row>
    <row r="28" spans="1:14" hidden="1" x14ac:dyDescent="0.3">
      <c r="A28" t="s">
        <v>19</v>
      </c>
      <c r="B28" s="4">
        <v>8465</v>
      </c>
      <c r="C28" s="148"/>
      <c r="D28" s="164"/>
      <c r="E28" s="164"/>
      <c r="F28" s="165"/>
      <c r="G28" s="164"/>
      <c r="H28" s="164"/>
      <c r="I28" s="164"/>
      <c r="J28" s="149"/>
      <c r="K28" s="148"/>
      <c r="L28" s="146"/>
      <c r="M28" t="s">
        <v>144</v>
      </c>
      <c r="N28" s="4">
        <v>255</v>
      </c>
    </row>
    <row r="29" spans="1:14" hidden="1" x14ac:dyDescent="0.3">
      <c r="A29" t="s">
        <v>27</v>
      </c>
      <c r="B29" s="4">
        <v>6420</v>
      </c>
      <c r="C29" s="148"/>
      <c r="D29" s="164"/>
      <c r="E29" s="164"/>
      <c r="F29" s="165"/>
      <c r="G29" s="164"/>
      <c r="H29" s="164"/>
      <c r="I29" s="164"/>
      <c r="J29" s="149"/>
      <c r="K29" s="148"/>
      <c r="L29" s="146"/>
      <c r="M29" s="8"/>
      <c r="N29" s="9">
        <v>260640</v>
      </c>
    </row>
    <row r="30" spans="1:14" hidden="1" x14ac:dyDescent="0.3">
      <c r="A30" t="s">
        <v>31</v>
      </c>
      <c r="B30" s="4">
        <v>5475</v>
      </c>
      <c r="C30" s="148"/>
      <c r="D30" s="164"/>
      <c r="E30" s="164"/>
      <c r="F30" s="165"/>
      <c r="G30" s="164"/>
      <c r="H30" s="164"/>
      <c r="I30" s="164"/>
      <c r="J30" s="149"/>
      <c r="K30" s="148"/>
      <c r="L30" s="146"/>
      <c r="M30" s="5"/>
      <c r="N30" s="6">
        <v>260640</v>
      </c>
    </row>
    <row r="31" spans="1:14" hidden="1" x14ac:dyDescent="0.3">
      <c r="A31" t="s">
        <v>30</v>
      </c>
      <c r="B31" s="4">
        <v>3165</v>
      </c>
      <c r="C31" s="148"/>
      <c r="D31" s="164"/>
      <c r="E31" s="164"/>
      <c r="F31" s="165"/>
      <c r="G31" s="164"/>
      <c r="H31" s="164"/>
      <c r="I31" s="164"/>
      <c r="J31" s="149"/>
      <c r="K31" s="148"/>
      <c r="L31" s="164"/>
    </row>
    <row r="32" spans="1:14" hidden="1" x14ac:dyDescent="0.3">
      <c r="A32" t="s">
        <v>28</v>
      </c>
      <c r="B32" s="4">
        <v>2640</v>
      </c>
      <c r="C32" s="148"/>
      <c r="D32" s="164"/>
      <c r="E32" s="164"/>
      <c r="F32" s="165"/>
      <c r="G32" s="164"/>
      <c r="H32" s="164"/>
      <c r="I32" s="164"/>
      <c r="J32" s="149"/>
      <c r="K32" s="148"/>
      <c r="L32" s="164"/>
    </row>
    <row r="33" spans="1:12" hidden="1" x14ac:dyDescent="0.3">
      <c r="A33" t="s">
        <v>38</v>
      </c>
      <c r="B33" s="4">
        <v>810</v>
      </c>
      <c r="C33" s="148"/>
      <c r="D33" s="164"/>
      <c r="E33" s="164"/>
      <c r="F33" s="165"/>
      <c r="G33" s="164"/>
      <c r="H33" s="164"/>
      <c r="I33" s="164"/>
      <c r="J33" s="149"/>
      <c r="K33" s="148"/>
      <c r="L33" s="164"/>
    </row>
    <row r="34" spans="1:12" hidden="1" x14ac:dyDescent="0.3">
      <c r="A34" t="s">
        <v>36</v>
      </c>
      <c r="B34" s="4">
        <v>520</v>
      </c>
      <c r="C34" s="148"/>
      <c r="D34" s="164"/>
      <c r="E34" s="164"/>
      <c r="F34" s="165"/>
      <c r="G34" s="164"/>
      <c r="H34" s="164"/>
      <c r="I34" s="164"/>
      <c r="J34" s="149"/>
      <c r="K34" s="148"/>
      <c r="L34" s="164"/>
    </row>
    <row r="35" spans="1:12" hidden="1" x14ac:dyDescent="0.3">
      <c r="A35" t="s">
        <v>20</v>
      </c>
      <c r="B35" s="4">
        <v>170</v>
      </c>
      <c r="C35" s="148"/>
      <c r="D35" s="164"/>
      <c r="E35" s="164"/>
      <c r="F35" s="165"/>
      <c r="G35" s="164"/>
      <c r="H35" s="164"/>
      <c r="I35" s="164"/>
      <c r="J35" s="149"/>
      <c r="K35" s="148"/>
      <c r="L35" s="164"/>
    </row>
    <row r="36" spans="1:12" hidden="1" x14ac:dyDescent="0.3">
      <c r="A36" s="5" t="s">
        <v>65</v>
      </c>
      <c r="B36" s="6">
        <v>525600</v>
      </c>
      <c r="C36" s="148"/>
      <c r="D36" s="164"/>
      <c r="E36" s="164"/>
      <c r="F36" s="165"/>
      <c r="G36" s="164"/>
      <c r="H36" s="164"/>
      <c r="I36" s="164"/>
      <c r="J36" s="149"/>
      <c r="K36" s="148"/>
      <c r="L36" s="164"/>
    </row>
    <row r="37" spans="1:12" hidden="1" x14ac:dyDescent="0.3">
      <c r="A37" s="146"/>
      <c r="B37" s="146"/>
      <c r="C37" s="147"/>
      <c r="D37" s="164"/>
      <c r="E37" s="164"/>
      <c r="F37" s="165"/>
      <c r="G37" s="164"/>
      <c r="H37" s="164"/>
      <c r="I37" s="164"/>
      <c r="J37" s="149"/>
      <c r="K37" s="148"/>
      <c r="L37" s="164"/>
    </row>
    <row r="38" spans="1:12" hidden="1" x14ac:dyDescent="0.3">
      <c r="A38" s="166"/>
      <c r="B38" s="149"/>
      <c r="C38" s="148"/>
      <c r="D38" s="164"/>
      <c r="E38" s="166"/>
      <c r="F38" s="167"/>
      <c r="G38" s="164"/>
      <c r="H38" s="164"/>
      <c r="I38" s="164"/>
      <c r="J38" s="149"/>
      <c r="K38" s="148"/>
      <c r="L38" s="164"/>
    </row>
    <row r="39" spans="1:12" hidden="1" x14ac:dyDescent="0.3">
      <c r="A39" s="164"/>
      <c r="B39" s="146"/>
      <c r="C39" s="147"/>
      <c r="D39" s="164"/>
      <c r="E39" s="164"/>
      <c r="F39" s="164"/>
      <c r="G39" s="164"/>
      <c r="H39" s="164"/>
      <c r="I39" s="164"/>
      <c r="J39" s="146"/>
      <c r="K39" s="147"/>
      <c r="L39" s="164"/>
    </row>
    <row r="40" spans="1:12" hidden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</row>
  </sheetData>
  <mergeCells count="1">
    <mergeCell ref="A16:K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3"/>
  <sheetViews>
    <sheetView workbookViewId="0">
      <selection sqref="A1:D1"/>
    </sheetView>
  </sheetViews>
  <sheetFormatPr defaultColWidth="0" defaultRowHeight="14.25" x14ac:dyDescent="0.3"/>
  <cols>
    <col min="1" max="1" width="16.140625" style="43" customWidth="1"/>
    <col min="2" max="2" width="16.5703125" style="43" customWidth="1"/>
    <col min="3" max="3" width="16.140625" style="43" customWidth="1"/>
    <col min="4" max="4" width="9.140625" style="12" bestFit="1" customWidth="1"/>
    <col min="5" max="5" width="9.140625" style="25" customWidth="1"/>
    <col min="6" max="6" width="9.140625" style="25" hidden="1" customWidth="1"/>
    <col min="7" max="7" width="9.85546875" style="25" hidden="1" customWidth="1"/>
    <col min="8" max="8" width="9.140625" style="25" hidden="1" customWidth="1"/>
    <col min="9" max="9" width="9.85546875" style="25" hidden="1" customWidth="1"/>
    <col min="10" max="11" width="0" style="25" hidden="1" customWidth="1"/>
    <col min="12" max="16384" width="9.140625" style="25" hidden="1"/>
  </cols>
  <sheetData>
    <row r="1" spans="1:9" s="12" customFormat="1" ht="36.75" customHeight="1" x14ac:dyDescent="0.25">
      <c r="A1" s="293" t="s">
        <v>693</v>
      </c>
      <c r="B1" s="293"/>
      <c r="C1" s="293"/>
      <c r="D1" s="293"/>
    </row>
    <row r="3" spans="1:9" s="45" customFormat="1" ht="15" customHeight="1" x14ac:dyDescent="0.3">
      <c r="A3" s="49" t="s">
        <v>7</v>
      </c>
      <c r="B3" s="46" t="s">
        <v>40</v>
      </c>
      <c r="C3" s="46" t="s">
        <v>43</v>
      </c>
      <c r="D3" s="47" t="s">
        <v>42</v>
      </c>
      <c r="F3" s="25"/>
      <c r="G3" s="25"/>
    </row>
    <row r="4" spans="1:9" ht="15" customHeight="1" x14ac:dyDescent="0.3">
      <c r="A4" s="48" t="s">
        <v>12</v>
      </c>
      <c r="B4" s="44" t="s">
        <v>26</v>
      </c>
      <c r="C4" s="26">
        <v>2.3333333333333335</v>
      </c>
      <c r="D4" s="99">
        <v>6.392694063926941E-3</v>
      </c>
      <c r="F4" s="39"/>
      <c r="H4" s="143"/>
      <c r="I4" s="151"/>
    </row>
    <row r="5" spans="1:9" s="45" customFormat="1" ht="15" customHeight="1" x14ac:dyDescent="0.3">
      <c r="A5" s="297" t="s">
        <v>12</v>
      </c>
      <c r="B5" s="298"/>
      <c r="C5" s="75">
        <v>2.3333333333333335</v>
      </c>
      <c r="D5" s="98">
        <v>6.392694063926941E-3</v>
      </c>
      <c r="F5" s="39">
        <f>SUM(D4)</f>
        <v>6.392694063926941E-3</v>
      </c>
      <c r="G5" s="151">
        <f>SUM(C4)</f>
        <v>2.3333333333333335</v>
      </c>
      <c r="H5" s="152"/>
      <c r="I5" s="153"/>
    </row>
    <row r="6" spans="1:9" ht="15" customHeight="1" x14ac:dyDescent="0.3">
      <c r="A6" s="294" t="s">
        <v>8</v>
      </c>
      <c r="B6" s="44" t="s">
        <v>22</v>
      </c>
      <c r="C6" s="26">
        <v>35.131944444444443</v>
      </c>
      <c r="D6" s="99">
        <v>9.625190258751902E-2</v>
      </c>
      <c r="F6" s="39"/>
      <c r="H6" s="143"/>
      <c r="I6" s="151"/>
    </row>
    <row r="7" spans="1:9" ht="15" customHeight="1" x14ac:dyDescent="0.3">
      <c r="A7" s="294"/>
      <c r="B7" s="44" t="s">
        <v>44</v>
      </c>
      <c r="C7" s="26">
        <v>29.014583333333334</v>
      </c>
      <c r="D7" s="99">
        <v>7.9492009132420091E-2</v>
      </c>
      <c r="F7" s="39"/>
      <c r="H7" s="143"/>
      <c r="I7" s="151"/>
    </row>
    <row r="8" spans="1:9" ht="15" customHeight="1" x14ac:dyDescent="0.3">
      <c r="A8" s="294"/>
      <c r="B8" s="44" t="s">
        <v>14</v>
      </c>
      <c r="C8" s="26">
        <v>24.395833333333332</v>
      </c>
      <c r="D8" s="99">
        <v>6.6837899543378987E-2</v>
      </c>
      <c r="F8" s="39"/>
      <c r="H8" s="143"/>
      <c r="I8" s="151"/>
    </row>
    <row r="9" spans="1:9" ht="15" customHeight="1" x14ac:dyDescent="0.3">
      <c r="A9" s="294"/>
      <c r="B9" s="44" t="s">
        <v>32</v>
      </c>
      <c r="C9" s="26">
        <v>21.409722222222221</v>
      </c>
      <c r="D9" s="99">
        <v>5.8656773211567731E-2</v>
      </c>
      <c r="F9" s="39"/>
      <c r="H9" s="143"/>
      <c r="I9" s="151"/>
    </row>
    <row r="10" spans="1:9" ht="15" customHeight="1" x14ac:dyDescent="0.3">
      <c r="A10" s="294"/>
      <c r="B10" s="44" t="s">
        <v>27</v>
      </c>
      <c r="C10" s="26">
        <v>19.4375</v>
      </c>
      <c r="D10" s="99">
        <v>5.325342465753425E-2</v>
      </c>
      <c r="F10" s="39"/>
      <c r="H10" s="143"/>
      <c r="I10" s="151"/>
    </row>
    <row r="11" spans="1:9" ht="15" customHeight="1" x14ac:dyDescent="0.3">
      <c r="A11" s="294"/>
      <c r="B11" s="44" t="s">
        <v>19</v>
      </c>
      <c r="C11" s="26">
        <v>11.020833333333334</v>
      </c>
      <c r="D11" s="99">
        <v>3.0194063926940642E-2</v>
      </c>
      <c r="F11" s="39"/>
      <c r="H11" s="143"/>
      <c r="I11" s="151"/>
    </row>
    <row r="12" spans="1:9" ht="15" customHeight="1" x14ac:dyDescent="0.3">
      <c r="A12" s="294"/>
      <c r="B12" s="44" t="s">
        <v>33</v>
      </c>
      <c r="C12" s="26">
        <v>7.1388888888888893</v>
      </c>
      <c r="D12" s="99">
        <v>1.9558599695585998E-2</v>
      </c>
      <c r="F12" s="39"/>
      <c r="H12" s="143"/>
      <c r="I12" s="151"/>
    </row>
    <row r="13" spans="1:9" ht="15" customHeight="1" x14ac:dyDescent="0.3">
      <c r="A13" s="294"/>
      <c r="B13" s="44" t="s">
        <v>23</v>
      </c>
      <c r="C13" s="26">
        <v>3.3263888888888888</v>
      </c>
      <c r="D13" s="99">
        <v>9.1133942161339427E-3</v>
      </c>
      <c r="F13" s="39"/>
      <c r="H13" s="143"/>
      <c r="I13" s="151"/>
    </row>
    <row r="14" spans="1:9" ht="15" customHeight="1" x14ac:dyDescent="0.3">
      <c r="A14" s="294"/>
      <c r="B14" s="44" t="s">
        <v>16</v>
      </c>
      <c r="C14" s="26">
        <v>3.1875</v>
      </c>
      <c r="D14" s="99">
        <v>8.7328767123287677E-3</v>
      </c>
      <c r="F14" s="39"/>
      <c r="H14" s="143"/>
      <c r="I14" s="151"/>
    </row>
    <row r="15" spans="1:9" ht="15" customHeight="1" x14ac:dyDescent="0.3">
      <c r="A15" s="294"/>
      <c r="B15" s="44" t="s">
        <v>31</v>
      </c>
      <c r="C15" s="26">
        <v>2.2673611111111112</v>
      </c>
      <c r="D15" s="99">
        <v>6.2119482496194823E-3</v>
      </c>
      <c r="F15" s="39"/>
      <c r="H15" s="143"/>
      <c r="I15" s="151"/>
    </row>
    <row r="16" spans="1:9" ht="15" customHeight="1" x14ac:dyDescent="0.3">
      <c r="A16" s="294"/>
      <c r="B16" s="44" t="s">
        <v>20</v>
      </c>
      <c r="C16" s="26">
        <v>1.9166666666666667</v>
      </c>
      <c r="D16" s="99">
        <v>5.2511415525114159E-3</v>
      </c>
      <c r="F16" s="39"/>
      <c r="H16" s="143"/>
      <c r="I16" s="151"/>
    </row>
    <row r="17" spans="1:9" ht="15" customHeight="1" x14ac:dyDescent="0.3">
      <c r="A17" s="294"/>
      <c r="B17" s="44" t="s">
        <v>17</v>
      </c>
      <c r="C17" s="26">
        <v>1.65625</v>
      </c>
      <c r="D17" s="99">
        <v>4.5376712328767119E-3</v>
      </c>
      <c r="F17" s="39"/>
      <c r="H17" s="143"/>
      <c r="I17" s="151"/>
    </row>
    <row r="18" spans="1:9" s="45" customFormat="1" ht="15" customHeight="1" x14ac:dyDescent="0.3">
      <c r="A18" s="297" t="s">
        <v>8</v>
      </c>
      <c r="B18" s="298"/>
      <c r="C18" s="75">
        <v>159.90347222222223</v>
      </c>
      <c r="D18" s="98">
        <v>0.43809170471841707</v>
      </c>
      <c r="F18" s="39">
        <f>SUM(D6:D17)</f>
        <v>0.43809170471841702</v>
      </c>
      <c r="G18" s="151">
        <f>SUM(C6:C17)</f>
        <v>159.90347222222221</v>
      </c>
      <c r="H18" s="152"/>
      <c r="I18" s="153"/>
    </row>
    <row r="19" spans="1:9" ht="15" customHeight="1" x14ac:dyDescent="0.3">
      <c r="A19" s="299" t="s">
        <v>9</v>
      </c>
      <c r="B19" s="44" t="s">
        <v>15</v>
      </c>
      <c r="C19" s="26">
        <v>18.420138888888889</v>
      </c>
      <c r="D19" s="99">
        <v>5.0466133942161338E-2</v>
      </c>
      <c r="F19" s="39"/>
      <c r="H19" s="143"/>
      <c r="I19" s="151"/>
    </row>
    <row r="20" spans="1:9" ht="15" customHeight="1" x14ac:dyDescent="0.3">
      <c r="A20" s="300"/>
      <c r="B20" s="44" t="s">
        <v>30</v>
      </c>
      <c r="C20" s="26">
        <v>2.9652777777777777</v>
      </c>
      <c r="D20" s="99">
        <v>8.1240487062404863E-3</v>
      </c>
      <c r="F20" s="39"/>
      <c r="H20" s="143"/>
      <c r="I20" s="151"/>
    </row>
    <row r="21" spans="1:9" ht="15" customHeight="1" x14ac:dyDescent="0.3">
      <c r="A21" s="300"/>
      <c r="B21" s="44" t="s">
        <v>28</v>
      </c>
      <c r="C21" s="26">
        <v>1.5972222222222223</v>
      </c>
      <c r="D21" s="99">
        <v>4.3759512937595136E-3</v>
      </c>
      <c r="F21" s="39"/>
      <c r="H21" s="143"/>
      <c r="I21" s="151"/>
    </row>
    <row r="22" spans="1:9" ht="15" customHeight="1" x14ac:dyDescent="0.3">
      <c r="A22" s="301"/>
      <c r="B22" s="44" t="s">
        <v>24</v>
      </c>
      <c r="C22" s="26">
        <v>1.3576388888888888</v>
      </c>
      <c r="D22" s="99">
        <v>3.7195585996955857E-3</v>
      </c>
      <c r="F22" s="39"/>
      <c r="H22" s="143"/>
      <c r="I22" s="151"/>
    </row>
    <row r="23" spans="1:9" s="45" customFormat="1" ht="15" customHeight="1" x14ac:dyDescent="0.3">
      <c r="A23" s="297" t="s">
        <v>9</v>
      </c>
      <c r="B23" s="298"/>
      <c r="C23" s="75">
        <v>24.340277777777779</v>
      </c>
      <c r="D23" s="98">
        <v>6.6685692541856925E-2</v>
      </c>
      <c r="F23" s="39">
        <f>SUM(D19:D22)</f>
        <v>6.6685692541856925E-2</v>
      </c>
      <c r="G23" s="151">
        <f>SUM(C19:C22)</f>
        <v>24.340277777777779</v>
      </c>
      <c r="H23" s="152"/>
      <c r="I23" s="153"/>
    </row>
    <row r="24" spans="1:9" ht="15" customHeight="1" x14ac:dyDescent="0.3">
      <c r="A24" s="299" t="s">
        <v>10</v>
      </c>
      <c r="B24" s="44" t="s">
        <v>13</v>
      </c>
      <c r="C24" s="26">
        <v>158.44444444444446</v>
      </c>
      <c r="D24" s="99">
        <v>0.43409436834094373</v>
      </c>
      <c r="F24" s="39"/>
      <c r="H24" s="143"/>
      <c r="I24" s="151"/>
    </row>
    <row r="25" spans="1:9" ht="15" customHeight="1" x14ac:dyDescent="0.3">
      <c r="A25" s="300"/>
      <c r="B25" s="44" t="s">
        <v>37</v>
      </c>
      <c r="C25" s="26">
        <v>0.60416666666666663</v>
      </c>
      <c r="D25" s="99">
        <v>1.6552511415525114E-3</v>
      </c>
      <c r="F25" s="39"/>
      <c r="H25" s="143"/>
      <c r="I25" s="151"/>
    </row>
    <row r="26" spans="1:9" ht="15" customHeight="1" x14ac:dyDescent="0.3">
      <c r="A26" s="301"/>
      <c r="B26" s="44" t="s">
        <v>38</v>
      </c>
      <c r="C26" s="26">
        <v>8.3333333333333329E-2</v>
      </c>
      <c r="D26" s="99">
        <v>2.2831050228310502E-4</v>
      </c>
      <c r="F26" s="39"/>
      <c r="H26" s="143"/>
      <c r="I26" s="151"/>
    </row>
    <row r="27" spans="1:9" s="45" customFormat="1" ht="15" customHeight="1" x14ac:dyDescent="0.3">
      <c r="A27" s="297" t="s">
        <v>10</v>
      </c>
      <c r="B27" s="298"/>
      <c r="C27" s="75">
        <v>159.13194444444446</v>
      </c>
      <c r="D27" s="98">
        <v>0.43597792998477936</v>
      </c>
      <c r="F27" s="39">
        <f>SUM(D24:D26)</f>
        <v>0.43597792998477936</v>
      </c>
      <c r="G27" s="151">
        <f>SUM(C24:C26)</f>
        <v>159.13194444444446</v>
      </c>
      <c r="H27" s="152"/>
      <c r="I27" s="153"/>
    </row>
    <row r="28" spans="1:9" s="45" customFormat="1" ht="15" customHeight="1" x14ac:dyDescent="0.3">
      <c r="A28" s="299" t="s">
        <v>11</v>
      </c>
      <c r="B28" s="44" t="s">
        <v>41</v>
      </c>
      <c r="C28" s="26">
        <v>17.680555555555557</v>
      </c>
      <c r="D28" s="99">
        <v>4.8439878234398784E-2</v>
      </c>
      <c r="F28" s="39"/>
      <c r="G28" s="25"/>
      <c r="H28" s="152"/>
      <c r="I28" s="153"/>
    </row>
    <row r="29" spans="1:9" ht="15" customHeight="1" x14ac:dyDescent="0.3">
      <c r="A29" s="300"/>
      <c r="B29" s="44" t="s">
        <v>36</v>
      </c>
      <c r="C29" s="26">
        <v>0.88888888888888884</v>
      </c>
      <c r="D29" s="99">
        <v>2.43531202435312E-3</v>
      </c>
      <c r="F29" s="39"/>
      <c r="H29" s="143"/>
      <c r="I29" s="151"/>
    </row>
    <row r="30" spans="1:9" ht="15" customHeight="1" x14ac:dyDescent="0.3">
      <c r="A30" s="301"/>
      <c r="B30" s="44" t="s">
        <v>39</v>
      </c>
      <c r="C30" s="26">
        <v>0.72152777777777777</v>
      </c>
      <c r="D30" s="99">
        <v>1.9767884322678844E-3</v>
      </c>
      <c r="F30" s="39"/>
      <c r="H30" s="143"/>
      <c r="I30" s="151"/>
    </row>
    <row r="31" spans="1:9" s="45" customFormat="1" ht="15" customHeight="1" x14ac:dyDescent="0.3">
      <c r="A31" s="297" t="s">
        <v>11</v>
      </c>
      <c r="B31" s="298"/>
      <c r="C31" s="75">
        <v>19.290972222222223</v>
      </c>
      <c r="D31" s="98">
        <v>5.2851978691019791E-2</v>
      </c>
      <c r="F31" s="39">
        <f>SUM(D28:D30)</f>
        <v>5.2851978691019784E-2</v>
      </c>
      <c r="G31" s="151">
        <f>SUM(C28:C30)</f>
        <v>19.290972222222223</v>
      </c>
      <c r="H31" s="152"/>
      <c r="I31" s="153"/>
    </row>
    <row r="32" spans="1:9" s="45" customFormat="1" ht="15" customHeight="1" x14ac:dyDescent="0.3">
      <c r="A32" s="295" t="s">
        <v>6</v>
      </c>
      <c r="B32" s="296"/>
      <c r="C32" s="22">
        <v>365</v>
      </c>
      <c r="D32" s="103">
        <v>1</v>
      </c>
      <c r="F32" s="39">
        <f>SUM(F5:F31)</f>
        <v>1</v>
      </c>
      <c r="G32" s="151">
        <f>SUM(G5:G31)</f>
        <v>365</v>
      </c>
      <c r="H32" s="152"/>
      <c r="I32" s="153"/>
    </row>
    <row r="33" spans="1:8" ht="28.5" customHeight="1" x14ac:dyDescent="0.3">
      <c r="A33" s="291" t="s">
        <v>656</v>
      </c>
      <c r="B33" s="291"/>
      <c r="C33" s="291"/>
      <c r="D33" s="291"/>
      <c r="E33" s="291"/>
      <c r="F33" s="291"/>
      <c r="G33" s="291"/>
      <c r="H33" s="291"/>
    </row>
  </sheetData>
  <sortState xmlns:xlrd2="http://schemas.microsoft.com/office/spreadsheetml/2017/richdata2" ref="B68:D71">
    <sortCondition descending="1" ref="D68:D71"/>
  </sortState>
  <mergeCells count="12">
    <mergeCell ref="A33:H33"/>
    <mergeCell ref="A1:D1"/>
    <mergeCell ref="A31:B31"/>
    <mergeCell ref="A32:B32"/>
    <mergeCell ref="A6:A17"/>
    <mergeCell ref="A5:B5"/>
    <mergeCell ref="A18:B18"/>
    <mergeCell ref="A23:B23"/>
    <mergeCell ref="A27:B27"/>
    <mergeCell ref="A28:A30"/>
    <mergeCell ref="A19:A22"/>
    <mergeCell ref="A24:A2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hidden="1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694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</row>
    <row r="5" spans="1:18" x14ac:dyDescent="0.3">
      <c r="B5" t="s">
        <v>8</v>
      </c>
      <c r="C5" s="175">
        <v>0.48258196721311475</v>
      </c>
      <c r="D5" s="175">
        <v>0.44998668188736685</v>
      </c>
      <c r="E5" s="175">
        <v>0.42873097412480976</v>
      </c>
      <c r="F5" s="175">
        <f>VLOOKUP(B5,$B$22:$D$26,3,FALSE)</f>
        <v>0.43809170471841707</v>
      </c>
      <c r="H5" s="146"/>
      <c r="I5" s="149"/>
      <c r="J5" s="148"/>
      <c r="K5" s="232"/>
    </row>
    <row r="6" spans="1:18" x14ac:dyDescent="0.3">
      <c r="B6" t="s">
        <v>10</v>
      </c>
      <c r="C6" s="175">
        <v>0.3819918791742562</v>
      </c>
      <c r="D6" s="175">
        <v>0.43347602739726027</v>
      </c>
      <c r="E6" s="175">
        <v>0.44490677321156774</v>
      </c>
      <c r="F6" s="175">
        <f>VLOOKUP(B6,$B$22:$D$26,3,FALSE)</f>
        <v>0.43597792998477936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9</v>
      </c>
      <c r="C7" s="175">
        <v>7.6635549483910145E-2</v>
      </c>
      <c r="D7" s="175">
        <v>5.3907914764079148E-2</v>
      </c>
      <c r="E7" s="175">
        <v>5.285578386605784E-2</v>
      </c>
      <c r="F7" s="175">
        <f>VLOOKUP(B7,$B$22:$D$26,3,FALSE)</f>
        <v>6.6685692541856925E-2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11</v>
      </c>
      <c r="C8" s="175">
        <v>4.6277322404371588E-2</v>
      </c>
      <c r="D8" s="175">
        <v>5.5951293759512938E-2</v>
      </c>
      <c r="E8" s="175">
        <v>6.5182648401826485E-2</v>
      </c>
      <c r="F8" s="175">
        <f>VLOOKUP(B8,$B$22:$D$26,3,FALSE)</f>
        <v>5.2851978691019791E-2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12</v>
      </c>
      <c r="C9" s="175">
        <v>1.2513281724347299E-2</v>
      </c>
      <c r="D9" s="175">
        <v>6.6780821917808222E-3</v>
      </c>
      <c r="E9" s="175">
        <v>8.3238203957382035E-3</v>
      </c>
      <c r="F9" s="175">
        <f>VLOOKUP(B9,$B$22:$D$26,3,FALSE)</f>
        <v>6.392694063926941E-3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  <c r="P10" s="251"/>
      <c r="Q10" s="251"/>
      <c r="R10" s="251"/>
    </row>
    <row r="11" spans="1:18" x14ac:dyDescent="0.3">
      <c r="B11" s="55"/>
      <c r="C11" s="55"/>
      <c r="D11" s="55"/>
      <c r="H11" s="146"/>
      <c r="I11" s="146"/>
      <c r="J11" s="147"/>
      <c r="K11" s="164"/>
      <c r="P11" s="251"/>
      <c r="Q11" s="251"/>
      <c r="R11" s="251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F20" s="247"/>
      <c r="G20" s="247"/>
      <c r="H20" s="247"/>
      <c r="I20" s="247"/>
      <c r="J20" s="247"/>
      <c r="K20" s="247"/>
    </row>
    <row r="21" spans="1:13" hidden="1" x14ac:dyDescent="0.3">
      <c r="B21"/>
      <c r="C21"/>
      <c r="D21"/>
      <c r="F21" s="247"/>
      <c r="G21" s="247"/>
      <c r="H21" s="247"/>
      <c r="I21" s="247"/>
      <c r="J21" s="247"/>
      <c r="K21" s="247"/>
    </row>
    <row r="22" spans="1:13" hidden="1" x14ac:dyDescent="0.3">
      <c r="B22" t="s">
        <v>12</v>
      </c>
      <c r="C22" s="159">
        <v>2.3333333333333335</v>
      </c>
      <c r="D22" s="160">
        <v>6.392694063926941E-3</v>
      </c>
      <c r="F22" s="238"/>
      <c r="G22" s="238"/>
      <c r="H22" s="238"/>
      <c r="I22" s="238"/>
      <c r="J22" s="238"/>
      <c r="K22" s="247"/>
    </row>
    <row r="23" spans="1:13" hidden="1" x14ac:dyDescent="0.3">
      <c r="B23" t="s">
        <v>8</v>
      </c>
      <c r="C23" s="159">
        <v>159.90347222222223</v>
      </c>
      <c r="D23" s="160">
        <v>0.43809170471841707</v>
      </c>
      <c r="F23" s="239"/>
      <c r="G23" s="252"/>
      <c r="H23" s="252"/>
      <c r="I23" s="252"/>
      <c r="J23" s="252"/>
      <c r="K23" s="247"/>
    </row>
    <row r="24" spans="1:13" hidden="1" x14ac:dyDescent="0.3">
      <c r="B24" t="s">
        <v>9</v>
      </c>
      <c r="C24" s="159">
        <v>24.340277777777779</v>
      </c>
      <c r="D24" s="160">
        <v>6.6685692541856925E-2</v>
      </c>
      <c r="F24" s="239"/>
      <c r="G24" s="252"/>
      <c r="H24" s="252"/>
      <c r="I24" s="252"/>
      <c r="J24" s="252"/>
      <c r="K24" s="247"/>
    </row>
    <row r="25" spans="1:13" hidden="1" x14ac:dyDescent="0.3">
      <c r="B25" t="s">
        <v>10</v>
      </c>
      <c r="C25" s="159">
        <v>159.13194444444446</v>
      </c>
      <c r="D25" s="160">
        <v>0.43597792998477936</v>
      </c>
      <c r="F25" s="239"/>
      <c r="G25" s="252"/>
      <c r="H25" s="252"/>
      <c r="I25" s="252"/>
      <c r="J25" s="252"/>
      <c r="K25" s="247"/>
    </row>
    <row r="26" spans="1:13" hidden="1" x14ac:dyDescent="0.3">
      <c r="B26" t="s">
        <v>11</v>
      </c>
      <c r="C26" s="159">
        <v>19.290972222222223</v>
      </c>
      <c r="D26" s="160">
        <v>5.2851978691019791E-2</v>
      </c>
      <c r="F26" s="239"/>
      <c r="G26" s="252"/>
      <c r="H26" s="252"/>
      <c r="I26" s="252"/>
      <c r="J26" s="252"/>
      <c r="K26" s="247"/>
    </row>
    <row r="27" spans="1:13" ht="16.5" hidden="1" customHeight="1" x14ac:dyDescent="0.3">
      <c r="F27" s="239"/>
      <c r="G27" s="252"/>
      <c r="H27" s="252"/>
      <c r="I27" s="252"/>
      <c r="J27" s="252"/>
      <c r="K27" s="247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</row>
    <row r="41" spans="4:14" ht="16.5" hidden="1" customHeight="1" x14ac:dyDescent="0.3">
      <c r="D41" s="236"/>
      <c r="E41" s="233"/>
    </row>
    <row r="42" spans="4:14" ht="16.5" hidden="1" customHeight="1" x14ac:dyDescent="0.3">
      <c r="D42" s="236"/>
      <c r="E42" s="233"/>
    </row>
    <row r="43" spans="4:14" ht="16.5" hidden="1" customHeight="1" x14ac:dyDescent="0.3">
      <c r="D43" s="236"/>
      <c r="E43" s="233"/>
    </row>
    <row r="44" spans="4:14" ht="16.5" hidden="1" customHeight="1" x14ac:dyDescent="0.3">
      <c r="D44" s="236"/>
      <c r="E44" s="233"/>
    </row>
    <row r="45" spans="4:14" ht="16.5" hidden="1" customHeight="1" x14ac:dyDescent="0.3">
      <c r="D45" s="236"/>
      <c r="E45" s="233"/>
    </row>
    <row r="46" spans="4:14" ht="16.5" hidden="1" customHeight="1" x14ac:dyDescent="0.3">
      <c r="D46" s="236"/>
      <c r="E46" s="233"/>
      <c r="J46" s="2"/>
      <c r="K46" s="235"/>
      <c r="L46" s="235"/>
      <c r="M46" s="235"/>
      <c r="N46" s="235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7"/>
  <sheetViews>
    <sheetView workbookViewId="0"/>
  </sheetViews>
  <sheetFormatPr defaultColWidth="0" defaultRowHeight="16.5" customHeight="1" zeroHeight="1" x14ac:dyDescent="0.3"/>
  <cols>
    <col min="1" max="12" width="9.140625" style="86" customWidth="1"/>
    <col min="13" max="13" width="9.140625" style="86" hidden="1" customWidth="1"/>
    <col min="14" max="14" width="46.140625" style="86" hidden="1" customWidth="1"/>
    <col min="15" max="15" width="0" style="86" hidden="1" customWidth="1"/>
    <col min="16" max="16384" width="9.140625" style="86" hidden="1"/>
  </cols>
  <sheetData>
    <row r="1" spans="1:11" s="87" customFormat="1" ht="17.100000000000001" customHeight="1" x14ac:dyDescent="0.25">
      <c r="A1" s="203" t="s">
        <v>695</v>
      </c>
    </row>
    <row r="2" spans="1:11" x14ac:dyDescent="0.3"/>
    <row r="3" spans="1:11" x14ac:dyDescent="0.3"/>
    <row r="4" spans="1:11" x14ac:dyDescent="0.3">
      <c r="D4" s="3" t="s">
        <v>66</v>
      </c>
      <c r="E4" s="3" t="s">
        <v>237</v>
      </c>
    </row>
    <row r="5" spans="1:11" x14ac:dyDescent="0.3">
      <c r="D5" t="str">
        <f>A19</f>
        <v>Religioso</v>
      </c>
      <c r="E5" s="4">
        <f>B19</f>
        <v>228160</v>
      </c>
      <c r="F5" s="168">
        <f>E5/$E$9</f>
        <v>0.43409436834094367</v>
      </c>
    </row>
    <row r="6" spans="1:11" x14ac:dyDescent="0.3">
      <c r="D6" t="str">
        <f t="shared" ref="D6:D7" si="0">A20</f>
        <v>Auditório</v>
      </c>
      <c r="E6" s="4">
        <f>B20</f>
        <v>50590</v>
      </c>
      <c r="F6" s="168">
        <f>E6/$E$9</f>
        <v>9.625190258751902E-2</v>
      </c>
    </row>
    <row r="7" spans="1:11" x14ac:dyDescent="0.3">
      <c r="D7" t="str">
        <f t="shared" si="0"/>
        <v>Colunismo social</v>
      </c>
      <c r="E7" s="4">
        <f>B21</f>
        <v>41781</v>
      </c>
      <c r="F7" s="168">
        <f>E7/$E$9</f>
        <v>7.9492009132420091E-2</v>
      </c>
    </row>
    <row r="8" spans="1:11" x14ac:dyDescent="0.3">
      <c r="D8" t="s">
        <v>653</v>
      </c>
      <c r="E8" s="4">
        <f>C22</f>
        <v>205069</v>
      </c>
      <c r="F8" s="168">
        <f>E8/$E$9</f>
        <v>0.39016171993911719</v>
      </c>
    </row>
    <row r="9" spans="1:11" x14ac:dyDescent="0.3">
      <c r="D9" s="5" t="s">
        <v>65</v>
      </c>
      <c r="E9" s="6">
        <f>SUM(E5:E8)</f>
        <v>525600</v>
      </c>
      <c r="F9" s="168">
        <f>E9/$E$9</f>
        <v>1</v>
      </c>
    </row>
    <row r="10" spans="1:11" x14ac:dyDescent="0.3"/>
    <row r="11" spans="1:11" x14ac:dyDescent="0.3"/>
    <row r="12" spans="1:11" x14ac:dyDescent="0.3"/>
    <row r="13" spans="1:11" x14ac:dyDescent="0.3"/>
    <row r="14" spans="1:11" x14ac:dyDescent="0.3"/>
    <row r="15" spans="1:11" ht="33" customHeight="1" x14ac:dyDescent="0.3">
      <c r="A15" s="291" t="s">
        <v>656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</row>
    <row r="16" spans="1:11" x14ac:dyDescent="0.3"/>
    <row r="17" spans="1:15" hidden="1" x14ac:dyDescent="0.3"/>
    <row r="18" spans="1:15" hidden="1" x14ac:dyDescent="0.3">
      <c r="A18" s="3" t="s">
        <v>66</v>
      </c>
      <c r="B18" s="3" t="s">
        <v>237</v>
      </c>
      <c r="C18" s="146"/>
      <c r="D18" s="164"/>
      <c r="E18" s="164"/>
      <c r="F18" s="164"/>
      <c r="G18" s="164"/>
      <c r="H18" s="164"/>
      <c r="M18" s="3" t="s">
        <v>45</v>
      </c>
      <c r="N18" s="3" t="s">
        <v>138</v>
      </c>
      <c r="O18" s="3" t="s">
        <v>6</v>
      </c>
    </row>
    <row r="19" spans="1:15" hidden="1" x14ac:dyDescent="0.3">
      <c r="A19" t="s">
        <v>13</v>
      </c>
      <c r="B19" s="4">
        <v>228160</v>
      </c>
      <c r="C19" s="148"/>
      <c r="D19" s="173">
        <f>B19/B$42</f>
        <v>0.43409436834094367</v>
      </c>
      <c r="E19" s="164"/>
      <c r="F19" s="164"/>
      <c r="G19" s="164"/>
      <c r="H19" s="164"/>
      <c r="M19" s="2" t="s">
        <v>61</v>
      </c>
      <c r="N19" t="s">
        <v>13</v>
      </c>
      <c r="O19" s="4">
        <v>115680</v>
      </c>
    </row>
    <row r="20" spans="1:15" hidden="1" x14ac:dyDescent="0.3">
      <c r="A20" t="s">
        <v>22</v>
      </c>
      <c r="B20" s="4">
        <v>50590</v>
      </c>
      <c r="C20" s="148"/>
      <c r="D20" s="173">
        <f>B20/B$42</f>
        <v>9.625190258751902E-2</v>
      </c>
      <c r="E20" s="164"/>
      <c r="F20" s="164"/>
      <c r="G20" s="164"/>
      <c r="H20" s="164"/>
      <c r="M20" s="2"/>
      <c r="N20" t="s">
        <v>146</v>
      </c>
      <c r="O20" s="4">
        <v>73704</v>
      </c>
    </row>
    <row r="21" spans="1:15" hidden="1" x14ac:dyDescent="0.3">
      <c r="A21" t="s">
        <v>44</v>
      </c>
      <c r="B21" s="4">
        <v>41781</v>
      </c>
      <c r="C21" s="148"/>
      <c r="D21" s="173">
        <f>B21/B$42</f>
        <v>7.9492009132420091E-2</v>
      </c>
      <c r="E21" s="164"/>
      <c r="F21" s="164"/>
      <c r="G21" s="164"/>
      <c r="H21" s="164"/>
      <c r="M21" s="2"/>
      <c r="N21" t="s">
        <v>147</v>
      </c>
      <c r="O21" s="4">
        <v>27740</v>
      </c>
    </row>
    <row r="22" spans="1:15" hidden="1" x14ac:dyDescent="0.3">
      <c r="A22" t="s">
        <v>14</v>
      </c>
      <c r="B22" s="4">
        <v>35130</v>
      </c>
      <c r="C22" s="148">
        <f>SUM(B22:B41)</f>
        <v>205069</v>
      </c>
      <c r="D22" s="173">
        <f>C22/B$42</f>
        <v>0.39016171993911719</v>
      </c>
      <c r="E22" s="164"/>
      <c r="F22" s="164"/>
      <c r="G22" s="164"/>
      <c r="H22" s="164"/>
      <c r="M22" s="2"/>
      <c r="N22" t="s">
        <v>143</v>
      </c>
      <c r="O22" s="4">
        <v>20126</v>
      </c>
    </row>
    <row r="23" spans="1:15" hidden="1" x14ac:dyDescent="0.3">
      <c r="A23" t="s">
        <v>32</v>
      </c>
      <c r="B23" s="4">
        <v>30830</v>
      </c>
      <c r="C23" s="148"/>
      <c r="D23" s="169"/>
      <c r="E23" s="164"/>
      <c r="F23" s="164"/>
      <c r="G23" s="164"/>
      <c r="H23" s="164"/>
      <c r="M23" s="2"/>
      <c r="N23" t="s">
        <v>139</v>
      </c>
      <c r="O23" s="4">
        <v>11685</v>
      </c>
    </row>
    <row r="24" spans="1:15" hidden="1" x14ac:dyDescent="0.3">
      <c r="A24" t="s">
        <v>27</v>
      </c>
      <c r="B24" s="4">
        <v>27990</v>
      </c>
      <c r="C24" s="148"/>
      <c r="D24" s="164"/>
      <c r="E24" s="164"/>
      <c r="F24" s="165"/>
      <c r="G24" s="164"/>
      <c r="H24" s="164"/>
      <c r="M24" s="2"/>
      <c r="N24" t="s">
        <v>148</v>
      </c>
      <c r="O24" s="4">
        <v>4710</v>
      </c>
    </row>
    <row r="25" spans="1:15" hidden="1" x14ac:dyDescent="0.3">
      <c r="A25" t="s">
        <v>15</v>
      </c>
      <c r="B25" s="4">
        <v>26525</v>
      </c>
      <c r="C25" s="148"/>
      <c r="D25" s="164"/>
      <c r="E25" s="164"/>
      <c r="F25" s="165"/>
      <c r="G25" s="164"/>
      <c r="H25" s="164"/>
      <c r="M25" s="2"/>
      <c r="N25" t="s">
        <v>142</v>
      </c>
      <c r="O25" s="4">
        <v>3865</v>
      </c>
    </row>
    <row r="26" spans="1:15" hidden="1" x14ac:dyDescent="0.3">
      <c r="A26" t="s">
        <v>41</v>
      </c>
      <c r="B26" s="4">
        <v>25460</v>
      </c>
      <c r="C26" s="148"/>
      <c r="D26" s="164"/>
      <c r="E26" s="164"/>
      <c r="F26" s="165"/>
      <c r="G26" s="164"/>
      <c r="H26" s="164"/>
      <c r="M26" s="2"/>
      <c r="N26" t="s">
        <v>145</v>
      </c>
      <c r="O26" s="4">
        <v>1630</v>
      </c>
    </row>
    <row r="27" spans="1:15" hidden="1" x14ac:dyDescent="0.3">
      <c r="A27" t="s">
        <v>19</v>
      </c>
      <c r="B27" s="4">
        <v>15870</v>
      </c>
      <c r="C27" s="148"/>
      <c r="D27" s="164"/>
      <c r="E27" s="164"/>
      <c r="F27" s="165"/>
      <c r="G27" s="164"/>
      <c r="H27" s="164"/>
      <c r="M27" s="2"/>
      <c r="N27" t="s">
        <v>149</v>
      </c>
      <c r="O27" s="4">
        <v>570</v>
      </c>
    </row>
    <row r="28" spans="1:15" hidden="1" x14ac:dyDescent="0.3">
      <c r="A28" t="s">
        <v>33</v>
      </c>
      <c r="B28" s="4">
        <v>10280</v>
      </c>
      <c r="C28" s="148"/>
      <c r="D28" s="164"/>
      <c r="E28" s="164"/>
      <c r="F28" s="165"/>
      <c r="G28" s="164"/>
      <c r="H28" s="164"/>
      <c r="M28" s="2"/>
      <c r="N28" t="s">
        <v>152</v>
      </c>
      <c r="O28" s="4">
        <v>375</v>
      </c>
    </row>
    <row r="29" spans="1:15" hidden="1" x14ac:dyDescent="0.3">
      <c r="A29" t="s">
        <v>23</v>
      </c>
      <c r="B29" s="4">
        <v>4790</v>
      </c>
      <c r="C29" s="148"/>
      <c r="D29" s="164"/>
      <c r="E29" s="164"/>
      <c r="F29" s="165"/>
      <c r="G29" s="164"/>
      <c r="H29" s="164"/>
      <c r="M29" s="2"/>
      <c r="N29" t="s">
        <v>140</v>
      </c>
      <c r="O29" s="4">
        <v>270</v>
      </c>
    </row>
    <row r="30" spans="1:15" hidden="1" x14ac:dyDescent="0.3">
      <c r="A30" t="s">
        <v>16</v>
      </c>
      <c r="B30" s="4">
        <v>4590</v>
      </c>
      <c r="C30" s="148"/>
      <c r="D30" s="164"/>
      <c r="E30" s="164"/>
      <c r="F30" s="165"/>
      <c r="G30" s="164"/>
      <c r="H30" s="164"/>
      <c r="M30" s="2"/>
      <c r="N30" t="s">
        <v>144</v>
      </c>
      <c r="O30" s="4">
        <v>255</v>
      </c>
    </row>
    <row r="31" spans="1:15" hidden="1" x14ac:dyDescent="0.3">
      <c r="A31" t="s">
        <v>30</v>
      </c>
      <c r="B31" s="4">
        <v>4270</v>
      </c>
      <c r="C31" s="148"/>
      <c r="D31" s="164"/>
      <c r="E31" s="164"/>
      <c r="F31" s="165"/>
      <c r="G31" s="164"/>
      <c r="H31" s="164"/>
      <c r="M31" s="7"/>
      <c r="N31" t="s">
        <v>141</v>
      </c>
      <c r="O31" s="4">
        <v>30</v>
      </c>
    </row>
    <row r="32" spans="1:15" hidden="1" x14ac:dyDescent="0.3">
      <c r="A32" t="s">
        <v>26</v>
      </c>
      <c r="B32" s="4">
        <v>3360</v>
      </c>
      <c r="C32" s="148"/>
      <c r="D32" s="164"/>
      <c r="E32" s="164"/>
      <c r="F32" s="165"/>
      <c r="G32" s="164"/>
      <c r="H32" s="164"/>
      <c r="M32" s="8" t="s">
        <v>154</v>
      </c>
      <c r="N32" s="8"/>
      <c r="O32" s="9">
        <v>260640</v>
      </c>
    </row>
    <row r="33" spans="1:15" hidden="1" x14ac:dyDescent="0.3">
      <c r="A33" t="s">
        <v>31</v>
      </c>
      <c r="B33" s="4">
        <v>3265</v>
      </c>
      <c r="C33" s="148"/>
      <c r="D33" s="164"/>
      <c r="E33" s="164"/>
      <c r="F33" s="165"/>
      <c r="G33" s="164"/>
      <c r="H33" s="164"/>
      <c r="M33" s="5" t="s">
        <v>65</v>
      </c>
      <c r="N33" s="5"/>
      <c r="O33" s="6">
        <v>260640</v>
      </c>
    </row>
    <row r="34" spans="1:15" hidden="1" x14ac:dyDescent="0.3">
      <c r="A34" t="s">
        <v>20</v>
      </c>
      <c r="B34" s="4">
        <v>2760</v>
      </c>
      <c r="C34" s="148"/>
      <c r="D34" s="164"/>
      <c r="E34" s="164"/>
      <c r="F34" s="165"/>
      <c r="G34" s="164"/>
      <c r="H34" s="164"/>
    </row>
    <row r="35" spans="1:15" hidden="1" x14ac:dyDescent="0.3">
      <c r="A35" t="s">
        <v>17</v>
      </c>
      <c r="B35" s="4">
        <v>2385</v>
      </c>
      <c r="C35" s="148"/>
      <c r="D35" s="164"/>
      <c r="E35" s="164"/>
      <c r="F35" s="165"/>
      <c r="G35" s="164"/>
      <c r="H35" s="164"/>
    </row>
    <row r="36" spans="1:15" hidden="1" x14ac:dyDescent="0.3">
      <c r="A36" t="s">
        <v>28</v>
      </c>
      <c r="B36" s="4">
        <v>2300</v>
      </c>
      <c r="C36" s="148"/>
      <c r="D36" s="164"/>
      <c r="E36" s="164"/>
      <c r="F36" s="165"/>
      <c r="G36" s="164"/>
      <c r="H36" s="164"/>
    </row>
    <row r="37" spans="1:15" hidden="1" x14ac:dyDescent="0.3">
      <c r="A37" t="s">
        <v>24</v>
      </c>
      <c r="B37" s="4">
        <v>1955</v>
      </c>
      <c r="C37" s="148"/>
      <c r="D37" s="164"/>
      <c r="E37" s="164"/>
      <c r="F37" s="165"/>
      <c r="G37" s="164"/>
      <c r="H37" s="164"/>
    </row>
    <row r="38" spans="1:15" hidden="1" x14ac:dyDescent="0.3">
      <c r="A38" t="s">
        <v>36</v>
      </c>
      <c r="B38" s="4">
        <v>1280</v>
      </c>
      <c r="C38" s="148"/>
      <c r="D38" s="164"/>
      <c r="E38" s="164"/>
      <c r="F38" s="165"/>
      <c r="G38" s="164"/>
      <c r="H38" s="164"/>
    </row>
    <row r="39" spans="1:15" hidden="1" x14ac:dyDescent="0.3">
      <c r="A39" t="s">
        <v>39</v>
      </c>
      <c r="B39" s="4">
        <v>1039</v>
      </c>
      <c r="C39" s="148"/>
      <c r="D39" s="164"/>
      <c r="E39" s="164"/>
      <c r="F39" s="165"/>
      <c r="G39" s="164"/>
      <c r="H39" s="164"/>
    </row>
    <row r="40" spans="1:15" hidden="1" x14ac:dyDescent="0.3">
      <c r="A40" t="s">
        <v>37</v>
      </c>
      <c r="B40" s="4">
        <v>870</v>
      </c>
      <c r="C40" s="148"/>
      <c r="D40" s="164"/>
      <c r="E40" s="164"/>
      <c r="F40" s="165"/>
      <c r="G40" s="164"/>
      <c r="H40" s="164"/>
    </row>
    <row r="41" spans="1:15" hidden="1" x14ac:dyDescent="0.3">
      <c r="A41" t="s">
        <v>38</v>
      </c>
      <c r="B41" s="4">
        <v>120</v>
      </c>
      <c r="C41" s="148"/>
      <c r="D41" s="164"/>
      <c r="E41" s="164"/>
      <c r="F41" s="165"/>
      <c r="G41" s="164"/>
      <c r="H41" s="164"/>
    </row>
    <row r="42" spans="1:15" hidden="1" x14ac:dyDescent="0.3">
      <c r="A42" s="5" t="s">
        <v>65</v>
      </c>
      <c r="B42" s="6">
        <v>525600</v>
      </c>
      <c r="C42" s="147"/>
      <c r="D42" s="164"/>
      <c r="E42" s="164"/>
      <c r="F42" s="165"/>
      <c r="G42" s="164"/>
      <c r="H42" s="164"/>
    </row>
    <row r="43" spans="1:15" hidden="1" x14ac:dyDescent="0.3">
      <c r="B43"/>
      <c r="C43" s="148"/>
      <c r="D43" s="164"/>
      <c r="E43" s="164"/>
      <c r="F43" s="164"/>
      <c r="G43" s="164"/>
      <c r="H43" s="164"/>
    </row>
    <row r="44" spans="1:15" hidden="1" x14ac:dyDescent="0.3">
      <c r="A44" s="164"/>
      <c r="B44" s="149"/>
      <c r="C44" s="148"/>
      <c r="D44" s="164"/>
      <c r="E44" s="164"/>
      <c r="F44" s="164"/>
      <c r="G44" s="164"/>
      <c r="H44" s="164"/>
    </row>
    <row r="45" spans="1:15" hidden="1" x14ac:dyDescent="0.3">
      <c r="A45" s="164"/>
      <c r="B45" s="146"/>
      <c r="C45" s="147"/>
      <c r="D45" s="164"/>
      <c r="E45" s="164"/>
      <c r="F45" s="164"/>
      <c r="G45" s="164"/>
      <c r="H45" s="164"/>
    </row>
    <row r="46" spans="1:15" hidden="1" x14ac:dyDescent="0.3">
      <c r="A46" s="164"/>
      <c r="B46" s="164"/>
    </row>
    <row r="47" spans="1:15" hidden="1" x14ac:dyDescent="0.3">
      <c r="A47" s="164"/>
      <c r="B47" s="164"/>
    </row>
  </sheetData>
  <mergeCells count="1">
    <mergeCell ref="A15:K1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60"/>
  <sheetViews>
    <sheetView workbookViewId="0">
      <selection sqref="A1:D1"/>
    </sheetView>
  </sheetViews>
  <sheetFormatPr defaultColWidth="0" defaultRowHeight="14.25" zeroHeight="1" x14ac:dyDescent="0.3"/>
  <cols>
    <col min="1" max="1" width="17" style="25" customWidth="1"/>
    <col min="2" max="2" width="16.28515625" style="57" customWidth="1"/>
    <col min="3" max="3" width="15.42578125" style="57" customWidth="1"/>
    <col min="4" max="4" width="8.5703125" style="25" customWidth="1"/>
    <col min="5" max="5" width="9.140625" style="25" customWidth="1"/>
    <col min="6" max="6" width="9.140625" style="25" hidden="1" customWidth="1"/>
    <col min="7" max="7" width="9.85546875" style="25" hidden="1" customWidth="1"/>
    <col min="8" max="8" width="9.140625" style="25" hidden="1" customWidth="1"/>
    <col min="9" max="9" width="9.85546875" style="25" hidden="1" customWidth="1"/>
    <col min="10" max="15" width="0" style="25" hidden="1" customWidth="1"/>
    <col min="16" max="16384" width="9.140625" style="25" hidden="1"/>
  </cols>
  <sheetData>
    <row r="1" spans="1:9" s="12" customFormat="1" ht="33" customHeight="1" x14ac:dyDescent="0.25">
      <c r="A1" s="293" t="s">
        <v>696</v>
      </c>
      <c r="B1" s="293"/>
      <c r="C1" s="293"/>
      <c r="D1" s="293"/>
    </row>
    <row r="2" spans="1:9" x14ac:dyDescent="0.3"/>
    <row r="3" spans="1:9" s="45" customFormat="1" ht="15" customHeight="1" x14ac:dyDescent="0.25">
      <c r="A3" s="49" t="s">
        <v>7</v>
      </c>
      <c r="B3" s="28" t="s">
        <v>40</v>
      </c>
      <c r="C3" s="28" t="s">
        <v>43</v>
      </c>
      <c r="D3" s="47" t="s">
        <v>42</v>
      </c>
    </row>
    <row r="4" spans="1:9" ht="15" customHeight="1" x14ac:dyDescent="0.3">
      <c r="A4" s="299" t="s">
        <v>8</v>
      </c>
      <c r="B4" s="58" t="s">
        <v>20</v>
      </c>
      <c r="C4" s="26">
        <v>67.722222222222229</v>
      </c>
      <c r="D4" s="97">
        <v>0.18559330098011231</v>
      </c>
      <c r="F4" s="39"/>
      <c r="H4" s="143"/>
      <c r="I4" s="151"/>
    </row>
    <row r="5" spans="1:9" ht="15" customHeight="1" x14ac:dyDescent="0.3">
      <c r="A5" s="300"/>
      <c r="B5" s="58" t="s">
        <v>16</v>
      </c>
      <c r="C5" s="26">
        <v>64.447916666666671</v>
      </c>
      <c r="D5" s="97">
        <v>0.17662003996574366</v>
      </c>
      <c r="F5" s="39"/>
      <c r="H5" s="143"/>
      <c r="I5" s="151"/>
    </row>
    <row r="6" spans="1:9" ht="15" customHeight="1" x14ac:dyDescent="0.3">
      <c r="A6" s="300"/>
      <c r="B6" s="58" t="s">
        <v>21</v>
      </c>
      <c r="C6" s="26">
        <v>48.642361111111114</v>
      </c>
      <c r="D6" s="97">
        <v>0.13330478637358456</v>
      </c>
      <c r="F6" s="39"/>
      <c r="H6" s="143"/>
      <c r="I6" s="151"/>
    </row>
    <row r="7" spans="1:9" ht="15" customHeight="1" x14ac:dyDescent="0.3">
      <c r="A7" s="300"/>
      <c r="B7" s="58" t="s">
        <v>22</v>
      </c>
      <c r="C7" s="26">
        <v>46.15625</v>
      </c>
      <c r="D7" s="97">
        <v>0.1264915786468741</v>
      </c>
      <c r="F7" s="39"/>
      <c r="H7" s="143"/>
      <c r="I7" s="151"/>
    </row>
    <row r="8" spans="1:9" ht="15" customHeight="1" x14ac:dyDescent="0.3">
      <c r="A8" s="300"/>
      <c r="B8" s="58" t="s">
        <v>14</v>
      </c>
      <c r="C8" s="26">
        <v>24.541666666666668</v>
      </c>
      <c r="D8" s="97">
        <v>6.7256637168141606E-2</v>
      </c>
      <c r="F8" s="39"/>
      <c r="H8" s="143"/>
      <c r="I8" s="151"/>
    </row>
    <row r="9" spans="1:9" ht="15" customHeight="1" x14ac:dyDescent="0.3">
      <c r="A9" s="300"/>
      <c r="B9" s="58" t="s">
        <v>18</v>
      </c>
      <c r="C9" s="26">
        <v>13.649305555555555</v>
      </c>
      <c r="D9" s="97">
        <v>3.7406032924160247E-2</v>
      </c>
      <c r="F9" s="39"/>
      <c r="H9" s="143"/>
      <c r="I9" s="151"/>
    </row>
    <row r="10" spans="1:9" ht="15" customHeight="1" x14ac:dyDescent="0.3">
      <c r="A10" s="300"/>
      <c r="B10" s="58" t="s">
        <v>33</v>
      </c>
      <c r="C10" s="26">
        <v>9.9548611111111107</v>
      </c>
      <c r="D10" s="97">
        <v>2.7281377866590541E-2</v>
      </c>
      <c r="F10" s="39"/>
      <c r="H10" s="143"/>
      <c r="I10" s="151"/>
    </row>
    <row r="11" spans="1:9" ht="15" customHeight="1" x14ac:dyDescent="0.3">
      <c r="A11" s="300"/>
      <c r="B11" s="58" t="s">
        <v>238</v>
      </c>
      <c r="C11" s="26">
        <v>9.8333333333333339</v>
      </c>
      <c r="D11" s="97">
        <v>2.6948330002854699E-2</v>
      </c>
      <c r="F11" s="39"/>
      <c r="H11" s="143"/>
      <c r="I11" s="151"/>
    </row>
    <row r="12" spans="1:9" ht="15" customHeight="1" x14ac:dyDescent="0.3">
      <c r="A12" s="300"/>
      <c r="B12" s="58" t="s">
        <v>31</v>
      </c>
      <c r="C12" s="26">
        <v>3.8229166666666665</v>
      </c>
      <c r="D12" s="97">
        <v>1.0476734227804738E-2</v>
      </c>
      <c r="F12" s="39"/>
      <c r="H12" s="143"/>
      <c r="I12" s="151"/>
    </row>
    <row r="13" spans="1:9" ht="15" customHeight="1" x14ac:dyDescent="0.3">
      <c r="A13" s="300"/>
      <c r="B13" s="58" t="s">
        <v>27</v>
      </c>
      <c r="C13" s="26">
        <v>3</v>
      </c>
      <c r="D13" s="97">
        <v>8.221524407650586E-3</v>
      </c>
      <c r="F13" s="39"/>
      <c r="H13" s="143"/>
      <c r="I13" s="151"/>
    </row>
    <row r="14" spans="1:9" ht="15" customHeight="1" x14ac:dyDescent="0.3">
      <c r="A14" s="300"/>
      <c r="B14" s="58" t="s">
        <v>34</v>
      </c>
      <c r="C14" s="26">
        <v>2.8020833333333335</v>
      </c>
      <c r="D14" s="97">
        <v>7.6791321724236378E-3</v>
      </c>
      <c r="F14" s="39"/>
      <c r="H14" s="143"/>
      <c r="I14" s="151"/>
    </row>
    <row r="15" spans="1:9" ht="15" customHeight="1" x14ac:dyDescent="0.3">
      <c r="A15" s="300"/>
      <c r="B15" s="58" t="s">
        <v>17</v>
      </c>
      <c r="C15" s="26">
        <v>2.2881944444444446</v>
      </c>
      <c r="D15" s="97">
        <v>6.270815491483491E-3</v>
      </c>
      <c r="F15" s="39"/>
      <c r="H15" s="143"/>
      <c r="I15" s="151"/>
    </row>
    <row r="16" spans="1:9" s="45" customFormat="1" ht="15" customHeight="1" x14ac:dyDescent="0.3">
      <c r="A16" s="297" t="s">
        <v>8</v>
      </c>
      <c r="B16" s="298"/>
      <c r="C16" s="77">
        <v>296.86111111111109</v>
      </c>
      <c r="D16" s="98">
        <v>0.81355029022742409</v>
      </c>
      <c r="F16" s="39">
        <f>SUM(D4:D15)</f>
        <v>0.81355029022742409</v>
      </c>
      <c r="G16" s="151">
        <f>SUM(C4:C15)</f>
        <v>296.86111111111109</v>
      </c>
      <c r="H16" s="152"/>
      <c r="I16" s="153"/>
    </row>
    <row r="17" spans="1:9" ht="15" customHeight="1" x14ac:dyDescent="0.3">
      <c r="A17" s="294" t="s">
        <v>9</v>
      </c>
      <c r="B17" s="58" t="s">
        <v>15</v>
      </c>
      <c r="C17" s="26">
        <v>58.756944444444443</v>
      </c>
      <c r="D17" s="97">
        <v>0.1610238842896565</v>
      </c>
      <c r="E17" s="55"/>
      <c r="F17" s="39"/>
      <c r="H17" s="143"/>
      <c r="I17" s="151"/>
    </row>
    <row r="18" spans="1:9" ht="15" customHeight="1" x14ac:dyDescent="0.3">
      <c r="A18" s="300"/>
      <c r="B18" s="58" t="s">
        <v>30</v>
      </c>
      <c r="C18" s="26">
        <v>6.447916666666667</v>
      </c>
      <c r="D18" s="97">
        <v>1.7670568084499003E-2</v>
      </c>
      <c r="E18" s="55"/>
      <c r="F18" s="39"/>
      <c r="H18" s="143"/>
      <c r="I18" s="151"/>
    </row>
    <row r="19" spans="1:9" ht="15" customHeight="1" x14ac:dyDescent="0.3">
      <c r="A19" s="301"/>
      <c r="B19" s="58" t="s">
        <v>28</v>
      </c>
      <c r="C19" s="26">
        <v>0.33333333333333331</v>
      </c>
      <c r="D19" s="97">
        <v>9.1350271196117617E-4</v>
      </c>
      <c r="E19" s="55"/>
      <c r="F19" s="39"/>
      <c r="H19" s="143"/>
      <c r="I19" s="151"/>
    </row>
    <row r="20" spans="1:9" s="45" customFormat="1" ht="15" customHeight="1" x14ac:dyDescent="0.3">
      <c r="A20" s="297" t="s">
        <v>9</v>
      </c>
      <c r="B20" s="298"/>
      <c r="C20" s="77">
        <v>65.538194444444443</v>
      </c>
      <c r="D20" s="98">
        <v>0.17960795508611666</v>
      </c>
      <c r="F20" s="39">
        <f>SUM(D17:D19)</f>
        <v>0.17960795508611666</v>
      </c>
      <c r="G20" s="151">
        <f>SUM(C17:C19)</f>
        <v>65.538194444444443</v>
      </c>
      <c r="H20" s="152"/>
      <c r="I20" s="153"/>
    </row>
    <row r="21" spans="1:9" ht="15" customHeight="1" x14ac:dyDescent="0.3">
      <c r="A21" s="299" t="s">
        <v>10</v>
      </c>
      <c r="B21" s="58" t="s">
        <v>37</v>
      </c>
      <c r="C21" s="26">
        <v>1.2083333333333333</v>
      </c>
      <c r="D21" s="97">
        <v>3.3114473308592635E-3</v>
      </c>
      <c r="F21" s="39"/>
      <c r="H21" s="143"/>
      <c r="I21" s="151"/>
    </row>
    <row r="22" spans="1:9" ht="15" customHeight="1" x14ac:dyDescent="0.3">
      <c r="A22" s="301"/>
      <c r="B22" s="58" t="s">
        <v>38</v>
      </c>
      <c r="C22" s="26">
        <v>0.38541666666666669</v>
      </c>
      <c r="D22" s="97">
        <v>1.0562375107051099E-3</v>
      </c>
      <c r="F22" s="39"/>
      <c r="H22" s="143"/>
      <c r="I22" s="151"/>
    </row>
    <row r="23" spans="1:9" s="45" customFormat="1" ht="15" customHeight="1" x14ac:dyDescent="0.3">
      <c r="A23" s="297" t="s">
        <v>10</v>
      </c>
      <c r="B23" s="298"/>
      <c r="C23" s="77">
        <v>1.59375</v>
      </c>
      <c r="D23" s="98">
        <v>4.3676848415643739E-3</v>
      </c>
      <c r="F23" s="39">
        <f>SUM(D21:D22)</f>
        <v>4.3676848415643739E-3</v>
      </c>
      <c r="G23" s="151">
        <f>SUM(C21:C22)</f>
        <v>1.59375</v>
      </c>
      <c r="H23" s="152"/>
      <c r="I23" s="153"/>
    </row>
    <row r="24" spans="1:9" s="45" customFormat="1" ht="15" customHeight="1" x14ac:dyDescent="0.3">
      <c r="A24" s="294" t="s">
        <v>11</v>
      </c>
      <c r="B24" s="58" t="s">
        <v>39</v>
      </c>
      <c r="C24" s="26">
        <v>0.54166666666666663</v>
      </c>
      <c r="D24" s="97">
        <v>1.4844419069369112E-3</v>
      </c>
      <c r="F24" s="39"/>
      <c r="G24" s="25"/>
      <c r="H24" s="152"/>
      <c r="I24" s="153"/>
    </row>
    <row r="25" spans="1:9" ht="15" customHeight="1" x14ac:dyDescent="0.3">
      <c r="A25" s="294"/>
      <c r="B25" s="58" t="s">
        <v>36</v>
      </c>
      <c r="C25" s="26">
        <v>0.3611111111111111</v>
      </c>
      <c r="D25" s="97">
        <v>9.8962793795794078E-4</v>
      </c>
      <c r="F25" s="39"/>
      <c r="H25" s="143"/>
      <c r="I25" s="151"/>
    </row>
    <row r="26" spans="1:9" s="45" customFormat="1" ht="15" customHeight="1" x14ac:dyDescent="0.3">
      <c r="A26" s="297" t="s">
        <v>11</v>
      </c>
      <c r="B26" s="298"/>
      <c r="C26" s="77">
        <v>0.90277777777777779</v>
      </c>
      <c r="D26" s="98">
        <v>2.4740698448948522E-3</v>
      </c>
      <c r="F26" s="39">
        <f>SUM(D24:D25)</f>
        <v>2.4740698448948517E-3</v>
      </c>
      <c r="G26" s="151">
        <f>SUM(C24:C25)</f>
        <v>0.90277777777777768</v>
      </c>
      <c r="H26" s="152"/>
      <c r="I26" s="153"/>
    </row>
    <row r="27" spans="1:9" s="45" customFormat="1" ht="15" customHeight="1" x14ac:dyDescent="0.3">
      <c r="A27" s="295" t="s">
        <v>6</v>
      </c>
      <c r="B27" s="296"/>
      <c r="C27" s="76">
        <v>364.89583333333331</v>
      </c>
      <c r="D27" s="103">
        <v>1</v>
      </c>
      <c r="F27" s="39">
        <f>SUM(F16:F26)</f>
        <v>1</v>
      </c>
      <c r="G27" s="151">
        <f>SUM(G16:G26)</f>
        <v>364.89583333333331</v>
      </c>
      <c r="H27" s="152"/>
      <c r="I27" s="153"/>
    </row>
    <row r="28" spans="1:9" ht="28.5" customHeight="1" x14ac:dyDescent="0.3">
      <c r="A28" s="291" t="s">
        <v>656</v>
      </c>
      <c r="B28" s="291"/>
      <c r="C28" s="291"/>
      <c r="D28" s="291"/>
      <c r="E28" s="291"/>
      <c r="F28" s="291"/>
      <c r="G28" s="291"/>
      <c r="H28" s="291"/>
    </row>
    <row r="29" spans="1:9" x14ac:dyDescent="0.3">
      <c r="A29" s="134"/>
      <c r="B29" s="134"/>
      <c r="C29" s="134"/>
      <c r="D29" s="134"/>
    </row>
    <row r="30" spans="1:9" hidden="1" x14ac:dyDescent="0.3">
      <c r="A30" s="134"/>
      <c r="B30" s="134"/>
      <c r="C30" s="134"/>
      <c r="D30" s="134"/>
    </row>
    <row r="32" spans="1:9" ht="15.75" hidden="1" x14ac:dyDescent="0.3">
      <c r="A32" s="3" t="s">
        <v>7</v>
      </c>
      <c r="B32" s="3" t="s">
        <v>66</v>
      </c>
      <c r="C32" s="3" t="s">
        <v>4</v>
      </c>
    </row>
    <row r="33" spans="1:15" ht="15.75" hidden="1" x14ac:dyDescent="0.3">
      <c r="A33" s="2" t="s">
        <v>8</v>
      </c>
      <c r="B33" t="s">
        <v>20</v>
      </c>
      <c r="C33" s="4">
        <v>97520</v>
      </c>
      <c r="F33" s="39">
        <f>C33/C$56</f>
        <v>0.18559330098011229</v>
      </c>
      <c r="G33" s="151">
        <f>C33/(60*24)</f>
        <v>67.722222222222229</v>
      </c>
    </row>
    <row r="34" spans="1:15" ht="15.75" hidden="1" x14ac:dyDescent="0.3">
      <c r="A34" s="2"/>
      <c r="B34" t="s">
        <v>16</v>
      </c>
      <c r="C34" s="4">
        <v>92805</v>
      </c>
      <c r="F34" s="39">
        <f t="shared" ref="F34:F56" si="0">C34/C$56</f>
        <v>0.17662003996574366</v>
      </c>
      <c r="G34" s="151">
        <f t="shared" ref="G34:G56" si="1">C34/(60*24)</f>
        <v>64.447916666666671</v>
      </c>
    </row>
    <row r="35" spans="1:15" ht="15.75" hidden="1" x14ac:dyDescent="0.3">
      <c r="A35" s="2"/>
      <c r="B35" t="s">
        <v>21</v>
      </c>
      <c r="C35" s="4">
        <v>70045</v>
      </c>
      <c r="F35" s="39">
        <f t="shared" si="0"/>
        <v>0.13330478637358453</v>
      </c>
      <c r="G35" s="151">
        <f t="shared" si="1"/>
        <v>48.642361111111114</v>
      </c>
      <c r="M35" s="7" t="s">
        <v>82</v>
      </c>
      <c r="N35" t="s">
        <v>82</v>
      </c>
      <c r="O35" s="4">
        <v>150</v>
      </c>
    </row>
    <row r="36" spans="1:15" ht="15.75" hidden="1" x14ac:dyDescent="0.3">
      <c r="A36" s="2"/>
      <c r="B36" t="s">
        <v>22</v>
      </c>
      <c r="C36" s="4">
        <v>66465</v>
      </c>
      <c r="F36" s="39">
        <f t="shared" si="0"/>
        <v>0.1264915786468741</v>
      </c>
      <c r="G36" s="151">
        <f t="shared" si="1"/>
        <v>46.15625</v>
      </c>
      <c r="M36" s="8" t="s">
        <v>239</v>
      </c>
      <c r="N36" s="8"/>
      <c r="O36" s="9">
        <v>150</v>
      </c>
    </row>
    <row r="37" spans="1:15" ht="15.75" hidden="1" x14ac:dyDescent="0.3">
      <c r="A37" s="2"/>
      <c r="B37" t="s">
        <v>14</v>
      </c>
      <c r="C37" s="4">
        <v>35340</v>
      </c>
      <c r="F37" s="39">
        <f t="shared" si="0"/>
        <v>6.7256637168141592E-2</v>
      </c>
      <c r="G37" s="151">
        <f t="shared" si="1"/>
        <v>24.541666666666668</v>
      </c>
    </row>
    <row r="38" spans="1:15" ht="15.75" hidden="1" x14ac:dyDescent="0.3">
      <c r="A38" s="2"/>
      <c r="B38" t="s">
        <v>18</v>
      </c>
      <c r="C38" s="4">
        <v>19655</v>
      </c>
      <c r="F38" s="39">
        <f t="shared" si="0"/>
        <v>3.740603292416024E-2</v>
      </c>
      <c r="G38" s="151">
        <f t="shared" si="1"/>
        <v>13.649305555555555</v>
      </c>
    </row>
    <row r="39" spans="1:15" ht="15.75" hidden="1" x14ac:dyDescent="0.3">
      <c r="A39" s="2"/>
      <c r="B39" t="s">
        <v>33</v>
      </c>
      <c r="C39" s="4">
        <v>14335</v>
      </c>
      <c r="F39" s="39">
        <f t="shared" si="0"/>
        <v>2.7281377866590541E-2</v>
      </c>
      <c r="G39" s="151">
        <f t="shared" si="1"/>
        <v>9.9548611111111107</v>
      </c>
    </row>
    <row r="40" spans="1:15" ht="15.75" hidden="1" x14ac:dyDescent="0.3">
      <c r="A40" s="2"/>
      <c r="B40" t="s">
        <v>238</v>
      </c>
      <c r="C40" s="4">
        <v>14160</v>
      </c>
      <c r="F40" s="39">
        <f t="shared" si="0"/>
        <v>2.6948330002854695E-2</v>
      </c>
      <c r="G40" s="151">
        <f t="shared" si="1"/>
        <v>9.8333333333333339</v>
      </c>
    </row>
    <row r="41" spans="1:15" ht="15.75" hidden="1" x14ac:dyDescent="0.3">
      <c r="A41" s="2"/>
      <c r="B41" t="s">
        <v>31</v>
      </c>
      <c r="C41" s="4">
        <v>5505</v>
      </c>
      <c r="F41" s="39">
        <f t="shared" si="0"/>
        <v>1.0476734227804738E-2</v>
      </c>
      <c r="G41" s="151">
        <f t="shared" si="1"/>
        <v>3.8229166666666665</v>
      </c>
    </row>
    <row r="42" spans="1:15" ht="15.75" hidden="1" x14ac:dyDescent="0.3">
      <c r="A42" s="2"/>
      <c r="B42" t="s">
        <v>27</v>
      </c>
      <c r="C42" s="4">
        <v>4320</v>
      </c>
      <c r="F42" s="39">
        <f t="shared" si="0"/>
        <v>8.221524407650586E-3</v>
      </c>
      <c r="G42" s="151">
        <f t="shared" si="1"/>
        <v>3</v>
      </c>
    </row>
    <row r="43" spans="1:15" ht="15.75" hidden="1" x14ac:dyDescent="0.3">
      <c r="A43" s="2"/>
      <c r="B43" t="s">
        <v>34</v>
      </c>
      <c r="C43" s="4">
        <v>4035</v>
      </c>
      <c r="F43" s="39">
        <f t="shared" si="0"/>
        <v>7.679132172423637E-3</v>
      </c>
      <c r="G43" s="151">
        <f t="shared" si="1"/>
        <v>2.8020833333333335</v>
      </c>
    </row>
    <row r="44" spans="1:15" ht="15.75" hidden="1" x14ac:dyDescent="0.3">
      <c r="A44" s="7"/>
      <c r="B44" t="s">
        <v>17</v>
      </c>
      <c r="C44" s="4">
        <v>3295</v>
      </c>
      <c r="F44" s="39">
        <f t="shared" si="0"/>
        <v>6.2708154914834901E-3</v>
      </c>
      <c r="G44" s="151">
        <f t="shared" si="1"/>
        <v>2.2881944444444446</v>
      </c>
    </row>
    <row r="45" spans="1:15" ht="15.75" hidden="1" x14ac:dyDescent="0.3">
      <c r="A45" s="8" t="s">
        <v>67</v>
      </c>
      <c r="B45" s="8"/>
      <c r="C45" s="9">
        <v>427480</v>
      </c>
      <c r="F45" s="39">
        <f t="shared" si="0"/>
        <v>0.81355029022742409</v>
      </c>
      <c r="G45" s="151">
        <f t="shared" si="1"/>
        <v>296.86111111111109</v>
      </c>
    </row>
    <row r="46" spans="1:15" ht="15.75" hidden="1" x14ac:dyDescent="0.3">
      <c r="A46" s="2" t="s">
        <v>9</v>
      </c>
      <c r="B46" t="s">
        <v>15</v>
      </c>
      <c r="C46" s="4">
        <v>84610</v>
      </c>
      <c r="F46" s="39">
        <f t="shared" si="0"/>
        <v>0.16102388428965647</v>
      </c>
      <c r="G46" s="151">
        <f t="shared" si="1"/>
        <v>58.756944444444443</v>
      </c>
    </row>
    <row r="47" spans="1:15" ht="15.75" hidden="1" x14ac:dyDescent="0.3">
      <c r="A47" s="2"/>
      <c r="B47" t="s">
        <v>30</v>
      </c>
      <c r="C47" s="4">
        <v>9285</v>
      </c>
      <c r="F47" s="39">
        <f t="shared" si="0"/>
        <v>1.7670568084498999E-2</v>
      </c>
      <c r="G47" s="151">
        <f t="shared" si="1"/>
        <v>6.447916666666667</v>
      </c>
    </row>
    <row r="48" spans="1:15" ht="15.75" hidden="1" x14ac:dyDescent="0.3">
      <c r="A48" s="7"/>
      <c r="B48" t="s">
        <v>28</v>
      </c>
      <c r="C48" s="4">
        <v>480</v>
      </c>
      <c r="F48" s="39">
        <f t="shared" si="0"/>
        <v>9.1350271196117617E-4</v>
      </c>
      <c r="G48" s="151">
        <f t="shared" si="1"/>
        <v>0.33333333333333331</v>
      </c>
    </row>
    <row r="49" spans="1:7" ht="15.75" hidden="1" x14ac:dyDescent="0.3">
      <c r="A49" s="8" t="s">
        <v>69</v>
      </c>
      <c r="B49" s="8"/>
      <c r="C49" s="9">
        <v>94375</v>
      </c>
      <c r="F49" s="39">
        <f t="shared" si="0"/>
        <v>0.17960795508611666</v>
      </c>
      <c r="G49" s="151">
        <f t="shared" si="1"/>
        <v>65.538194444444443</v>
      </c>
    </row>
    <row r="50" spans="1:7" ht="15.75" hidden="1" x14ac:dyDescent="0.3">
      <c r="A50" s="112" t="s">
        <v>10</v>
      </c>
      <c r="B50" t="s">
        <v>37</v>
      </c>
      <c r="C50" s="4">
        <v>1740</v>
      </c>
      <c r="F50" s="39">
        <f t="shared" si="0"/>
        <v>3.3114473308592635E-3</v>
      </c>
      <c r="G50" s="151">
        <f t="shared" si="1"/>
        <v>1.2083333333333333</v>
      </c>
    </row>
    <row r="51" spans="1:7" ht="15.75" hidden="1" x14ac:dyDescent="0.3">
      <c r="A51" s="7"/>
      <c r="B51" t="s">
        <v>38</v>
      </c>
      <c r="C51" s="4">
        <v>555</v>
      </c>
      <c r="F51" s="39">
        <f t="shared" si="0"/>
        <v>1.0562375107051099E-3</v>
      </c>
      <c r="G51" s="151">
        <f t="shared" si="1"/>
        <v>0.38541666666666669</v>
      </c>
    </row>
    <row r="52" spans="1:7" ht="15.75" hidden="1" x14ac:dyDescent="0.3">
      <c r="A52" s="8" t="s">
        <v>68</v>
      </c>
      <c r="B52" s="8"/>
      <c r="C52" s="9">
        <v>2295</v>
      </c>
      <c r="F52" s="39">
        <f t="shared" si="0"/>
        <v>4.367684841564373E-3</v>
      </c>
      <c r="G52" s="151">
        <f t="shared" si="1"/>
        <v>1.59375</v>
      </c>
    </row>
    <row r="53" spans="1:7" ht="15.75" hidden="1" x14ac:dyDescent="0.3">
      <c r="A53" s="112" t="s">
        <v>11</v>
      </c>
      <c r="B53" t="s">
        <v>39</v>
      </c>
      <c r="C53" s="4">
        <v>780</v>
      </c>
      <c r="F53" s="39">
        <f t="shared" si="0"/>
        <v>1.4844419069369112E-3</v>
      </c>
      <c r="G53" s="151">
        <f t="shared" si="1"/>
        <v>0.54166666666666663</v>
      </c>
    </row>
    <row r="54" spans="1:7" ht="15.75" hidden="1" x14ac:dyDescent="0.3">
      <c r="A54" s="7"/>
      <c r="B54" t="s">
        <v>36</v>
      </c>
      <c r="C54" s="4">
        <v>520</v>
      </c>
      <c r="F54" s="39">
        <f t="shared" si="0"/>
        <v>9.8962793795794078E-4</v>
      </c>
      <c r="G54" s="151">
        <f t="shared" si="1"/>
        <v>0.3611111111111111</v>
      </c>
    </row>
    <row r="55" spans="1:7" ht="15.75" hidden="1" x14ac:dyDescent="0.3">
      <c r="A55" s="8" t="s">
        <v>70</v>
      </c>
      <c r="B55" s="8"/>
      <c r="C55" s="9">
        <v>1300</v>
      </c>
      <c r="F55" s="39">
        <f t="shared" si="0"/>
        <v>2.4740698448948522E-3</v>
      </c>
      <c r="G55" s="151">
        <f t="shared" si="1"/>
        <v>0.90277777777777779</v>
      </c>
    </row>
    <row r="56" spans="1:7" ht="15.75" hidden="1" x14ac:dyDescent="0.3">
      <c r="A56" s="5" t="s">
        <v>65</v>
      </c>
      <c r="B56" s="5"/>
      <c r="C56" s="6">
        <v>525450</v>
      </c>
      <c r="F56" s="39">
        <f t="shared" si="0"/>
        <v>1</v>
      </c>
      <c r="G56" s="151">
        <f t="shared" si="1"/>
        <v>364.89583333333331</v>
      </c>
    </row>
    <row r="57" spans="1:7" ht="15.75" hidden="1" x14ac:dyDescent="0.3">
      <c r="A57" s="138"/>
      <c r="B57" s="138"/>
      <c r="C57" s="139"/>
    </row>
    <row r="58" spans="1:7" ht="15.75" hidden="1" x14ac:dyDescent="0.3">
      <c r="A58"/>
      <c r="B58"/>
      <c r="C58"/>
    </row>
    <row r="59" spans="1:7" ht="15.75" hidden="1" x14ac:dyDescent="0.3">
      <c r="A59"/>
      <c r="B59"/>
      <c r="C59"/>
      <c r="D59"/>
    </row>
    <row r="60" spans="1:7" ht="15.75" hidden="1" x14ac:dyDescent="0.3">
      <c r="A60"/>
      <c r="B60"/>
      <c r="C60"/>
      <c r="D60"/>
    </row>
  </sheetData>
  <sortState xmlns:xlrd2="http://schemas.microsoft.com/office/spreadsheetml/2017/richdata2" ref="B52:D54">
    <sortCondition descending="1" ref="D52:D54"/>
  </sortState>
  <mergeCells count="11">
    <mergeCell ref="A28:H28"/>
    <mergeCell ref="A1:D1"/>
    <mergeCell ref="A24:A25"/>
    <mergeCell ref="A26:B26"/>
    <mergeCell ref="A27:B27"/>
    <mergeCell ref="A4:A15"/>
    <mergeCell ref="A16:B16"/>
    <mergeCell ref="A17:A19"/>
    <mergeCell ref="A20:B20"/>
    <mergeCell ref="A23:B23"/>
    <mergeCell ref="A21:A22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697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  <c r="P4" s="251"/>
      <c r="Q4" s="251"/>
      <c r="R4" s="251"/>
    </row>
    <row r="5" spans="1:18" x14ac:dyDescent="0.3">
      <c r="B5" t="s">
        <v>8</v>
      </c>
      <c r="C5" s="175">
        <v>0.79865994742286628</v>
      </c>
      <c r="D5" s="175">
        <v>0.77216948764867332</v>
      </c>
      <c r="E5" s="175">
        <v>0.75614535768645352</v>
      </c>
      <c r="F5" s="175">
        <f>VLOOKUP(B5,$B$22:$D$26,3,FALSE)</f>
        <v>0.81355029022742409</v>
      </c>
      <c r="H5" s="146"/>
      <c r="I5" s="149"/>
      <c r="J5" s="148"/>
      <c r="K5" s="232"/>
      <c r="P5" s="251"/>
      <c r="Q5" s="251"/>
      <c r="R5" s="251"/>
    </row>
    <row r="6" spans="1:18" x14ac:dyDescent="0.3">
      <c r="B6" t="s">
        <v>9</v>
      </c>
      <c r="C6" s="175">
        <v>0.18469379039375908</v>
      </c>
      <c r="D6" s="175">
        <v>0.22247636474534918</v>
      </c>
      <c r="E6" s="175">
        <v>0.22926179604261795</v>
      </c>
      <c r="F6" s="175">
        <f>VLOOKUP(B6,$B$22:$D$26,3,FALSE)</f>
        <v>0.17960795508611666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10</v>
      </c>
      <c r="C7" s="175">
        <v>7.3456139851379434E-3</v>
      </c>
      <c r="D7" s="175">
        <v>3.0573345532174442E-3</v>
      </c>
      <c r="E7" s="175">
        <v>3.5673515981735158E-3</v>
      </c>
      <c r="F7" s="175">
        <f>VLOOKUP(B7,$B$22:$D$26,3,FALSE)</f>
        <v>4.3676848415643739E-3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11</v>
      </c>
      <c r="C8" s="175">
        <v>6.5104537387656713E-3</v>
      </c>
      <c r="D8" s="175">
        <v>2.2396309850564195E-3</v>
      </c>
      <c r="E8" s="175">
        <v>1.1025494672754948E-2</v>
      </c>
      <c r="F8" s="175">
        <f>VLOOKUP(B8,$B$22:$D$26,3,FALSE)</f>
        <v>2.4740698448948522E-3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12</v>
      </c>
      <c r="C9" s="175">
        <v>2.7901944594710018E-3</v>
      </c>
      <c r="D9" s="175">
        <v>5.7182067703568164E-5</v>
      </c>
      <c r="E9" s="175">
        <v>0</v>
      </c>
      <c r="F9" s="175">
        <v>0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</row>
    <row r="11" spans="1:18" x14ac:dyDescent="0.3">
      <c r="B11" s="55"/>
      <c r="C11" s="55"/>
      <c r="D11" s="55"/>
      <c r="H11" s="146"/>
      <c r="I11" s="146"/>
      <c r="J11" s="147"/>
      <c r="K11" s="164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E20" s="247"/>
      <c r="F20" s="247"/>
      <c r="G20" s="247"/>
      <c r="H20" s="247"/>
      <c r="I20" s="247"/>
      <c r="J20" s="247"/>
      <c r="K20" s="247"/>
    </row>
    <row r="21" spans="1:13" hidden="1" x14ac:dyDescent="0.3">
      <c r="B21"/>
      <c r="C21"/>
      <c r="D21"/>
      <c r="E21" s="247"/>
      <c r="F21" s="247"/>
      <c r="G21" s="247"/>
      <c r="H21" s="247"/>
      <c r="I21" s="247"/>
      <c r="J21" s="247"/>
      <c r="K21" s="247"/>
    </row>
    <row r="22" spans="1:13" hidden="1" x14ac:dyDescent="0.3">
      <c r="B22" t="s">
        <v>8</v>
      </c>
      <c r="C22" s="159">
        <v>296.86111111111109</v>
      </c>
      <c r="D22" s="160">
        <v>0.81355029022742409</v>
      </c>
      <c r="E22" s="247"/>
      <c r="F22" s="238"/>
      <c r="G22" s="238"/>
      <c r="H22" s="238"/>
      <c r="I22" s="238"/>
      <c r="J22" s="238"/>
      <c r="K22" s="247"/>
    </row>
    <row r="23" spans="1:13" hidden="1" x14ac:dyDescent="0.3">
      <c r="B23" t="s">
        <v>9</v>
      </c>
      <c r="C23" s="159">
        <v>65.538194444444443</v>
      </c>
      <c r="D23" s="160">
        <v>0.17960795508611666</v>
      </c>
      <c r="E23" s="247"/>
      <c r="F23" s="239"/>
      <c r="G23" s="252"/>
      <c r="H23" s="252"/>
      <c r="I23" s="252"/>
      <c r="J23" s="252"/>
      <c r="K23" s="247"/>
    </row>
    <row r="24" spans="1:13" hidden="1" x14ac:dyDescent="0.3">
      <c r="B24" t="s">
        <v>10</v>
      </c>
      <c r="C24" s="159">
        <v>1.59375</v>
      </c>
      <c r="D24" s="160">
        <v>4.3676848415643739E-3</v>
      </c>
      <c r="E24" s="247"/>
      <c r="F24" s="239"/>
      <c r="G24" s="252"/>
      <c r="H24" s="252"/>
      <c r="I24" s="252"/>
      <c r="J24" s="252"/>
      <c r="K24" s="247"/>
    </row>
    <row r="25" spans="1:13" hidden="1" x14ac:dyDescent="0.3">
      <c r="B25" t="s">
        <v>11</v>
      </c>
      <c r="C25" s="159">
        <v>0.90277777777777779</v>
      </c>
      <c r="D25" s="160">
        <v>2.4740698448948522E-3</v>
      </c>
      <c r="E25" s="247"/>
      <c r="F25" s="239"/>
      <c r="G25" s="252"/>
      <c r="H25" s="252"/>
      <c r="I25" s="252"/>
      <c r="J25" s="252"/>
      <c r="K25" s="247"/>
    </row>
    <row r="26" spans="1:13" hidden="1" x14ac:dyDescent="0.3">
      <c r="B26"/>
      <c r="C26" s="159"/>
      <c r="D26" s="160"/>
      <c r="E26" s="247"/>
      <c r="F26" s="239"/>
      <c r="G26" s="252"/>
      <c r="H26" s="252"/>
      <c r="I26" s="252"/>
      <c r="J26" s="252"/>
      <c r="K26" s="247"/>
    </row>
    <row r="27" spans="1:13" ht="16.5" hidden="1" customHeight="1" x14ac:dyDescent="0.3">
      <c r="E27" s="247"/>
      <c r="F27" s="239"/>
      <c r="G27" s="252"/>
      <c r="H27" s="252"/>
      <c r="I27" s="252"/>
      <c r="J27" s="252"/>
      <c r="K27" s="247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  <c r="F30" s="2"/>
      <c r="G30" s="235"/>
      <c r="H30" s="235"/>
      <c r="I30" s="235"/>
      <c r="J30" s="235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5" ht="16.5" hidden="1" customHeight="1" x14ac:dyDescent="0.3">
      <c r="D33" s="236"/>
      <c r="E33" s="233"/>
    </row>
    <row r="34" spans="4:5" ht="16.5" hidden="1" customHeight="1" x14ac:dyDescent="0.3">
      <c r="D34" s="236"/>
      <c r="E34" s="233"/>
    </row>
    <row r="35" spans="4:5" ht="16.5" hidden="1" customHeight="1" x14ac:dyDescent="0.3">
      <c r="D35" s="236"/>
      <c r="E35" s="233"/>
    </row>
    <row r="36" spans="4:5" ht="16.5" hidden="1" customHeight="1" x14ac:dyDescent="0.3">
      <c r="D36" s="236"/>
      <c r="E36" s="233"/>
    </row>
    <row r="37" spans="4:5" ht="16.5" hidden="1" customHeight="1" x14ac:dyDescent="0.3">
      <c r="D37" s="236"/>
      <c r="E37" s="233"/>
    </row>
    <row r="38" spans="4:5" ht="16.5" hidden="1" customHeight="1" x14ac:dyDescent="0.3">
      <c r="D38" s="236"/>
      <c r="E38" s="233"/>
    </row>
    <row r="39" spans="4:5" ht="16.5" hidden="1" customHeight="1" x14ac:dyDescent="0.3">
      <c r="D39" s="236"/>
      <c r="E39" s="233"/>
    </row>
    <row r="40" spans="4:5" ht="16.5" hidden="1" customHeight="1" x14ac:dyDescent="0.3">
      <c r="D40" s="236"/>
      <c r="E40" s="233"/>
    </row>
    <row r="41" spans="4:5" ht="16.5" hidden="1" customHeight="1" x14ac:dyDescent="0.3">
      <c r="D41" s="236"/>
      <c r="E41" s="233"/>
    </row>
    <row r="42" spans="4:5" ht="16.5" hidden="1" customHeight="1" x14ac:dyDescent="0.3">
      <c r="D42" s="236"/>
      <c r="E42" s="233"/>
    </row>
    <row r="43" spans="4:5" ht="16.5" hidden="1" customHeight="1" x14ac:dyDescent="0.3">
      <c r="D43" s="236"/>
      <c r="E43" s="233"/>
    </row>
    <row r="44" spans="4:5" ht="16.5" hidden="1" customHeight="1" x14ac:dyDescent="0.3">
      <c r="D44" s="236"/>
      <c r="E44" s="233"/>
    </row>
    <row r="45" spans="4:5" ht="16.5" hidden="1" customHeight="1" x14ac:dyDescent="0.3">
      <c r="D45" s="236"/>
      <c r="E45" s="233"/>
    </row>
    <row r="46" spans="4:5" ht="16.5" hidden="1" customHeight="1" x14ac:dyDescent="0.3">
      <c r="D46" s="236"/>
      <c r="E46" s="233"/>
    </row>
    <row r="47" spans="4:5" ht="16.5" hidden="1" customHeight="1" x14ac:dyDescent="0.3">
      <c r="D47" s="236"/>
      <c r="E47" s="233"/>
    </row>
    <row r="48" spans="4:5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46"/>
  <sheetViews>
    <sheetView workbookViewId="0"/>
  </sheetViews>
  <sheetFormatPr defaultColWidth="0" defaultRowHeight="16.5" customHeight="1" zeroHeight="1" x14ac:dyDescent="0.3"/>
  <cols>
    <col min="1" max="12" width="9.140625" style="86" customWidth="1"/>
    <col min="13" max="13" width="9.140625" style="86" hidden="1" customWidth="1"/>
    <col min="14" max="14" width="49.5703125" style="86" hidden="1" customWidth="1"/>
    <col min="15" max="15" width="0" style="86" hidden="1" customWidth="1"/>
    <col min="16" max="16384" width="9.140625" style="86" hidden="1"/>
  </cols>
  <sheetData>
    <row r="1" spans="1:5" s="87" customFormat="1" ht="17.100000000000001" customHeight="1" x14ac:dyDescent="0.25">
      <c r="A1" s="203" t="s">
        <v>698</v>
      </c>
    </row>
    <row r="2" spans="1:5" x14ac:dyDescent="0.3"/>
    <row r="3" spans="1:5" x14ac:dyDescent="0.3"/>
    <row r="4" spans="1:5" x14ac:dyDescent="0.3"/>
    <row r="5" spans="1:5" x14ac:dyDescent="0.3">
      <c r="C5" s="3" t="s">
        <v>66</v>
      </c>
      <c r="D5" s="3" t="s">
        <v>4</v>
      </c>
    </row>
    <row r="6" spans="1:5" x14ac:dyDescent="0.3">
      <c r="C6" t="str">
        <f>A22</f>
        <v>Infantil</v>
      </c>
      <c r="D6">
        <f>B22</f>
        <v>97520</v>
      </c>
      <c r="E6" s="168">
        <f>D6/$D$10</f>
        <v>0.18559330098011229</v>
      </c>
    </row>
    <row r="7" spans="1:5" x14ac:dyDescent="0.3">
      <c r="C7" t="str">
        <f t="shared" ref="C7:D8" si="0">A23</f>
        <v>Série</v>
      </c>
      <c r="D7">
        <f t="shared" si="0"/>
        <v>92805</v>
      </c>
      <c r="E7" s="168">
        <f>D7/$D$10</f>
        <v>0.17662003996574366</v>
      </c>
    </row>
    <row r="8" spans="1:5" x14ac:dyDescent="0.3">
      <c r="C8" t="str">
        <f t="shared" si="0"/>
        <v>Telejornal</v>
      </c>
      <c r="D8">
        <f t="shared" si="0"/>
        <v>84610</v>
      </c>
      <c r="E8" s="168">
        <f>D8/$D$10</f>
        <v>0.16102388428965647</v>
      </c>
    </row>
    <row r="9" spans="1:5" x14ac:dyDescent="0.3">
      <c r="C9" t="s">
        <v>653</v>
      </c>
      <c r="D9">
        <f>C25</f>
        <v>250515</v>
      </c>
      <c r="E9" s="168">
        <f>D9/$D$10</f>
        <v>0.47676277476448758</v>
      </c>
    </row>
    <row r="10" spans="1:5" x14ac:dyDescent="0.3">
      <c r="C10" s="5" t="s">
        <v>65</v>
      </c>
      <c r="D10" s="6">
        <f>SUM(D6:D9)</f>
        <v>525450</v>
      </c>
      <c r="E10" s="168">
        <f>D10/$D$10</f>
        <v>1</v>
      </c>
    </row>
    <row r="11" spans="1:5" x14ac:dyDescent="0.3"/>
    <row r="12" spans="1:5" x14ac:dyDescent="0.3"/>
    <row r="13" spans="1:5" x14ac:dyDescent="0.3"/>
    <row r="14" spans="1:5" x14ac:dyDescent="0.3"/>
    <row r="15" spans="1:5" x14ac:dyDescent="0.3"/>
    <row r="16" spans="1:5" x14ac:dyDescent="0.3"/>
    <row r="17" spans="1:15" x14ac:dyDescent="0.3"/>
    <row r="18" spans="1:15" ht="29.25" customHeight="1" x14ac:dyDescent="0.3">
      <c r="A18" s="291" t="s">
        <v>656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</row>
    <row r="19" spans="1:15" x14ac:dyDescent="0.3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15" hidden="1" x14ac:dyDescent="0.3">
      <c r="A20" s="146"/>
      <c r="B20" s="146"/>
      <c r="C20" s="146"/>
      <c r="D20" s="166"/>
      <c r="E20" s="164"/>
      <c r="F20" s="164"/>
      <c r="G20" s="164"/>
      <c r="H20" s="164"/>
      <c r="I20" s="164"/>
    </row>
    <row r="21" spans="1:15" hidden="1" x14ac:dyDescent="0.3">
      <c r="A21" s="3" t="s">
        <v>66</v>
      </c>
      <c r="B21" s="3" t="s">
        <v>4</v>
      </c>
      <c r="C21" s="148"/>
      <c r="D21" s="165"/>
      <c r="E21" s="164"/>
      <c r="F21" s="164"/>
      <c r="G21" s="164"/>
      <c r="H21" s="164"/>
      <c r="I21" s="164"/>
    </row>
    <row r="22" spans="1:15" hidden="1" x14ac:dyDescent="0.3">
      <c r="A22" t="s">
        <v>20</v>
      </c>
      <c r="B22" s="4">
        <v>97520</v>
      </c>
      <c r="C22" s="148"/>
      <c r="D22" s="173">
        <f>B22/B$41</f>
        <v>0.18559330098011229</v>
      </c>
      <c r="E22" s="164"/>
      <c r="F22" s="164"/>
      <c r="G22" s="164"/>
      <c r="H22" s="164"/>
      <c r="I22" s="164"/>
    </row>
    <row r="23" spans="1:15" hidden="1" x14ac:dyDescent="0.3">
      <c r="A23" t="s">
        <v>16</v>
      </c>
      <c r="B23" s="4">
        <v>92805</v>
      </c>
      <c r="C23" s="148"/>
      <c r="D23" s="173">
        <f t="shared" ref="D23:D24" si="1">B23/B$41</f>
        <v>0.17662003996574366</v>
      </c>
      <c r="E23" s="164"/>
      <c r="F23" s="164"/>
      <c r="G23" s="164"/>
      <c r="H23" s="164"/>
      <c r="I23" s="164"/>
      <c r="M23" s="3" t="s">
        <v>45</v>
      </c>
      <c r="N23" s="3" t="s">
        <v>138</v>
      </c>
      <c r="O23" s="3" t="s">
        <v>6</v>
      </c>
    </row>
    <row r="24" spans="1:15" hidden="1" x14ac:dyDescent="0.3">
      <c r="A24" t="s">
        <v>15</v>
      </c>
      <c r="B24" s="4">
        <v>84610</v>
      </c>
      <c r="C24" s="148"/>
      <c r="D24" s="173">
        <f t="shared" si="1"/>
        <v>0.16102388428965647</v>
      </c>
      <c r="E24" s="164"/>
      <c r="F24" s="164"/>
      <c r="G24" s="164"/>
      <c r="H24" s="164"/>
      <c r="I24" s="164"/>
      <c r="M24" s="2" t="s">
        <v>4</v>
      </c>
      <c r="N24" t="s">
        <v>142</v>
      </c>
      <c r="O24" s="4">
        <v>101125</v>
      </c>
    </row>
    <row r="25" spans="1:15" hidden="1" x14ac:dyDescent="0.3">
      <c r="A25" t="s">
        <v>21</v>
      </c>
      <c r="B25" s="4">
        <v>70045</v>
      </c>
      <c r="C25" s="148">
        <f>SUM(B25:B40)</f>
        <v>250515</v>
      </c>
      <c r="D25" s="173">
        <f>C25/B$41</f>
        <v>0.47676277476448758</v>
      </c>
      <c r="E25" s="164"/>
      <c r="F25" s="164"/>
      <c r="G25" s="164"/>
      <c r="H25" s="164"/>
      <c r="I25" s="164"/>
      <c r="M25" s="2"/>
      <c r="N25" t="s">
        <v>146</v>
      </c>
      <c r="O25" s="4">
        <v>60730</v>
      </c>
    </row>
    <row r="26" spans="1:15" hidden="1" x14ac:dyDescent="0.3">
      <c r="A26" t="s">
        <v>22</v>
      </c>
      <c r="B26" s="4">
        <v>66465</v>
      </c>
      <c r="C26" s="148"/>
      <c r="D26" s="169"/>
      <c r="E26" s="164"/>
      <c r="F26" s="164"/>
      <c r="G26" s="165"/>
      <c r="H26" s="164"/>
      <c r="I26" s="164"/>
      <c r="M26" s="2"/>
      <c r="N26" t="s">
        <v>143</v>
      </c>
      <c r="O26" s="4">
        <v>59245</v>
      </c>
    </row>
    <row r="27" spans="1:15" hidden="1" x14ac:dyDescent="0.3">
      <c r="A27" t="s">
        <v>14</v>
      </c>
      <c r="B27" s="4">
        <v>35340</v>
      </c>
      <c r="C27" s="148"/>
      <c r="D27" s="165"/>
      <c r="E27" s="164"/>
      <c r="F27" s="164"/>
      <c r="G27" s="165"/>
      <c r="H27" s="164"/>
      <c r="I27" s="164"/>
      <c r="M27" s="2"/>
      <c r="N27" t="s">
        <v>147</v>
      </c>
      <c r="O27" s="4">
        <v>33390</v>
      </c>
    </row>
    <row r="28" spans="1:15" hidden="1" x14ac:dyDescent="0.3">
      <c r="A28" t="s">
        <v>18</v>
      </c>
      <c r="B28" s="4">
        <v>19655</v>
      </c>
      <c r="C28" s="148"/>
      <c r="D28" s="165"/>
      <c r="E28" s="164"/>
      <c r="F28" s="164"/>
      <c r="G28" s="165"/>
      <c r="H28" s="164"/>
      <c r="I28" s="164"/>
      <c r="M28" s="2"/>
      <c r="N28" t="s">
        <v>145</v>
      </c>
      <c r="O28" s="4">
        <v>3520</v>
      </c>
    </row>
    <row r="29" spans="1:15" hidden="1" x14ac:dyDescent="0.3">
      <c r="A29" t="s">
        <v>33</v>
      </c>
      <c r="B29" s="4">
        <v>14335</v>
      </c>
      <c r="C29" s="148"/>
      <c r="D29" s="165"/>
      <c r="E29" s="164"/>
      <c r="F29" s="164"/>
      <c r="G29" s="165"/>
      <c r="H29" s="164"/>
      <c r="I29" s="164"/>
      <c r="M29" s="2"/>
      <c r="N29" t="s">
        <v>141</v>
      </c>
      <c r="O29" s="4">
        <v>960</v>
      </c>
    </row>
    <row r="30" spans="1:15" hidden="1" x14ac:dyDescent="0.3">
      <c r="A30" t="s">
        <v>238</v>
      </c>
      <c r="B30" s="4">
        <v>14160</v>
      </c>
      <c r="C30" s="148"/>
      <c r="D30" s="165"/>
      <c r="E30" s="164"/>
      <c r="F30" s="164"/>
      <c r="G30" s="165"/>
      <c r="H30" s="164"/>
      <c r="I30" s="164"/>
      <c r="M30" s="2"/>
      <c r="N30" t="s">
        <v>149</v>
      </c>
      <c r="O30" s="4">
        <v>860</v>
      </c>
    </row>
    <row r="31" spans="1:15" hidden="1" x14ac:dyDescent="0.3">
      <c r="A31" t="s">
        <v>30</v>
      </c>
      <c r="B31" s="4">
        <v>9285</v>
      </c>
      <c r="C31" s="148"/>
      <c r="D31" s="165"/>
      <c r="E31" s="164"/>
      <c r="F31" s="164"/>
      <c r="G31" s="165"/>
      <c r="H31" s="164"/>
      <c r="I31" s="164"/>
      <c r="M31" s="2"/>
      <c r="N31" t="s">
        <v>152</v>
      </c>
      <c r="O31" s="4">
        <v>450</v>
      </c>
    </row>
    <row r="32" spans="1:15" hidden="1" x14ac:dyDescent="0.3">
      <c r="A32" t="s">
        <v>31</v>
      </c>
      <c r="B32" s="4">
        <v>5505</v>
      </c>
      <c r="C32" s="148"/>
      <c r="D32" s="165"/>
      <c r="E32" s="164"/>
      <c r="F32" s="164"/>
      <c r="G32" s="165"/>
      <c r="H32" s="164"/>
      <c r="I32" s="164"/>
      <c r="M32" s="2"/>
      <c r="N32" t="s">
        <v>144</v>
      </c>
      <c r="O32" s="4">
        <v>255</v>
      </c>
    </row>
    <row r="33" spans="1:15" hidden="1" x14ac:dyDescent="0.3">
      <c r="A33" t="s">
        <v>27</v>
      </c>
      <c r="B33" s="4">
        <v>4320</v>
      </c>
      <c r="C33" s="148"/>
      <c r="D33" s="165"/>
      <c r="E33" s="164"/>
      <c r="F33" s="164"/>
      <c r="G33" s="165"/>
      <c r="H33" s="164"/>
      <c r="I33" s="164"/>
      <c r="M33" s="7"/>
      <c r="N33" t="s">
        <v>140</v>
      </c>
      <c r="O33" s="4">
        <v>105</v>
      </c>
    </row>
    <row r="34" spans="1:15" hidden="1" x14ac:dyDescent="0.3">
      <c r="A34" t="s">
        <v>34</v>
      </c>
      <c r="B34" s="4">
        <v>4035</v>
      </c>
      <c r="C34" s="148"/>
      <c r="D34" s="165"/>
      <c r="E34" s="164"/>
      <c r="F34" s="164"/>
      <c r="G34" s="165"/>
      <c r="H34" s="164"/>
      <c r="I34" s="164"/>
      <c r="M34" s="8" t="s">
        <v>155</v>
      </c>
      <c r="N34" s="8"/>
      <c r="O34" s="9">
        <v>260640</v>
      </c>
    </row>
    <row r="35" spans="1:15" hidden="1" x14ac:dyDescent="0.3">
      <c r="A35" t="s">
        <v>17</v>
      </c>
      <c r="B35" s="4">
        <v>3295</v>
      </c>
      <c r="C35" s="148"/>
      <c r="D35" s="165"/>
      <c r="E35" s="164"/>
      <c r="F35" s="164"/>
      <c r="G35" s="165"/>
      <c r="H35" s="164"/>
      <c r="I35" s="164"/>
    </row>
    <row r="36" spans="1:15" hidden="1" x14ac:dyDescent="0.3">
      <c r="A36" t="s">
        <v>37</v>
      </c>
      <c r="B36" s="4">
        <v>1740</v>
      </c>
      <c r="C36" s="148"/>
      <c r="D36" s="165"/>
      <c r="E36" s="164"/>
      <c r="F36" s="164"/>
      <c r="G36" s="165"/>
      <c r="H36" s="164"/>
      <c r="I36" s="164"/>
    </row>
    <row r="37" spans="1:15" hidden="1" x14ac:dyDescent="0.3">
      <c r="A37" t="s">
        <v>39</v>
      </c>
      <c r="B37" s="4">
        <v>780</v>
      </c>
      <c r="C37" s="148"/>
      <c r="D37" s="165"/>
      <c r="E37" s="164"/>
      <c r="F37" s="164"/>
      <c r="G37" s="165"/>
      <c r="H37" s="164"/>
      <c r="I37" s="164"/>
    </row>
    <row r="38" spans="1:15" hidden="1" x14ac:dyDescent="0.3">
      <c r="A38" t="s">
        <v>38</v>
      </c>
      <c r="B38" s="4">
        <v>555</v>
      </c>
      <c r="C38" s="148"/>
      <c r="D38" s="165"/>
      <c r="E38" s="164"/>
      <c r="F38" s="164"/>
      <c r="G38" s="165"/>
      <c r="H38" s="164"/>
      <c r="I38" s="164"/>
    </row>
    <row r="39" spans="1:15" hidden="1" x14ac:dyDescent="0.3">
      <c r="A39" t="s">
        <v>36</v>
      </c>
      <c r="B39" s="4">
        <v>520</v>
      </c>
      <c r="C39" s="148"/>
      <c r="D39" s="165"/>
      <c r="E39" s="164"/>
      <c r="F39" s="164"/>
      <c r="G39" s="165"/>
      <c r="H39" s="164"/>
      <c r="I39" s="164"/>
    </row>
    <row r="40" spans="1:15" hidden="1" x14ac:dyDescent="0.3">
      <c r="A40" t="s">
        <v>28</v>
      </c>
      <c r="B40" s="4">
        <v>480</v>
      </c>
      <c r="C40" s="147"/>
      <c r="D40" s="165"/>
      <c r="E40" s="164"/>
      <c r="F40" s="164"/>
      <c r="G40" s="165"/>
      <c r="H40" s="164"/>
      <c r="I40" s="164"/>
    </row>
    <row r="41" spans="1:15" hidden="1" x14ac:dyDescent="0.3">
      <c r="A41" s="5" t="s">
        <v>65</v>
      </c>
      <c r="B41" s="6">
        <v>525450</v>
      </c>
      <c r="C41" s="148"/>
      <c r="D41" s="165"/>
      <c r="E41" s="164"/>
      <c r="F41" s="166"/>
      <c r="G41" s="167"/>
      <c r="H41" s="164"/>
      <c r="I41" s="164"/>
    </row>
    <row r="42" spans="1:15" hidden="1" x14ac:dyDescent="0.3">
      <c r="A42" s="164"/>
      <c r="B42" s="149"/>
      <c r="C42" s="148"/>
      <c r="D42" s="164"/>
      <c r="E42" s="164"/>
      <c r="F42" s="164"/>
      <c r="G42" s="164"/>
      <c r="H42" s="164"/>
      <c r="I42" s="164"/>
    </row>
    <row r="43" spans="1:15" hidden="1" x14ac:dyDescent="0.3">
      <c r="A43" s="164"/>
      <c r="B43" s="146"/>
      <c r="C43" s="147"/>
      <c r="D43" s="164"/>
      <c r="E43" s="164"/>
      <c r="F43" s="164"/>
      <c r="G43" s="164"/>
      <c r="H43" s="164"/>
      <c r="I43" s="164"/>
    </row>
    <row r="44" spans="1:15" hidden="1" x14ac:dyDescent="0.3">
      <c r="A44" s="164"/>
      <c r="B44" s="164"/>
      <c r="C44" s="164"/>
      <c r="D44" s="164"/>
      <c r="E44" s="164"/>
      <c r="F44" s="164"/>
      <c r="G44" s="164"/>
      <c r="H44" s="164"/>
      <c r="I44" s="164"/>
    </row>
    <row r="45" spans="1:15" hidden="1" x14ac:dyDescent="0.3">
      <c r="A45" s="164"/>
      <c r="B45" s="164"/>
      <c r="C45" s="164"/>
      <c r="D45" s="164"/>
      <c r="E45" s="164"/>
      <c r="F45" s="164"/>
      <c r="G45" s="164"/>
      <c r="H45" s="164"/>
      <c r="I45" s="164"/>
    </row>
    <row r="46" spans="1:15" hidden="1" x14ac:dyDescent="0.3"/>
  </sheetData>
  <mergeCells count="1">
    <mergeCell ref="A18:K18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Normal="100" workbookViewId="0"/>
  </sheetViews>
  <sheetFormatPr defaultColWidth="0" defaultRowHeight="14.25" customHeight="1" x14ac:dyDescent="0.3"/>
  <cols>
    <col min="1" max="1" width="12.28515625" style="25" customWidth="1"/>
    <col min="2" max="2" width="12.5703125" style="25" customWidth="1"/>
    <col min="3" max="3" width="12.42578125" style="25" customWidth="1"/>
    <col min="4" max="4" width="29" style="25" customWidth="1"/>
    <col min="5" max="5" width="9.85546875" style="25" customWidth="1"/>
    <col min="6" max="6" width="17.140625" style="25" hidden="1" customWidth="1"/>
    <col min="7" max="7" width="12" style="25" hidden="1" customWidth="1"/>
    <col min="8" max="8" width="10.85546875" style="25" hidden="1" customWidth="1"/>
    <col min="9" max="10" width="9.140625" style="25" hidden="1" customWidth="1"/>
    <col min="11" max="11" width="10.85546875" style="25" hidden="1" customWidth="1"/>
    <col min="12" max="16384" width="9.140625" style="25" hidden="1"/>
  </cols>
  <sheetData>
    <row r="1" spans="1:8" s="12" customFormat="1" ht="30" customHeight="1" x14ac:dyDescent="0.25">
      <c r="A1" s="293" t="s">
        <v>677</v>
      </c>
      <c r="B1" s="293"/>
      <c r="C1" s="293"/>
      <c r="D1" s="293"/>
      <c r="E1" s="73"/>
      <c r="F1" s="73"/>
      <c r="G1" s="191"/>
    </row>
    <row r="2" spans="1:8" s="12" customFormat="1" ht="6.75" customHeight="1" x14ac:dyDescent="0.25">
      <c r="A2" s="13" t="s">
        <v>77</v>
      </c>
    </row>
    <row r="3" spans="1:8" s="12" customFormat="1" ht="36.75" customHeight="1" x14ac:dyDescent="0.25">
      <c r="A3" s="197" t="s">
        <v>0</v>
      </c>
      <c r="B3" s="200">
        <v>2014</v>
      </c>
      <c r="C3" s="200">
        <v>2015</v>
      </c>
      <c r="D3" s="199" t="s">
        <v>1</v>
      </c>
      <c r="E3" s="59"/>
      <c r="F3" s="193"/>
      <c r="G3" s="19"/>
    </row>
    <row r="4" spans="1:8" s="12" customFormat="1" ht="18" customHeight="1" x14ac:dyDescent="0.3">
      <c r="A4" s="198" t="s">
        <v>56</v>
      </c>
      <c r="B4" s="16">
        <v>259.4111111111111</v>
      </c>
      <c r="C4" s="16">
        <v>287.83749999999998</v>
      </c>
      <c r="D4" s="194">
        <v>0.10958046001627615</v>
      </c>
      <c r="E4" s="151"/>
      <c r="F4" s="192"/>
      <c r="G4" s="19"/>
    </row>
    <row r="5" spans="1:8" s="12" customFormat="1" ht="18" customHeight="1" x14ac:dyDescent="0.3">
      <c r="A5" s="198" t="s">
        <v>236</v>
      </c>
      <c r="B5" s="16">
        <v>354.89930555555554</v>
      </c>
      <c r="C5" s="16">
        <v>362.40277777777777</v>
      </c>
      <c r="D5" s="194">
        <v>2.1142538474332527E-2</v>
      </c>
      <c r="E5" s="151"/>
      <c r="F5" s="192"/>
      <c r="G5" s="19"/>
    </row>
    <row r="6" spans="1:8" s="12" customFormat="1" ht="18" customHeight="1" x14ac:dyDescent="0.3">
      <c r="A6" s="198" t="s">
        <v>662</v>
      </c>
      <c r="B6" s="16">
        <v>326.94097222222223</v>
      </c>
      <c r="C6" s="16">
        <v>332.53125</v>
      </c>
      <c r="D6" s="194">
        <v>1.7098737242324136E-2</v>
      </c>
      <c r="E6" s="151"/>
      <c r="F6" s="192"/>
      <c r="G6" s="19"/>
    </row>
    <row r="7" spans="1:8" s="12" customFormat="1" ht="18" customHeight="1" x14ac:dyDescent="0.3">
      <c r="A7" s="198" t="s">
        <v>61</v>
      </c>
      <c r="B7" s="16">
        <v>356.43402777777777</v>
      </c>
      <c r="C7" s="16">
        <v>358.78125</v>
      </c>
      <c r="D7" s="194">
        <v>6.5852921979874125E-3</v>
      </c>
      <c r="E7" s="151"/>
      <c r="F7" s="192"/>
      <c r="G7" s="19"/>
    </row>
    <row r="8" spans="1:8" s="12" customFormat="1" ht="18" customHeight="1" x14ac:dyDescent="0.3">
      <c r="A8" s="198" t="s">
        <v>62</v>
      </c>
      <c r="B8" s="16">
        <v>365</v>
      </c>
      <c r="C8" s="16">
        <v>365</v>
      </c>
      <c r="D8" s="194">
        <v>0</v>
      </c>
      <c r="E8" s="151"/>
      <c r="F8" s="192"/>
      <c r="G8" s="19"/>
    </row>
    <row r="9" spans="1:8" s="12" customFormat="1" ht="18" customHeight="1" x14ac:dyDescent="0.3">
      <c r="A9" s="198" t="s">
        <v>663</v>
      </c>
      <c r="B9" s="16">
        <v>278.79305555555555</v>
      </c>
      <c r="C9" s="16">
        <v>277.70972222222224</v>
      </c>
      <c r="D9" s="194">
        <v>-3.8857974104646834E-3</v>
      </c>
      <c r="E9" s="151"/>
      <c r="F9" s="192"/>
      <c r="G9" s="19"/>
    </row>
    <row r="10" spans="1:8" s="12" customFormat="1" ht="18" customHeight="1" x14ac:dyDescent="0.3">
      <c r="A10" s="198" t="s">
        <v>3</v>
      </c>
      <c r="B10" s="16">
        <v>293.88194444444446</v>
      </c>
      <c r="C10" s="16">
        <v>291.02777777777777</v>
      </c>
      <c r="D10" s="194">
        <v>-9.7119497152579858E-3</v>
      </c>
      <c r="E10" s="151"/>
      <c r="F10" s="192"/>
      <c r="G10" s="19"/>
    </row>
    <row r="11" spans="1:8" s="12" customFormat="1" ht="18" customHeight="1" x14ac:dyDescent="0.3">
      <c r="A11" s="198" t="s">
        <v>57</v>
      </c>
      <c r="B11" s="16">
        <v>283.18055555555554</v>
      </c>
      <c r="C11" s="16">
        <v>273.82986111111109</v>
      </c>
      <c r="D11" s="194">
        <v>-3.3020256020403205E-2</v>
      </c>
      <c r="E11" s="151"/>
      <c r="F11" s="192"/>
      <c r="G11" s="19"/>
    </row>
    <row r="12" spans="1:8" s="12" customFormat="1" ht="18" customHeight="1" x14ac:dyDescent="0.3">
      <c r="A12" s="198" t="s">
        <v>4</v>
      </c>
      <c r="B12" s="16">
        <v>196.30902777777777</v>
      </c>
      <c r="C12" s="16">
        <v>186.47222222222223</v>
      </c>
      <c r="D12" s="194">
        <v>-5.0108778322160645E-2</v>
      </c>
      <c r="E12" s="151"/>
      <c r="F12" s="192"/>
    </row>
    <row r="13" spans="1:8" s="12" customFormat="1" ht="28.5" customHeight="1" x14ac:dyDescent="0.25">
      <c r="A13" s="21" t="s">
        <v>6</v>
      </c>
      <c r="B13" s="22">
        <v>2714.8500000000004</v>
      </c>
      <c r="C13" s="22">
        <v>2735.5923611111111</v>
      </c>
      <c r="D13" s="195">
        <v>7.6403341293665447E-3</v>
      </c>
      <c r="F13" s="192"/>
      <c r="G13" s="59"/>
    </row>
    <row r="14" spans="1:8" s="12" customFormat="1" ht="29.25" customHeight="1" x14ac:dyDescent="0.25">
      <c r="A14" s="291" t="s">
        <v>656</v>
      </c>
      <c r="B14" s="291"/>
      <c r="C14" s="291"/>
      <c r="D14" s="291"/>
      <c r="E14" s="291"/>
      <c r="F14" s="211"/>
      <c r="G14" s="211"/>
      <c r="H14" s="211"/>
    </row>
    <row r="15" spans="1:8" ht="15.75" customHeight="1" x14ac:dyDescent="0.3"/>
    <row r="16" spans="1:8" ht="15.75" customHeight="1" x14ac:dyDescent="0.3"/>
    <row r="17" spans="5:5" ht="15.75" customHeight="1" x14ac:dyDescent="0.3"/>
    <row r="18" spans="5:5" ht="14.25" customHeight="1" x14ac:dyDescent="0.3">
      <c r="E18" s="151"/>
    </row>
  </sheetData>
  <sortState xmlns:xlrd2="http://schemas.microsoft.com/office/spreadsheetml/2017/richdata2" ref="A4:D12">
    <sortCondition descending="1" ref="D3"/>
  </sortState>
  <mergeCells count="2">
    <mergeCell ref="A1:D1"/>
    <mergeCell ref="A14:E1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&amp;L&amp;9
Observatório Brasileiro do Cinema e do Audiovisual - OCA
oca.ancine.gov.br&amp;R&amp;G</oddHeader>
    <oddFooter>&amp;R&amp;9Compilado pela Superintendência de Acompanhamento de Mercado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9"/>
  <sheetViews>
    <sheetView workbookViewId="0">
      <selection sqref="A1:D1"/>
    </sheetView>
  </sheetViews>
  <sheetFormatPr defaultColWidth="0" defaultRowHeight="14.25" zeroHeight="1" x14ac:dyDescent="0.3"/>
  <cols>
    <col min="1" max="1" width="18.140625" style="12" customWidth="1"/>
    <col min="2" max="3" width="16.42578125" style="12" customWidth="1"/>
    <col min="4" max="4" width="9.140625" style="12" customWidth="1"/>
    <col min="5" max="5" width="9.140625" style="25" customWidth="1"/>
    <col min="6" max="6" width="9.140625" style="25" hidden="1" customWidth="1"/>
    <col min="7" max="8" width="9.85546875" style="25" hidden="1" customWidth="1"/>
    <col min="9" max="16384" width="9.140625" style="25" hidden="1"/>
  </cols>
  <sheetData>
    <row r="1" spans="1:8" s="12" customFormat="1" ht="33.75" customHeight="1" x14ac:dyDescent="0.25">
      <c r="A1" s="293" t="s">
        <v>699</v>
      </c>
      <c r="B1" s="293"/>
      <c r="C1" s="293"/>
      <c r="D1" s="293"/>
    </row>
    <row r="2" spans="1:8" s="12" customFormat="1" ht="17.100000000000001" customHeight="1" x14ac:dyDescent="0.25">
      <c r="A2" s="38"/>
    </row>
    <row r="3" spans="1:8" ht="15" customHeight="1" x14ac:dyDescent="0.3">
      <c r="A3" s="49" t="s">
        <v>7</v>
      </c>
      <c r="B3" s="28" t="s">
        <v>40</v>
      </c>
      <c r="C3" s="28" t="s">
        <v>43</v>
      </c>
      <c r="D3" s="51" t="s">
        <v>42</v>
      </c>
    </row>
    <row r="4" spans="1:8" ht="15" customHeight="1" x14ac:dyDescent="0.3">
      <c r="A4" s="294" t="str">
        <f>A34</f>
        <v>Educação</v>
      </c>
      <c r="B4" s="44" t="str">
        <f>B34</f>
        <v>Educativo</v>
      </c>
      <c r="C4" s="26">
        <f>C34/(60*24)</f>
        <v>21.93611111111111</v>
      </c>
      <c r="D4" s="99">
        <f>C4/C$29</f>
        <v>6.0098934550989344E-2</v>
      </c>
      <c r="F4" s="39"/>
      <c r="H4" s="151"/>
    </row>
    <row r="5" spans="1:8" ht="15" customHeight="1" x14ac:dyDescent="0.3">
      <c r="A5" s="294"/>
      <c r="B5" s="44" t="str">
        <f>B35</f>
        <v>Instrutivo</v>
      </c>
      <c r="C5" s="26">
        <f t="shared" ref="C5:C28" si="0">C35/(60*24)</f>
        <v>17.615277777777777</v>
      </c>
      <c r="D5" s="99">
        <f t="shared" ref="D5:D28" si="1">C5/C$29</f>
        <v>4.8261035007610351E-2</v>
      </c>
      <c r="F5" s="39"/>
      <c r="H5" s="151"/>
    </row>
    <row r="6" spans="1:8" s="45" customFormat="1" ht="15" customHeight="1" x14ac:dyDescent="0.3">
      <c r="A6" s="297" t="str">
        <f>A4</f>
        <v>Educação</v>
      </c>
      <c r="B6" s="298"/>
      <c r="C6" s="75">
        <f t="shared" si="0"/>
        <v>39.551388888888887</v>
      </c>
      <c r="D6" s="98">
        <f t="shared" si="1"/>
        <v>0.10835996955859969</v>
      </c>
      <c r="F6" s="39">
        <f>SUM(D4:D5)</f>
        <v>0.10835996955859969</v>
      </c>
      <c r="G6" s="151">
        <f>SUM(C4:C5)</f>
        <v>39.551388888888887</v>
      </c>
      <c r="H6" s="153"/>
    </row>
    <row r="7" spans="1:8" ht="15" customHeight="1" x14ac:dyDescent="0.3">
      <c r="A7" s="299" t="str">
        <f>A37</f>
        <v>Entretenimento</v>
      </c>
      <c r="B7" s="44" t="str">
        <f t="shared" ref="B7:B16" si="2">B37</f>
        <v>Série</v>
      </c>
      <c r="C7" s="26">
        <f t="shared" si="0"/>
        <v>102.87569444444445</v>
      </c>
      <c r="D7" s="99">
        <f t="shared" si="1"/>
        <v>0.28185121765601218</v>
      </c>
      <c r="F7" s="39"/>
      <c r="G7" s="55"/>
      <c r="H7" s="151"/>
    </row>
    <row r="8" spans="1:8" ht="15" customHeight="1" x14ac:dyDescent="0.3">
      <c r="A8" s="300"/>
      <c r="B8" s="44" t="str">
        <f t="shared" si="2"/>
        <v>Filme</v>
      </c>
      <c r="C8" s="26">
        <f t="shared" si="0"/>
        <v>31.004861111111111</v>
      </c>
      <c r="D8" s="99">
        <f t="shared" si="1"/>
        <v>8.4944824961948245E-2</v>
      </c>
      <c r="F8" s="39"/>
      <c r="H8" s="151"/>
    </row>
    <row r="9" spans="1:8" ht="15" customHeight="1" x14ac:dyDescent="0.3">
      <c r="A9" s="300"/>
      <c r="B9" s="44" t="str">
        <f t="shared" si="2"/>
        <v>Musical</v>
      </c>
      <c r="C9" s="26">
        <f t="shared" si="0"/>
        <v>29.419444444444444</v>
      </c>
      <c r="D9" s="99">
        <f t="shared" si="1"/>
        <v>8.0601217656012178E-2</v>
      </c>
      <c r="F9" s="39"/>
      <c r="H9" s="151"/>
    </row>
    <row r="10" spans="1:8" ht="15" customHeight="1" x14ac:dyDescent="0.3">
      <c r="A10" s="300"/>
      <c r="B10" s="44" t="str">
        <f t="shared" si="2"/>
        <v>Esportivo</v>
      </c>
      <c r="C10" s="26">
        <f t="shared" si="0"/>
        <v>19.134027777777778</v>
      </c>
      <c r="D10" s="99">
        <f t="shared" si="1"/>
        <v>5.2421993911719943E-2</v>
      </c>
      <c r="F10" s="39"/>
      <c r="H10" s="151"/>
    </row>
    <row r="11" spans="1:8" ht="15" customHeight="1" x14ac:dyDescent="0.3">
      <c r="A11" s="300"/>
      <c r="B11" s="44" t="str">
        <f t="shared" si="2"/>
        <v>Infantil</v>
      </c>
      <c r="C11" s="26">
        <f t="shared" si="0"/>
        <v>13.486111111111111</v>
      </c>
      <c r="D11" s="99">
        <f t="shared" si="1"/>
        <v>3.6948249619482496E-2</v>
      </c>
      <c r="F11" s="39"/>
      <c r="H11" s="151"/>
    </row>
    <row r="12" spans="1:8" ht="15" customHeight="1" x14ac:dyDescent="0.3">
      <c r="A12" s="300"/>
      <c r="B12" s="44" t="str">
        <f t="shared" si="2"/>
        <v>Revista</v>
      </c>
      <c r="C12" s="26">
        <f t="shared" si="0"/>
        <v>10.234722222222222</v>
      </c>
      <c r="D12" s="99">
        <f t="shared" si="1"/>
        <v>2.8040334855403349E-2</v>
      </c>
      <c r="F12" s="39"/>
      <c r="H12" s="151"/>
    </row>
    <row r="13" spans="1:8" ht="15" customHeight="1" x14ac:dyDescent="0.3">
      <c r="A13" s="300"/>
      <c r="B13" s="44" t="str">
        <f t="shared" si="2"/>
        <v>Novela</v>
      </c>
      <c r="C13" s="26">
        <f t="shared" si="0"/>
        <v>5.1791666666666663</v>
      </c>
      <c r="D13" s="99">
        <f t="shared" si="1"/>
        <v>1.4189497716894976E-2</v>
      </c>
      <c r="F13" s="39"/>
      <c r="H13" s="151"/>
    </row>
    <row r="14" spans="1:8" ht="15" customHeight="1" x14ac:dyDescent="0.3">
      <c r="A14" s="300"/>
      <c r="B14" s="44" t="str">
        <f t="shared" si="2"/>
        <v>Desenho Animado</v>
      </c>
      <c r="C14" s="26">
        <f t="shared" si="0"/>
        <v>4.1541666666666668</v>
      </c>
      <c r="D14" s="99">
        <f t="shared" si="1"/>
        <v>1.1381278538812786E-2</v>
      </c>
      <c r="F14" s="39"/>
      <c r="H14" s="151"/>
    </row>
    <row r="15" spans="1:8" ht="15" customHeight="1" x14ac:dyDescent="0.3">
      <c r="A15" s="300"/>
      <c r="B15" s="44" t="str">
        <f t="shared" si="2"/>
        <v>Culinário</v>
      </c>
      <c r="C15" s="26">
        <f t="shared" si="0"/>
        <v>2.0729166666666665</v>
      </c>
      <c r="D15" s="99">
        <f t="shared" si="1"/>
        <v>5.679223744292237E-3</v>
      </c>
      <c r="F15" s="39"/>
      <c r="H15" s="151"/>
    </row>
    <row r="16" spans="1:8" ht="15" customHeight="1" x14ac:dyDescent="0.3">
      <c r="A16" s="301"/>
      <c r="B16" s="44" t="str">
        <f t="shared" si="2"/>
        <v>Variedades</v>
      </c>
      <c r="C16" s="26">
        <f t="shared" si="0"/>
        <v>2</v>
      </c>
      <c r="D16" s="99">
        <f t="shared" si="1"/>
        <v>5.4794520547945206E-3</v>
      </c>
      <c r="F16" s="39"/>
      <c r="H16" s="151"/>
    </row>
    <row r="17" spans="1:8" s="45" customFormat="1" ht="15" customHeight="1" x14ac:dyDescent="0.3">
      <c r="A17" s="297" t="str">
        <f>A7</f>
        <v>Entretenimento</v>
      </c>
      <c r="B17" s="298"/>
      <c r="C17" s="75">
        <f t="shared" si="0"/>
        <v>219.5611111111111</v>
      </c>
      <c r="D17" s="98">
        <f t="shared" si="1"/>
        <v>0.60153729071537287</v>
      </c>
      <c r="F17" s="39">
        <f>SUM(D7:D16)</f>
        <v>0.60153729071537276</v>
      </c>
      <c r="G17" s="151">
        <f>SUM(C7:C16)</f>
        <v>219.56111111111113</v>
      </c>
      <c r="H17" s="153"/>
    </row>
    <row r="18" spans="1:8" ht="15" customHeight="1" x14ac:dyDescent="0.3">
      <c r="A18" s="294" t="str">
        <f>A48</f>
        <v>Informação</v>
      </c>
      <c r="B18" s="44" t="str">
        <f>B48</f>
        <v>Debate</v>
      </c>
      <c r="C18" s="26">
        <f t="shared" si="0"/>
        <v>35.02847222222222</v>
      </c>
      <c r="D18" s="99">
        <f t="shared" si="1"/>
        <v>9.596841704718416E-2</v>
      </c>
      <c r="F18" s="39"/>
      <c r="H18" s="151"/>
    </row>
    <row r="19" spans="1:8" ht="15" customHeight="1" x14ac:dyDescent="0.3">
      <c r="A19" s="294"/>
      <c r="B19" s="44" t="str">
        <f t="shared" ref="B19:B21" si="3">B49</f>
        <v>Documentário</v>
      </c>
      <c r="C19" s="26">
        <f t="shared" si="0"/>
        <v>30.711111111111112</v>
      </c>
      <c r="D19" s="99">
        <f t="shared" si="1"/>
        <v>8.414003044140031E-2</v>
      </c>
      <c r="F19" s="39"/>
      <c r="H19" s="151"/>
    </row>
    <row r="20" spans="1:8" ht="15" customHeight="1" x14ac:dyDescent="0.3">
      <c r="A20" s="294"/>
      <c r="B20" s="44" t="str">
        <f t="shared" si="3"/>
        <v>Telejornal</v>
      </c>
      <c r="C20" s="26">
        <f t="shared" si="0"/>
        <v>21.885416666666668</v>
      </c>
      <c r="D20" s="99">
        <f t="shared" si="1"/>
        <v>5.9960045662100461E-2</v>
      </c>
      <c r="F20" s="39"/>
      <c r="H20" s="151"/>
    </row>
    <row r="21" spans="1:8" ht="15" customHeight="1" x14ac:dyDescent="0.3">
      <c r="A21" s="294"/>
      <c r="B21" s="44" t="str">
        <f t="shared" si="3"/>
        <v>Entrevista</v>
      </c>
      <c r="C21" s="26">
        <f t="shared" si="0"/>
        <v>10.800694444444444</v>
      </c>
      <c r="D21" s="99">
        <f t="shared" si="1"/>
        <v>2.9590943683409435E-2</v>
      </c>
      <c r="F21" s="39"/>
      <c r="H21" s="151"/>
    </row>
    <row r="22" spans="1:8" s="45" customFormat="1" ht="15" customHeight="1" x14ac:dyDescent="0.3">
      <c r="A22" s="297" t="str">
        <f>A18</f>
        <v>Informação</v>
      </c>
      <c r="B22" s="298"/>
      <c r="C22" s="75">
        <f t="shared" si="0"/>
        <v>98.425694444444446</v>
      </c>
      <c r="D22" s="98">
        <f t="shared" si="1"/>
        <v>0.26965943683409438</v>
      </c>
      <c r="F22" s="39">
        <f>SUM(D18:D21)</f>
        <v>0.26965943683409432</v>
      </c>
      <c r="G22" s="151">
        <f>SUM(C18:C21)</f>
        <v>98.425694444444446</v>
      </c>
      <c r="H22" s="153"/>
    </row>
    <row r="23" spans="1:8" ht="15" customHeight="1" x14ac:dyDescent="0.3">
      <c r="A23" s="294" t="str">
        <f>A53</f>
        <v>Outros</v>
      </c>
      <c r="B23" s="44" t="str">
        <f>B53</f>
        <v>Religioso</v>
      </c>
      <c r="C23" s="26">
        <f t="shared" si="0"/>
        <v>6.0625</v>
      </c>
      <c r="D23" s="99">
        <f t="shared" si="1"/>
        <v>1.6609589041095892E-2</v>
      </c>
      <c r="F23" s="39"/>
      <c r="H23" s="151"/>
    </row>
    <row r="24" spans="1:8" ht="15" customHeight="1" x14ac:dyDescent="0.3">
      <c r="A24" s="294"/>
      <c r="B24" s="44" t="str">
        <f t="shared" ref="B24:B25" si="4">B54</f>
        <v>Especial</v>
      </c>
      <c r="C24" s="26">
        <f t="shared" si="0"/>
        <v>0.80902777777777779</v>
      </c>
      <c r="D24" s="99">
        <f t="shared" si="1"/>
        <v>2.2165144596651446E-3</v>
      </c>
      <c r="F24" s="39"/>
      <c r="H24" s="151"/>
    </row>
    <row r="25" spans="1:8" ht="15" customHeight="1" x14ac:dyDescent="0.3">
      <c r="A25" s="294"/>
      <c r="B25" s="44" t="str">
        <f t="shared" si="4"/>
        <v>Eventos</v>
      </c>
      <c r="C25" s="26">
        <f t="shared" si="0"/>
        <v>0.22916666666666666</v>
      </c>
      <c r="D25" s="99">
        <f t="shared" si="1"/>
        <v>6.278538812785388E-4</v>
      </c>
      <c r="F25" s="39"/>
      <c r="H25" s="151"/>
    </row>
    <row r="26" spans="1:8" s="45" customFormat="1" ht="15" customHeight="1" x14ac:dyDescent="0.3">
      <c r="A26" s="297" t="str">
        <f>A23</f>
        <v>Outros</v>
      </c>
      <c r="B26" s="298"/>
      <c r="C26" s="75">
        <f t="shared" si="0"/>
        <v>7.1006944444444446</v>
      </c>
      <c r="D26" s="98">
        <f t="shared" si="1"/>
        <v>1.9453957382039574E-2</v>
      </c>
      <c r="F26" s="39">
        <f>SUM(D23:D25)</f>
        <v>1.9453957382039574E-2</v>
      </c>
      <c r="G26" s="151">
        <f>SUM(C23:C25)</f>
        <v>7.1006944444444446</v>
      </c>
      <c r="H26" s="153"/>
    </row>
    <row r="27" spans="1:8" ht="15" customHeight="1" x14ac:dyDescent="0.3">
      <c r="A27" s="52" t="str">
        <f>A57</f>
        <v>Publicidade</v>
      </c>
      <c r="B27" s="44" t="str">
        <f>B57</f>
        <v>Político</v>
      </c>
      <c r="C27" s="26">
        <f t="shared" si="0"/>
        <v>0.3611111111111111</v>
      </c>
      <c r="D27" s="99">
        <f t="shared" si="1"/>
        <v>9.8934550989345513E-4</v>
      </c>
      <c r="F27" s="39"/>
      <c r="H27" s="151"/>
    </row>
    <row r="28" spans="1:8" s="45" customFormat="1" ht="15" customHeight="1" x14ac:dyDescent="0.3">
      <c r="A28" s="297" t="str">
        <f>A27</f>
        <v>Publicidade</v>
      </c>
      <c r="B28" s="298"/>
      <c r="C28" s="75">
        <f t="shared" si="0"/>
        <v>0.3611111111111111</v>
      </c>
      <c r="D28" s="98">
        <f t="shared" si="1"/>
        <v>9.8934550989345513E-4</v>
      </c>
      <c r="F28" s="39">
        <f>SUM(D27)</f>
        <v>9.8934550989345513E-4</v>
      </c>
      <c r="G28" s="151">
        <f>SUM(C27)</f>
        <v>0.3611111111111111</v>
      </c>
      <c r="H28" s="153"/>
    </row>
    <row r="29" spans="1:8" s="45" customFormat="1" ht="15" customHeight="1" x14ac:dyDescent="0.3">
      <c r="A29" s="295" t="s">
        <v>6</v>
      </c>
      <c r="B29" s="296"/>
      <c r="C29" s="22">
        <f>C59/(60*24)</f>
        <v>365</v>
      </c>
      <c r="D29" s="103">
        <f>C29/C29</f>
        <v>1</v>
      </c>
      <c r="F29" s="39">
        <f>SUM(F6:F28)</f>
        <v>0.99999999999999989</v>
      </c>
      <c r="G29" s="151">
        <f>SUM(G6:G28)</f>
        <v>365</v>
      </c>
      <c r="H29" s="153"/>
    </row>
    <row r="30" spans="1:8" ht="30" customHeight="1" x14ac:dyDescent="0.3">
      <c r="A30" s="291" t="s">
        <v>656</v>
      </c>
      <c r="B30" s="291"/>
      <c r="C30" s="291"/>
      <c r="D30" s="291"/>
      <c r="E30" s="291"/>
      <c r="F30" s="291"/>
      <c r="G30" s="291"/>
      <c r="H30" s="291"/>
    </row>
    <row r="31" spans="1:8" x14ac:dyDescent="0.3"/>
    <row r="33" spans="1:7" ht="15.75" hidden="1" x14ac:dyDescent="0.3">
      <c r="A33" s="3" t="s">
        <v>7</v>
      </c>
      <c r="B33" s="3" t="s">
        <v>66</v>
      </c>
      <c r="C33" s="3" t="s">
        <v>56</v>
      </c>
      <c r="D33" s="146"/>
    </row>
    <row r="34" spans="1:7" ht="15.75" hidden="1" x14ac:dyDescent="0.3">
      <c r="A34" s="2" t="s">
        <v>12</v>
      </c>
      <c r="B34" t="s">
        <v>25</v>
      </c>
      <c r="C34" s="4">
        <v>31588</v>
      </c>
      <c r="D34" s="148"/>
      <c r="F34" s="39">
        <f>C34/C$59</f>
        <v>6.0098934550989344E-2</v>
      </c>
      <c r="G34" s="151">
        <f>C34/(60*24)</f>
        <v>21.93611111111111</v>
      </c>
    </row>
    <row r="35" spans="1:7" ht="15.75" hidden="1" x14ac:dyDescent="0.3">
      <c r="A35" s="7"/>
      <c r="B35" t="s">
        <v>26</v>
      </c>
      <c r="C35" s="4">
        <v>25366</v>
      </c>
      <c r="D35" s="148"/>
      <c r="F35" s="39">
        <f t="shared" ref="F35:F59" si="5">C35/C$59</f>
        <v>4.8261035007610351E-2</v>
      </c>
      <c r="G35" s="151">
        <f t="shared" ref="G35:G59" si="6">C35/(60*24)</f>
        <v>17.615277777777777</v>
      </c>
    </row>
    <row r="36" spans="1:7" ht="15.75" hidden="1" x14ac:dyDescent="0.3">
      <c r="A36" s="8" t="s">
        <v>71</v>
      </c>
      <c r="B36" s="8"/>
      <c r="C36" s="9">
        <v>56954</v>
      </c>
      <c r="D36" s="147"/>
      <c r="F36" s="39">
        <f t="shared" si="5"/>
        <v>0.10835996955859969</v>
      </c>
      <c r="G36" s="151">
        <f t="shared" si="6"/>
        <v>39.551388888888887</v>
      </c>
    </row>
    <row r="37" spans="1:7" ht="15.75" hidden="1" x14ac:dyDescent="0.3">
      <c r="A37" s="2" t="s">
        <v>8</v>
      </c>
      <c r="B37" t="s">
        <v>16</v>
      </c>
      <c r="C37" s="4">
        <v>148141</v>
      </c>
      <c r="D37" s="148"/>
      <c r="F37" s="39">
        <f t="shared" si="5"/>
        <v>0.28185121765601218</v>
      </c>
      <c r="G37" s="151">
        <f t="shared" si="6"/>
        <v>102.87569444444445</v>
      </c>
    </row>
    <row r="38" spans="1:7" ht="15.75" hidden="1" x14ac:dyDescent="0.3">
      <c r="A38" s="2"/>
      <c r="B38" t="s">
        <v>18</v>
      </c>
      <c r="C38" s="4">
        <v>44647</v>
      </c>
      <c r="D38" s="148"/>
      <c r="F38" s="39">
        <f t="shared" si="5"/>
        <v>8.4944824961948245E-2</v>
      </c>
      <c r="G38" s="151">
        <f t="shared" si="6"/>
        <v>31.004861111111111</v>
      </c>
    </row>
    <row r="39" spans="1:7" ht="15.75" hidden="1" x14ac:dyDescent="0.3">
      <c r="A39" s="2"/>
      <c r="B39" t="s">
        <v>17</v>
      </c>
      <c r="C39" s="4">
        <v>42364</v>
      </c>
      <c r="D39" s="148"/>
      <c r="F39" s="39">
        <f t="shared" si="5"/>
        <v>8.0601217656012178E-2</v>
      </c>
      <c r="G39" s="151">
        <f t="shared" si="6"/>
        <v>29.419444444444444</v>
      </c>
    </row>
    <row r="40" spans="1:7" ht="15.75" hidden="1" x14ac:dyDescent="0.3">
      <c r="A40" s="2"/>
      <c r="B40" t="s">
        <v>19</v>
      </c>
      <c r="C40" s="4">
        <v>27553</v>
      </c>
      <c r="D40" s="148"/>
      <c r="F40" s="39">
        <f t="shared" si="5"/>
        <v>5.2421993911719936E-2</v>
      </c>
      <c r="G40" s="151">
        <f t="shared" si="6"/>
        <v>19.134027777777778</v>
      </c>
    </row>
    <row r="41" spans="1:7" ht="15.75" hidden="1" x14ac:dyDescent="0.3">
      <c r="A41" s="2"/>
      <c r="B41" t="s">
        <v>20</v>
      </c>
      <c r="C41" s="4">
        <v>19420</v>
      </c>
      <c r="D41" s="148"/>
      <c r="F41" s="39">
        <f t="shared" si="5"/>
        <v>3.6948249619482496E-2</v>
      </c>
      <c r="G41" s="151">
        <f t="shared" si="6"/>
        <v>13.486111111111111</v>
      </c>
    </row>
    <row r="42" spans="1:7" ht="15.75" hidden="1" x14ac:dyDescent="0.3">
      <c r="A42" s="2"/>
      <c r="B42" t="s">
        <v>32</v>
      </c>
      <c r="C42" s="4">
        <v>14738</v>
      </c>
      <c r="D42" s="148"/>
      <c r="F42" s="39">
        <f t="shared" si="5"/>
        <v>2.8040334855403349E-2</v>
      </c>
      <c r="G42" s="151">
        <f t="shared" si="6"/>
        <v>10.234722222222222</v>
      </c>
    </row>
    <row r="43" spans="1:7" ht="15.75" hidden="1" x14ac:dyDescent="0.3">
      <c r="A43" s="2"/>
      <c r="B43" t="s">
        <v>21</v>
      </c>
      <c r="C43" s="4">
        <v>7458</v>
      </c>
      <c r="D43" s="148"/>
      <c r="F43" s="39">
        <f t="shared" si="5"/>
        <v>1.4189497716894978E-2</v>
      </c>
      <c r="G43" s="151">
        <f t="shared" si="6"/>
        <v>5.1791666666666663</v>
      </c>
    </row>
    <row r="44" spans="1:7" ht="15.75" hidden="1" x14ac:dyDescent="0.3">
      <c r="A44" s="2"/>
      <c r="B44" t="s">
        <v>238</v>
      </c>
      <c r="C44" s="4">
        <v>5982</v>
      </c>
      <c r="D44" s="147"/>
      <c r="F44" s="39">
        <f t="shared" si="5"/>
        <v>1.1381278538812786E-2</v>
      </c>
      <c r="G44" s="151">
        <f t="shared" si="6"/>
        <v>4.1541666666666668</v>
      </c>
    </row>
    <row r="45" spans="1:7" ht="15.75" hidden="1" x14ac:dyDescent="0.3">
      <c r="A45" s="2"/>
      <c r="B45" t="s">
        <v>35</v>
      </c>
      <c r="C45" s="4">
        <v>2985</v>
      </c>
      <c r="D45" s="148"/>
      <c r="F45" s="39">
        <f t="shared" si="5"/>
        <v>5.6792237442922378E-3</v>
      </c>
      <c r="G45" s="151">
        <f t="shared" si="6"/>
        <v>2.0729166666666665</v>
      </c>
    </row>
    <row r="46" spans="1:7" ht="15.75" hidden="1" x14ac:dyDescent="0.3">
      <c r="A46" s="7"/>
      <c r="B46" t="s">
        <v>14</v>
      </c>
      <c r="C46" s="4">
        <v>2880</v>
      </c>
      <c r="D46" s="148"/>
      <c r="F46" s="39">
        <f t="shared" si="5"/>
        <v>5.4794520547945206E-3</v>
      </c>
      <c r="G46" s="151">
        <f t="shared" si="6"/>
        <v>2</v>
      </c>
    </row>
    <row r="47" spans="1:7" ht="15.75" hidden="1" x14ac:dyDescent="0.3">
      <c r="A47" s="8" t="s">
        <v>67</v>
      </c>
      <c r="B47" s="8"/>
      <c r="C47" s="9">
        <v>316168</v>
      </c>
      <c r="D47" s="148"/>
      <c r="F47" s="39">
        <f t="shared" si="5"/>
        <v>0.60153729071537287</v>
      </c>
      <c r="G47" s="151">
        <f t="shared" si="6"/>
        <v>219.5611111111111</v>
      </c>
    </row>
    <row r="48" spans="1:7" ht="15.75" hidden="1" x14ac:dyDescent="0.3">
      <c r="A48" s="112" t="s">
        <v>9</v>
      </c>
      <c r="B48" t="s">
        <v>24</v>
      </c>
      <c r="C48" s="4">
        <v>50441</v>
      </c>
      <c r="D48" s="148"/>
      <c r="F48" s="39">
        <f t="shared" si="5"/>
        <v>9.5968417047184174E-2</v>
      </c>
      <c r="G48" s="151">
        <f t="shared" si="6"/>
        <v>35.02847222222222</v>
      </c>
    </row>
    <row r="49" spans="1:7" ht="15.75" hidden="1" x14ac:dyDescent="0.3">
      <c r="A49" s="112"/>
      <c r="B49" t="s">
        <v>30</v>
      </c>
      <c r="C49" s="4">
        <v>44224</v>
      </c>
      <c r="D49" s="147"/>
      <c r="F49" s="39">
        <f t="shared" si="5"/>
        <v>8.414003044140031E-2</v>
      </c>
      <c r="G49" s="151">
        <f t="shared" si="6"/>
        <v>30.711111111111112</v>
      </c>
    </row>
    <row r="50" spans="1:7" ht="15.75" hidden="1" x14ac:dyDescent="0.3">
      <c r="A50" s="112"/>
      <c r="B50" t="s">
        <v>15</v>
      </c>
      <c r="C50" s="4">
        <v>31515</v>
      </c>
      <c r="D50" s="148"/>
      <c r="F50" s="39">
        <f t="shared" si="5"/>
        <v>5.9960045662100454E-2</v>
      </c>
      <c r="G50" s="151">
        <f t="shared" si="6"/>
        <v>21.885416666666668</v>
      </c>
    </row>
    <row r="51" spans="1:7" ht="15.75" hidden="1" x14ac:dyDescent="0.3">
      <c r="A51" s="7"/>
      <c r="B51" t="s">
        <v>28</v>
      </c>
      <c r="C51" s="4">
        <v>15553</v>
      </c>
      <c r="D51" s="148"/>
      <c r="F51" s="39">
        <f t="shared" si="5"/>
        <v>2.9590943683409438E-2</v>
      </c>
      <c r="G51" s="151">
        <f t="shared" si="6"/>
        <v>10.800694444444444</v>
      </c>
    </row>
    <row r="52" spans="1:7" ht="15.75" hidden="1" x14ac:dyDescent="0.3">
      <c r="A52" s="8" t="s">
        <v>69</v>
      </c>
      <c r="B52" s="8"/>
      <c r="C52" s="9">
        <v>141733</v>
      </c>
      <c r="D52" s="148"/>
      <c r="F52" s="39">
        <f t="shared" si="5"/>
        <v>0.26965943683409438</v>
      </c>
      <c r="G52" s="151">
        <f t="shared" si="6"/>
        <v>98.425694444444446</v>
      </c>
    </row>
    <row r="53" spans="1:7" ht="15.75" hidden="1" x14ac:dyDescent="0.3">
      <c r="A53" s="112" t="s">
        <v>10</v>
      </c>
      <c r="B53" t="s">
        <v>13</v>
      </c>
      <c r="C53" s="4">
        <v>8730</v>
      </c>
      <c r="D53" s="147"/>
      <c r="F53" s="39">
        <f t="shared" si="5"/>
        <v>1.6609589041095892E-2</v>
      </c>
      <c r="G53" s="151">
        <f t="shared" si="6"/>
        <v>6.0625</v>
      </c>
    </row>
    <row r="54" spans="1:7" ht="15.75" hidden="1" x14ac:dyDescent="0.3">
      <c r="A54" s="112"/>
      <c r="B54" t="s">
        <v>38</v>
      </c>
      <c r="C54" s="4">
        <v>1165</v>
      </c>
      <c r="D54" s="148"/>
      <c r="F54" s="39">
        <f t="shared" si="5"/>
        <v>2.2165144596651446E-3</v>
      </c>
      <c r="G54" s="151">
        <f t="shared" si="6"/>
        <v>0.80902777777777779</v>
      </c>
    </row>
    <row r="55" spans="1:7" ht="15.75" hidden="1" x14ac:dyDescent="0.3">
      <c r="A55" s="7"/>
      <c r="B55" t="s">
        <v>37</v>
      </c>
      <c r="C55" s="4">
        <v>330</v>
      </c>
      <c r="D55" s="147"/>
      <c r="F55" s="39">
        <f t="shared" si="5"/>
        <v>6.278538812785388E-4</v>
      </c>
      <c r="G55" s="151">
        <f t="shared" si="6"/>
        <v>0.22916666666666666</v>
      </c>
    </row>
    <row r="56" spans="1:7" ht="15.75" hidden="1" x14ac:dyDescent="0.3">
      <c r="A56" s="8" t="s">
        <v>68</v>
      </c>
      <c r="B56" s="8"/>
      <c r="C56" s="9">
        <v>10225</v>
      </c>
      <c r="D56" s="147"/>
      <c r="F56" s="39">
        <f t="shared" si="5"/>
        <v>1.9453957382039574E-2</v>
      </c>
      <c r="G56" s="151">
        <f t="shared" si="6"/>
        <v>7.1006944444444446</v>
      </c>
    </row>
    <row r="57" spans="1:7" ht="15.75" hidden="1" x14ac:dyDescent="0.3">
      <c r="A57" s="7" t="s">
        <v>11</v>
      </c>
      <c r="B57" t="s">
        <v>36</v>
      </c>
      <c r="C57" s="4">
        <v>520</v>
      </c>
      <c r="F57" s="39">
        <f t="shared" si="5"/>
        <v>9.8934550989345513E-4</v>
      </c>
      <c r="G57" s="151">
        <f t="shared" si="6"/>
        <v>0.3611111111111111</v>
      </c>
    </row>
    <row r="58" spans="1:7" ht="15.75" hidden="1" x14ac:dyDescent="0.3">
      <c r="A58" s="8" t="s">
        <v>70</v>
      </c>
      <c r="B58" s="8"/>
      <c r="C58" s="9">
        <v>520</v>
      </c>
      <c r="F58" s="39">
        <f t="shared" si="5"/>
        <v>9.8934550989345513E-4</v>
      </c>
      <c r="G58" s="151">
        <f t="shared" si="6"/>
        <v>0.3611111111111111</v>
      </c>
    </row>
    <row r="59" spans="1:7" ht="15.75" hidden="1" x14ac:dyDescent="0.3">
      <c r="A59" s="5" t="s">
        <v>65</v>
      </c>
      <c r="B59" s="5"/>
      <c r="C59" s="6">
        <v>525600</v>
      </c>
      <c r="F59" s="39">
        <f t="shared" si="5"/>
        <v>1</v>
      </c>
      <c r="G59" s="151">
        <f t="shared" si="6"/>
        <v>365</v>
      </c>
    </row>
  </sheetData>
  <sortState xmlns:xlrd2="http://schemas.microsoft.com/office/spreadsheetml/2017/richdata2" ref="B48:D51">
    <sortCondition descending="1" ref="D48:D51"/>
  </sortState>
  <mergeCells count="12">
    <mergeCell ref="A30:H30"/>
    <mergeCell ref="A1:D1"/>
    <mergeCell ref="A23:A25"/>
    <mergeCell ref="A26:B26"/>
    <mergeCell ref="A28:B28"/>
    <mergeCell ref="A29:B29"/>
    <mergeCell ref="A4:A5"/>
    <mergeCell ref="A6:B6"/>
    <mergeCell ref="A17:B17"/>
    <mergeCell ref="A18:A21"/>
    <mergeCell ref="A22:B22"/>
    <mergeCell ref="A7:A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9" width="0" style="86" hidden="1" customWidth="1"/>
    <col min="20" max="16384" width="9.140625" style="86" hidden="1"/>
  </cols>
  <sheetData>
    <row r="1" spans="1:19" s="87" customFormat="1" ht="17.100000000000001" customHeight="1" x14ac:dyDescent="0.25">
      <c r="A1" s="293" t="s">
        <v>700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9" ht="16.5" customHeight="1" x14ac:dyDescent="0.3"/>
    <row r="3" spans="1:19" x14ac:dyDescent="0.3">
      <c r="H3" s="164"/>
      <c r="I3" s="164"/>
      <c r="J3" s="164"/>
      <c r="K3" s="164"/>
    </row>
    <row r="4" spans="1:19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</row>
    <row r="5" spans="1:19" x14ac:dyDescent="0.3">
      <c r="B5" t="s">
        <v>8</v>
      </c>
      <c r="C5" s="175">
        <v>0.5380616272009715</v>
      </c>
      <c r="D5" s="175">
        <v>0.55595509893455097</v>
      </c>
      <c r="E5" s="175">
        <v>0.56591514459665149</v>
      </c>
      <c r="F5" s="175">
        <f>VLOOKUP(B5,$B$22:$D$26,3,FALSE)</f>
        <v>0.60153729071537287</v>
      </c>
      <c r="H5" s="146"/>
      <c r="I5" s="149"/>
      <c r="J5" s="148"/>
      <c r="K5" s="232"/>
      <c r="Q5" s="251"/>
      <c r="R5" s="251"/>
      <c r="S5" s="251"/>
    </row>
    <row r="6" spans="1:19" x14ac:dyDescent="0.3">
      <c r="B6" t="s">
        <v>9</v>
      </c>
      <c r="C6" s="175">
        <v>0.29622040072859745</v>
      </c>
      <c r="D6" s="175">
        <v>0.27107115677321159</v>
      </c>
      <c r="E6" s="175">
        <v>0.27423896499238964</v>
      </c>
      <c r="F6" s="175">
        <f>VLOOKUP(B6,$B$22:$D$26,3,FALSE)</f>
        <v>0.26965943683409438</v>
      </c>
      <c r="H6" s="146"/>
      <c r="I6" s="149"/>
      <c r="J6" s="148"/>
      <c r="K6" s="232"/>
      <c r="Q6" s="251"/>
      <c r="R6" s="251"/>
      <c r="S6" s="251"/>
    </row>
    <row r="7" spans="1:19" x14ac:dyDescent="0.3">
      <c r="B7" t="s">
        <v>12</v>
      </c>
      <c r="C7" s="175">
        <v>0.13892683667273831</v>
      </c>
      <c r="D7" s="175">
        <v>0.14463470319634703</v>
      </c>
      <c r="E7" s="175">
        <v>0.1252568493150685</v>
      </c>
      <c r="F7" s="175">
        <f>VLOOKUP(B7,$B$22:$D$26,3,FALSE)</f>
        <v>0.10835996955859969</v>
      </c>
      <c r="H7" s="146"/>
      <c r="I7" s="149"/>
      <c r="J7" s="148"/>
      <c r="K7" s="232"/>
      <c r="Q7" s="251"/>
      <c r="R7" s="251"/>
      <c r="S7" s="251"/>
    </row>
    <row r="8" spans="1:19" x14ac:dyDescent="0.3">
      <c r="B8" t="s">
        <v>10</v>
      </c>
      <c r="C8" s="175">
        <v>1.8101092896174863E-2</v>
      </c>
      <c r="D8" s="175">
        <v>2.4543378995433789E-2</v>
      </c>
      <c r="E8" s="175">
        <v>2.5542237442922375E-2</v>
      </c>
      <c r="F8" s="175">
        <f>VLOOKUP(B8,$B$22:$D$26,3,FALSE)</f>
        <v>1.9453957382039574E-2</v>
      </c>
      <c r="H8" s="146"/>
      <c r="I8" s="149"/>
      <c r="J8" s="148"/>
      <c r="K8" s="232"/>
      <c r="Q8" s="251"/>
      <c r="R8" s="251"/>
      <c r="S8" s="251"/>
    </row>
    <row r="9" spans="1:19" x14ac:dyDescent="0.3">
      <c r="B9" t="s">
        <v>11</v>
      </c>
      <c r="C9" s="175">
        <v>8.6900425015179108E-3</v>
      </c>
      <c r="D9" s="175">
        <v>3.7956621004566209E-3</v>
      </c>
      <c r="E9" s="175">
        <v>9.0468036529680364E-3</v>
      </c>
      <c r="F9" s="175">
        <f>VLOOKUP(B9,$B$22:$D$26,3,FALSE)</f>
        <v>9.8934550989345513E-4</v>
      </c>
      <c r="H9" s="146"/>
      <c r="I9" s="149"/>
      <c r="J9" s="148"/>
      <c r="K9" s="232"/>
      <c r="Q9" s="251"/>
      <c r="R9" s="251"/>
      <c r="S9" s="251"/>
    </row>
    <row r="10" spans="1:19" x14ac:dyDescent="0.3">
      <c r="B10" s="2"/>
      <c r="C10" s="235"/>
      <c r="D10" s="235"/>
      <c r="E10" s="235"/>
      <c r="F10" s="235"/>
      <c r="H10" s="146"/>
      <c r="I10" s="146"/>
      <c r="J10" s="147"/>
      <c r="K10" s="232"/>
      <c r="Q10" s="251"/>
      <c r="R10" s="251"/>
      <c r="S10" s="251"/>
    </row>
    <row r="11" spans="1:19" x14ac:dyDescent="0.3">
      <c r="B11" s="55"/>
      <c r="C11" s="55"/>
      <c r="D11" s="55"/>
      <c r="H11" s="146"/>
      <c r="I11" s="146"/>
      <c r="J11" s="147"/>
      <c r="K11" s="164"/>
    </row>
    <row r="12" spans="1:19" x14ac:dyDescent="0.3">
      <c r="H12" s="164"/>
      <c r="I12" s="164"/>
      <c r="J12" s="164"/>
      <c r="K12" s="164"/>
    </row>
    <row r="13" spans="1:19" x14ac:dyDescent="0.3">
      <c r="H13" s="164"/>
      <c r="I13" s="164"/>
      <c r="J13" s="164"/>
      <c r="K13" s="164"/>
    </row>
    <row r="14" spans="1:19" ht="16.5" customHeight="1" x14ac:dyDescent="0.3"/>
    <row r="15" spans="1:19" ht="16.5" customHeight="1" x14ac:dyDescent="0.3"/>
    <row r="16" spans="1:19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0" spans="1:13" ht="16.5" hidden="1" customHeight="1" x14ac:dyDescent="0.3">
      <c r="F20" s="247"/>
      <c r="G20" s="247"/>
      <c r="H20" s="247"/>
      <c r="I20" s="247"/>
      <c r="J20" s="247"/>
      <c r="K20" s="247"/>
    </row>
    <row r="21" spans="1:13" hidden="1" x14ac:dyDescent="0.3">
      <c r="B21"/>
      <c r="C21"/>
      <c r="D21"/>
      <c r="F21" s="247"/>
      <c r="G21" s="247"/>
      <c r="H21" s="247"/>
      <c r="I21" s="247"/>
      <c r="J21" s="247"/>
      <c r="K21" s="247"/>
    </row>
    <row r="22" spans="1:13" hidden="1" x14ac:dyDescent="0.3">
      <c r="B22" t="s">
        <v>12</v>
      </c>
      <c r="C22" s="159">
        <v>39.551388888888887</v>
      </c>
      <c r="D22" s="160">
        <v>0.10835996955859969</v>
      </c>
      <c r="F22" s="238"/>
      <c r="G22" s="238"/>
      <c r="H22" s="238"/>
      <c r="I22" s="238"/>
      <c r="J22" s="238"/>
      <c r="K22" s="247"/>
    </row>
    <row r="23" spans="1:13" hidden="1" x14ac:dyDescent="0.3">
      <c r="B23" t="s">
        <v>8</v>
      </c>
      <c r="C23" s="159">
        <v>219.5611111111111</v>
      </c>
      <c r="D23" s="160">
        <v>0.60153729071537287</v>
      </c>
      <c r="F23" s="239"/>
      <c r="G23" s="252"/>
      <c r="H23" s="252"/>
      <c r="I23" s="252"/>
      <c r="J23" s="252"/>
      <c r="K23" s="247"/>
    </row>
    <row r="24" spans="1:13" hidden="1" x14ac:dyDescent="0.3">
      <c r="B24" t="s">
        <v>9</v>
      </c>
      <c r="C24" s="159">
        <v>98.425694444444446</v>
      </c>
      <c r="D24" s="160">
        <v>0.26965943683409438</v>
      </c>
      <c r="F24" s="239"/>
      <c r="G24" s="252"/>
      <c r="H24" s="252"/>
      <c r="I24" s="252"/>
      <c r="J24" s="252"/>
      <c r="K24" s="247"/>
    </row>
    <row r="25" spans="1:13" hidden="1" x14ac:dyDescent="0.3">
      <c r="B25" t="s">
        <v>10</v>
      </c>
      <c r="C25" s="159">
        <v>7.1006944444444446</v>
      </c>
      <c r="D25" s="160">
        <v>1.9453957382039574E-2</v>
      </c>
      <c r="F25" s="239"/>
      <c r="G25" s="252"/>
      <c r="H25" s="252"/>
      <c r="I25" s="252"/>
      <c r="J25" s="252"/>
      <c r="K25" s="247"/>
    </row>
    <row r="26" spans="1:13" hidden="1" x14ac:dyDescent="0.3">
      <c r="B26" t="s">
        <v>11</v>
      </c>
      <c r="C26" s="159">
        <v>0.3611111111111111</v>
      </c>
      <c r="D26" s="160">
        <v>9.8934550989345513E-4</v>
      </c>
      <c r="F26" s="239"/>
      <c r="G26" s="252"/>
      <c r="H26" s="252"/>
      <c r="I26" s="252"/>
      <c r="J26" s="252"/>
      <c r="K26" s="247"/>
    </row>
    <row r="27" spans="1:13" ht="16.5" hidden="1" customHeight="1" x14ac:dyDescent="0.3">
      <c r="F27" s="239"/>
      <c r="G27" s="252"/>
      <c r="H27" s="252"/>
      <c r="I27" s="252"/>
      <c r="J27" s="252"/>
      <c r="K27" s="253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5" ht="16.5" hidden="1" customHeight="1" x14ac:dyDescent="0.3">
      <c r="D33" s="236"/>
      <c r="E33" s="233"/>
    </row>
    <row r="34" spans="4:5" ht="16.5" hidden="1" customHeight="1" x14ac:dyDescent="0.3">
      <c r="D34" s="236"/>
      <c r="E34" s="233"/>
    </row>
    <row r="35" spans="4:5" ht="16.5" hidden="1" customHeight="1" x14ac:dyDescent="0.3">
      <c r="D35" s="236"/>
      <c r="E35" s="233"/>
    </row>
    <row r="36" spans="4:5" ht="16.5" hidden="1" customHeight="1" x14ac:dyDescent="0.3">
      <c r="D36" s="236"/>
      <c r="E36" s="233"/>
    </row>
    <row r="37" spans="4:5" ht="16.5" hidden="1" customHeight="1" x14ac:dyDescent="0.3">
      <c r="D37" s="236"/>
      <c r="E37" s="233"/>
    </row>
    <row r="38" spans="4:5" ht="16.5" hidden="1" customHeight="1" x14ac:dyDescent="0.3">
      <c r="D38" s="236"/>
      <c r="E38" s="233"/>
    </row>
    <row r="39" spans="4:5" ht="16.5" hidden="1" customHeight="1" x14ac:dyDescent="0.3">
      <c r="D39" s="236"/>
      <c r="E39" s="233"/>
    </row>
    <row r="40" spans="4:5" ht="16.5" hidden="1" customHeight="1" x14ac:dyDescent="0.3">
      <c r="D40" s="236"/>
      <c r="E40" s="233"/>
    </row>
    <row r="41" spans="4:5" ht="16.5" hidden="1" customHeight="1" x14ac:dyDescent="0.3">
      <c r="D41" s="236"/>
      <c r="E41" s="233"/>
    </row>
    <row r="42" spans="4:5" ht="16.5" hidden="1" customHeight="1" x14ac:dyDescent="0.3">
      <c r="D42" s="236"/>
      <c r="E42" s="233"/>
    </row>
    <row r="43" spans="4:5" ht="16.5" hidden="1" customHeight="1" x14ac:dyDescent="0.3">
      <c r="D43" s="236"/>
      <c r="E43" s="233"/>
    </row>
    <row r="44" spans="4:5" ht="16.5" hidden="1" customHeight="1" x14ac:dyDescent="0.3">
      <c r="D44" s="236"/>
      <c r="E44" s="233"/>
    </row>
    <row r="45" spans="4:5" ht="16.5" hidden="1" customHeight="1" x14ac:dyDescent="0.3">
      <c r="D45" s="236"/>
      <c r="E45" s="233"/>
    </row>
    <row r="46" spans="4:5" ht="16.5" hidden="1" customHeight="1" x14ac:dyDescent="0.3">
      <c r="D46" s="236"/>
      <c r="E46" s="233"/>
    </row>
    <row r="47" spans="4:5" ht="16.5" hidden="1" customHeight="1" x14ac:dyDescent="0.3">
      <c r="D47" s="236"/>
      <c r="E47" s="233"/>
    </row>
    <row r="48" spans="4:5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49"/>
  <sheetViews>
    <sheetView workbookViewId="0"/>
  </sheetViews>
  <sheetFormatPr defaultColWidth="0" defaultRowHeight="16.5" customHeight="1" zeroHeight="1" x14ac:dyDescent="0.3"/>
  <cols>
    <col min="1" max="3" width="9.140625" style="86" customWidth="1"/>
    <col min="4" max="4" width="10.42578125" style="86" bestFit="1" customWidth="1"/>
    <col min="5" max="12" width="9.140625" style="86" customWidth="1"/>
    <col min="13" max="13" width="9.140625" style="86" hidden="1" customWidth="1"/>
    <col min="14" max="14" width="35.85546875" style="86" hidden="1" customWidth="1"/>
    <col min="15" max="15" width="0" style="86" hidden="1" customWidth="1"/>
    <col min="16" max="16384" width="9.140625" style="86" hidden="1"/>
  </cols>
  <sheetData>
    <row r="1" spans="1:11" s="87" customFormat="1" ht="17.100000000000001" customHeight="1" x14ac:dyDescent="0.25">
      <c r="A1" s="203" t="s">
        <v>701</v>
      </c>
    </row>
    <row r="2" spans="1:11" x14ac:dyDescent="0.3"/>
    <row r="3" spans="1:11" x14ac:dyDescent="0.3"/>
    <row r="4" spans="1:11" x14ac:dyDescent="0.3">
      <c r="C4" s="3" t="s">
        <v>66</v>
      </c>
      <c r="D4" s="3" t="s">
        <v>6</v>
      </c>
    </row>
    <row r="5" spans="1:11" x14ac:dyDescent="0.3">
      <c r="C5" t="str">
        <f>A20</f>
        <v>Série</v>
      </c>
      <c r="D5" s="4">
        <f>B20</f>
        <v>148141</v>
      </c>
      <c r="E5" s="168">
        <f>D5/$D$9</f>
        <v>0.28185121765601218</v>
      </c>
    </row>
    <row r="6" spans="1:11" x14ac:dyDescent="0.3">
      <c r="C6" t="str">
        <f t="shared" ref="C6:C7" si="0">A21</f>
        <v>Debate</v>
      </c>
      <c r="D6" s="4">
        <f>B21</f>
        <v>50441</v>
      </c>
      <c r="E6" s="168">
        <f>D6/$D$9</f>
        <v>9.5968417047184174E-2</v>
      </c>
    </row>
    <row r="7" spans="1:11" x14ac:dyDescent="0.3">
      <c r="C7" t="str">
        <f t="shared" si="0"/>
        <v>Filme</v>
      </c>
      <c r="D7" s="4">
        <f>B22</f>
        <v>44647</v>
      </c>
      <c r="E7" s="168">
        <f>D7/$D$9</f>
        <v>8.4944824961948245E-2</v>
      </c>
    </row>
    <row r="8" spans="1:11" x14ac:dyDescent="0.3">
      <c r="C8" t="s">
        <v>653</v>
      </c>
      <c r="D8" s="4">
        <f>C23</f>
        <v>282371</v>
      </c>
      <c r="E8" s="168">
        <f>D8/$D$9</f>
        <v>0.53723554033485543</v>
      </c>
    </row>
    <row r="9" spans="1:11" x14ac:dyDescent="0.3">
      <c r="C9" s="3" t="s">
        <v>6</v>
      </c>
      <c r="D9" s="3">
        <f>SUM(D5:D8)</f>
        <v>525600</v>
      </c>
      <c r="E9" s="168">
        <f>D9/$D$9</f>
        <v>1</v>
      </c>
    </row>
    <row r="10" spans="1:11" x14ac:dyDescent="0.3"/>
    <row r="11" spans="1:11" x14ac:dyDescent="0.3"/>
    <row r="12" spans="1:11" x14ac:dyDescent="0.3"/>
    <row r="13" spans="1:11" x14ac:dyDescent="0.3"/>
    <row r="14" spans="1:11" x14ac:dyDescent="0.3"/>
    <row r="15" spans="1:11" x14ac:dyDescent="0.3"/>
    <row r="16" spans="1:11" ht="32.25" customHeight="1" x14ac:dyDescent="0.3">
      <c r="A16" s="291" t="s">
        <v>656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</row>
    <row r="17" spans="1:15" x14ac:dyDescent="0.3">
      <c r="A17" s="164"/>
      <c r="B17" s="164"/>
      <c r="C17" s="164"/>
      <c r="D17" s="164"/>
      <c r="E17" s="164"/>
      <c r="F17" s="164"/>
      <c r="G17" s="164"/>
      <c r="H17" s="164"/>
    </row>
    <row r="18" spans="1:15" hidden="1" x14ac:dyDescent="0.3">
      <c r="A18" s="146"/>
      <c r="B18" s="146"/>
      <c r="C18" s="146"/>
      <c r="D18" s="164"/>
      <c r="E18" s="164"/>
      <c r="F18" s="164"/>
      <c r="G18" s="164"/>
      <c r="H18" s="164"/>
    </row>
    <row r="19" spans="1:15" hidden="1" x14ac:dyDescent="0.3">
      <c r="A19" s="3" t="s">
        <v>66</v>
      </c>
      <c r="B19" s="3" t="s">
        <v>56</v>
      </c>
      <c r="C19" s="148"/>
      <c r="D19" s="164"/>
      <c r="E19" s="164"/>
      <c r="F19" s="164"/>
      <c r="G19" s="164"/>
      <c r="H19" s="164"/>
    </row>
    <row r="20" spans="1:15" hidden="1" x14ac:dyDescent="0.3">
      <c r="A20" t="s">
        <v>16</v>
      </c>
      <c r="B20" s="4">
        <v>148141</v>
      </c>
      <c r="C20" s="148"/>
      <c r="D20" s="173">
        <f>B20/B$40</f>
        <v>0.28185121765601218</v>
      </c>
      <c r="E20" s="164"/>
      <c r="F20" s="164"/>
      <c r="G20" s="164"/>
      <c r="H20" s="164"/>
    </row>
    <row r="21" spans="1:15" hidden="1" x14ac:dyDescent="0.3">
      <c r="A21" t="s">
        <v>24</v>
      </c>
      <c r="B21" s="4">
        <v>50441</v>
      </c>
      <c r="C21" s="148"/>
      <c r="D21" s="173">
        <f t="shared" ref="D21:D22" si="1">B21/B$40</f>
        <v>9.5968417047184174E-2</v>
      </c>
      <c r="E21" s="164"/>
      <c r="F21" s="164"/>
      <c r="G21" s="164"/>
      <c r="H21" s="164"/>
    </row>
    <row r="22" spans="1:15" hidden="1" x14ac:dyDescent="0.3">
      <c r="A22" t="s">
        <v>18</v>
      </c>
      <c r="B22" s="4">
        <v>44647</v>
      </c>
      <c r="C22" s="148"/>
      <c r="D22" s="173">
        <f t="shared" si="1"/>
        <v>8.4944824961948245E-2</v>
      </c>
      <c r="E22" s="164"/>
      <c r="F22" s="164"/>
      <c r="G22" s="164"/>
      <c r="H22" s="164"/>
      <c r="M22" s="3" t="s">
        <v>45</v>
      </c>
      <c r="N22" s="3" t="s">
        <v>138</v>
      </c>
      <c r="O22" s="3" t="s">
        <v>6</v>
      </c>
    </row>
    <row r="23" spans="1:15" hidden="1" x14ac:dyDescent="0.3">
      <c r="A23" t="s">
        <v>30</v>
      </c>
      <c r="B23" s="4">
        <v>44224</v>
      </c>
      <c r="C23" s="148">
        <f>SUM(B23:B39)</f>
        <v>282371</v>
      </c>
      <c r="D23" s="173">
        <f>C23/B$40</f>
        <v>0.53723554033485543</v>
      </c>
      <c r="E23" s="164"/>
      <c r="F23" s="164"/>
      <c r="G23" s="164"/>
      <c r="H23" s="164"/>
      <c r="M23" s="2" t="s">
        <v>56</v>
      </c>
      <c r="N23" t="s">
        <v>143</v>
      </c>
      <c r="O23" s="4">
        <v>87870</v>
      </c>
    </row>
    <row r="24" spans="1:15" hidden="1" x14ac:dyDescent="0.3">
      <c r="A24" t="s">
        <v>17</v>
      </c>
      <c r="B24" s="4">
        <v>42364</v>
      </c>
      <c r="C24" s="148"/>
      <c r="D24" s="169"/>
      <c r="E24" s="164"/>
      <c r="F24" s="165"/>
      <c r="G24" s="164"/>
      <c r="H24" s="164"/>
      <c r="M24" s="2"/>
      <c r="N24" t="s">
        <v>146</v>
      </c>
      <c r="O24" s="4">
        <v>72495</v>
      </c>
    </row>
    <row r="25" spans="1:15" hidden="1" x14ac:dyDescent="0.3">
      <c r="A25" t="s">
        <v>25</v>
      </c>
      <c r="B25" s="4">
        <v>31588</v>
      </c>
      <c r="C25" s="148"/>
      <c r="D25" s="164"/>
      <c r="E25" s="164"/>
      <c r="F25" s="165"/>
      <c r="G25" s="164"/>
      <c r="H25" s="164"/>
      <c r="M25" s="2"/>
      <c r="N25" t="s">
        <v>142</v>
      </c>
      <c r="O25" s="4">
        <v>31185</v>
      </c>
    </row>
    <row r="26" spans="1:15" hidden="1" x14ac:dyDescent="0.3">
      <c r="A26" t="s">
        <v>15</v>
      </c>
      <c r="B26" s="4">
        <v>31515</v>
      </c>
      <c r="C26" s="148"/>
      <c r="D26" s="164"/>
      <c r="E26" s="164"/>
      <c r="F26" s="165"/>
      <c r="G26" s="164"/>
      <c r="H26" s="164"/>
      <c r="M26" s="2"/>
      <c r="N26" t="s">
        <v>141</v>
      </c>
      <c r="O26" s="4">
        <v>27025</v>
      </c>
    </row>
    <row r="27" spans="1:15" hidden="1" x14ac:dyDescent="0.3">
      <c r="A27" t="s">
        <v>19</v>
      </c>
      <c r="B27" s="4">
        <v>27553</v>
      </c>
      <c r="C27" s="148"/>
      <c r="D27" s="164"/>
      <c r="E27" s="164"/>
      <c r="F27" s="165"/>
      <c r="G27" s="164"/>
      <c r="H27" s="164"/>
      <c r="M27" s="2"/>
      <c r="N27" t="s">
        <v>151</v>
      </c>
      <c r="O27" s="4">
        <v>17700</v>
      </c>
    </row>
    <row r="28" spans="1:15" hidden="1" x14ac:dyDescent="0.3">
      <c r="A28" t="s">
        <v>26</v>
      </c>
      <c r="B28" s="4">
        <v>25366</v>
      </c>
      <c r="C28" s="148"/>
      <c r="D28" s="164"/>
      <c r="E28" s="164"/>
      <c r="F28" s="165"/>
      <c r="G28" s="164"/>
      <c r="H28" s="164"/>
      <c r="M28" s="2"/>
      <c r="N28" t="s">
        <v>140</v>
      </c>
      <c r="O28" s="4">
        <v>12160</v>
      </c>
    </row>
    <row r="29" spans="1:15" hidden="1" x14ac:dyDescent="0.3">
      <c r="A29" t="s">
        <v>20</v>
      </c>
      <c r="B29" s="4">
        <v>19420</v>
      </c>
      <c r="C29" s="148"/>
      <c r="D29" s="164"/>
      <c r="E29" s="164"/>
      <c r="F29" s="165"/>
      <c r="G29" s="164"/>
      <c r="H29" s="164"/>
      <c r="M29" s="2"/>
      <c r="N29" t="s">
        <v>13</v>
      </c>
      <c r="O29" s="4">
        <v>5775</v>
      </c>
    </row>
    <row r="30" spans="1:15" hidden="1" x14ac:dyDescent="0.3">
      <c r="A30" t="s">
        <v>28</v>
      </c>
      <c r="B30" s="4">
        <v>15553</v>
      </c>
      <c r="C30" s="148"/>
      <c r="D30" s="164"/>
      <c r="E30" s="164"/>
      <c r="F30" s="165"/>
      <c r="G30" s="164"/>
      <c r="H30" s="164"/>
      <c r="M30" s="2"/>
      <c r="N30" t="s">
        <v>147</v>
      </c>
      <c r="O30" s="4">
        <v>2700</v>
      </c>
    </row>
    <row r="31" spans="1:15" hidden="1" x14ac:dyDescent="0.3">
      <c r="A31" t="s">
        <v>32</v>
      </c>
      <c r="B31" s="4">
        <v>14738</v>
      </c>
      <c r="C31" s="148"/>
      <c r="D31" s="164"/>
      <c r="E31" s="164"/>
      <c r="F31" s="165"/>
      <c r="G31" s="164"/>
      <c r="H31" s="164"/>
      <c r="M31" s="2"/>
      <c r="N31" t="s">
        <v>148</v>
      </c>
      <c r="O31" s="4">
        <v>2400</v>
      </c>
    </row>
    <row r="32" spans="1:15" hidden="1" x14ac:dyDescent="0.3">
      <c r="A32" t="s">
        <v>13</v>
      </c>
      <c r="B32" s="4">
        <v>8730</v>
      </c>
      <c r="C32" s="148"/>
      <c r="D32" s="164"/>
      <c r="E32" s="164"/>
      <c r="F32" s="165"/>
      <c r="G32" s="164"/>
      <c r="H32" s="164"/>
      <c r="M32" s="2"/>
      <c r="N32" t="s">
        <v>149</v>
      </c>
      <c r="O32" s="4">
        <v>805</v>
      </c>
    </row>
    <row r="33" spans="1:15" hidden="1" x14ac:dyDescent="0.3">
      <c r="A33" t="s">
        <v>21</v>
      </c>
      <c r="B33" s="4">
        <v>7458</v>
      </c>
      <c r="C33" s="148"/>
      <c r="D33" s="164"/>
      <c r="E33" s="164"/>
      <c r="F33" s="165"/>
      <c r="G33" s="164"/>
      <c r="H33" s="164"/>
      <c r="M33" s="2"/>
      <c r="N33" t="s">
        <v>153</v>
      </c>
      <c r="O33" s="4">
        <v>270</v>
      </c>
    </row>
    <row r="34" spans="1:15" hidden="1" x14ac:dyDescent="0.3">
      <c r="A34" t="s">
        <v>238</v>
      </c>
      <c r="B34" s="4">
        <v>5982</v>
      </c>
      <c r="C34" s="148"/>
      <c r="D34" s="164"/>
      <c r="E34" s="164"/>
      <c r="F34" s="165"/>
      <c r="G34" s="164"/>
      <c r="H34" s="164"/>
      <c r="M34" s="7"/>
      <c r="N34" t="s">
        <v>144</v>
      </c>
      <c r="O34" s="4">
        <v>255</v>
      </c>
    </row>
    <row r="35" spans="1:15" hidden="1" x14ac:dyDescent="0.3">
      <c r="A35" t="s">
        <v>35</v>
      </c>
      <c r="B35" s="4">
        <v>2985</v>
      </c>
      <c r="C35" s="148"/>
      <c r="D35" s="164"/>
      <c r="E35" s="164"/>
      <c r="F35" s="165"/>
      <c r="G35" s="164"/>
      <c r="H35" s="164"/>
      <c r="M35" s="8" t="s">
        <v>156</v>
      </c>
      <c r="N35" s="8"/>
      <c r="O35" s="9">
        <v>260640</v>
      </c>
    </row>
    <row r="36" spans="1:15" hidden="1" x14ac:dyDescent="0.3">
      <c r="A36" t="s">
        <v>14</v>
      </c>
      <c r="B36" s="4">
        <v>2880</v>
      </c>
      <c r="C36" s="147"/>
      <c r="D36" s="164"/>
      <c r="E36" s="164"/>
      <c r="F36" s="165"/>
      <c r="G36" s="164"/>
      <c r="H36" s="164"/>
    </row>
    <row r="37" spans="1:15" hidden="1" x14ac:dyDescent="0.3">
      <c r="A37" t="s">
        <v>38</v>
      </c>
      <c r="B37" s="4">
        <v>1165</v>
      </c>
      <c r="C37" s="148"/>
      <c r="D37" s="164"/>
      <c r="E37" s="166"/>
      <c r="F37" s="167"/>
      <c r="G37" s="164"/>
      <c r="H37" s="164"/>
    </row>
    <row r="38" spans="1:15" hidden="1" x14ac:dyDescent="0.3">
      <c r="A38" t="s">
        <v>36</v>
      </c>
      <c r="B38" s="4">
        <v>520</v>
      </c>
      <c r="C38" s="148"/>
      <c r="D38" s="164"/>
      <c r="E38" s="164"/>
      <c r="F38" s="164"/>
      <c r="G38" s="164"/>
      <c r="H38" s="164"/>
    </row>
    <row r="39" spans="1:15" hidden="1" x14ac:dyDescent="0.3">
      <c r="A39" t="s">
        <v>37</v>
      </c>
      <c r="B39" s="4">
        <v>330</v>
      </c>
      <c r="C39" s="147"/>
      <c r="D39" s="164"/>
      <c r="E39" s="164"/>
      <c r="F39" s="164"/>
      <c r="G39" s="164"/>
      <c r="H39" s="164"/>
    </row>
    <row r="40" spans="1:15" hidden="1" x14ac:dyDescent="0.3">
      <c r="A40" s="5" t="s">
        <v>65</v>
      </c>
      <c r="B40" s="6">
        <v>525600</v>
      </c>
      <c r="C40" s="164"/>
      <c r="D40" s="164"/>
      <c r="E40" s="164"/>
      <c r="F40" s="164"/>
      <c r="G40" s="164"/>
      <c r="H40" s="164"/>
    </row>
    <row r="41" spans="1:15" hidden="1" x14ac:dyDescent="0.3">
      <c r="A41" s="164"/>
      <c r="B41" s="164"/>
      <c r="C41" s="164"/>
      <c r="D41" s="164"/>
      <c r="E41" s="164"/>
      <c r="F41" s="164"/>
      <c r="G41" s="164"/>
      <c r="H41" s="164"/>
    </row>
    <row r="42" spans="1:15" hidden="1" x14ac:dyDescent="0.3">
      <c r="A42" s="164"/>
      <c r="B42" s="164"/>
      <c r="C42" s="164"/>
      <c r="D42" s="164"/>
      <c r="E42" s="164"/>
      <c r="F42" s="164"/>
      <c r="G42" s="164"/>
      <c r="H42" s="164"/>
    </row>
    <row r="43" spans="1:15" hidden="1" x14ac:dyDescent="0.3">
      <c r="A43" s="164"/>
      <c r="B43" s="164"/>
      <c r="C43" s="164"/>
      <c r="D43" s="164"/>
      <c r="E43" s="164"/>
      <c r="F43" s="164"/>
      <c r="G43" s="164"/>
      <c r="H43" s="164"/>
    </row>
    <row r="44" spans="1:15" hidden="1" x14ac:dyDescent="0.3">
      <c r="A44" s="164"/>
      <c r="B44" s="164"/>
      <c r="C44" s="164"/>
      <c r="D44" s="164"/>
      <c r="E44" s="164"/>
      <c r="F44" s="164"/>
      <c r="G44" s="164"/>
      <c r="H44" s="164"/>
    </row>
    <row r="45" spans="1:15" hidden="1" x14ac:dyDescent="0.3">
      <c r="A45" s="164"/>
      <c r="B45" s="164"/>
      <c r="C45" s="164"/>
      <c r="D45" s="164"/>
      <c r="E45" s="164"/>
      <c r="F45" s="164"/>
      <c r="G45" s="164"/>
      <c r="H45" s="164"/>
    </row>
    <row r="46" spans="1:15" hidden="1" x14ac:dyDescent="0.3">
      <c r="A46" s="164"/>
      <c r="B46" s="164"/>
      <c r="C46" s="164"/>
      <c r="D46" s="164"/>
      <c r="E46" s="164"/>
      <c r="F46" s="164"/>
      <c r="G46" s="164"/>
      <c r="H46" s="164"/>
    </row>
    <row r="47" spans="1:15" hidden="1" x14ac:dyDescent="0.3">
      <c r="A47" s="164"/>
      <c r="B47" s="164"/>
      <c r="C47" s="164"/>
      <c r="D47" s="164"/>
      <c r="E47" s="164"/>
      <c r="F47" s="164"/>
      <c r="G47" s="164"/>
      <c r="H47" s="164"/>
    </row>
    <row r="48" spans="1:15" hidden="1" x14ac:dyDescent="0.3">
      <c r="A48" s="164"/>
      <c r="B48" s="164"/>
      <c r="C48" s="164"/>
      <c r="D48" s="164"/>
      <c r="E48" s="164"/>
      <c r="F48" s="164"/>
      <c r="G48" s="164"/>
      <c r="H48" s="164"/>
    </row>
    <row r="49" hidden="1" x14ac:dyDescent="0.3"/>
  </sheetData>
  <mergeCells count="1">
    <mergeCell ref="A16:K1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61"/>
  <sheetViews>
    <sheetView workbookViewId="0">
      <selection sqref="A1:D1"/>
    </sheetView>
  </sheetViews>
  <sheetFormatPr defaultColWidth="0" defaultRowHeight="14.25" zeroHeight="1" x14ac:dyDescent="0.3"/>
  <cols>
    <col min="1" max="1" width="18.28515625" style="25" customWidth="1"/>
    <col min="2" max="2" width="16.42578125" style="25" customWidth="1"/>
    <col min="3" max="3" width="15.42578125" style="25" customWidth="1"/>
    <col min="4" max="4" width="14.28515625" style="25" customWidth="1"/>
    <col min="5" max="5" width="9.140625" style="25" customWidth="1"/>
    <col min="6" max="6" width="19" style="69" hidden="1" customWidth="1"/>
    <col min="7" max="7" width="9.85546875" style="69" hidden="1" customWidth="1"/>
    <col min="8" max="8" width="9.140625" style="69" hidden="1" customWidth="1"/>
    <col min="9" max="9" width="9.85546875" style="69" hidden="1" customWidth="1"/>
    <col min="10" max="14" width="0" style="25" hidden="1" customWidth="1"/>
    <col min="15" max="16384" width="9.140625" style="25" hidden="1"/>
  </cols>
  <sheetData>
    <row r="1" spans="1:9" s="12" customFormat="1" ht="30" customHeight="1" x14ac:dyDescent="0.25">
      <c r="A1" s="293" t="s">
        <v>702</v>
      </c>
      <c r="B1" s="293"/>
      <c r="C1" s="293"/>
      <c r="D1" s="293"/>
      <c r="F1" s="150"/>
      <c r="G1" s="150"/>
      <c r="H1" s="150"/>
      <c r="I1" s="150"/>
    </row>
    <row r="2" spans="1:9" x14ac:dyDescent="0.3"/>
    <row r="3" spans="1:9" ht="15" customHeight="1" x14ac:dyDescent="0.3">
      <c r="A3" s="107" t="s">
        <v>7</v>
      </c>
      <c r="B3" s="102" t="s">
        <v>40</v>
      </c>
      <c r="C3" s="102" t="s">
        <v>43</v>
      </c>
      <c r="D3" s="101" t="s">
        <v>42</v>
      </c>
    </row>
    <row r="4" spans="1:9" ht="15" customHeight="1" x14ac:dyDescent="0.3">
      <c r="A4" s="299" t="str">
        <f>A35</f>
        <v>Educação</v>
      </c>
      <c r="B4" s="63" t="str">
        <f>B35</f>
        <v>Educativo</v>
      </c>
      <c r="C4" s="64">
        <f>C35/(60*24)</f>
        <v>22.996527777777779</v>
      </c>
      <c r="D4" s="65">
        <f>C4/C$30</f>
        <v>6.3126691829654205E-2</v>
      </c>
      <c r="F4" s="145"/>
      <c r="H4" s="158"/>
      <c r="I4" s="157"/>
    </row>
    <row r="5" spans="1:9" ht="15" customHeight="1" x14ac:dyDescent="0.3">
      <c r="A5" s="301"/>
      <c r="B5" s="63" t="str">
        <f>B36</f>
        <v>Instrutivo</v>
      </c>
      <c r="C5" s="64">
        <f t="shared" ref="C5:C29" si="0">C36/(60*24)</f>
        <v>11.923611111111111</v>
      </c>
      <c r="D5" s="65">
        <f t="shared" ref="D5:D28" si="1">C5/C$30</f>
        <v>3.2730946662091573E-2</v>
      </c>
      <c r="F5" s="145"/>
      <c r="H5" s="158"/>
      <c r="I5" s="157"/>
    </row>
    <row r="6" spans="1:9" ht="15" customHeight="1" x14ac:dyDescent="0.3">
      <c r="A6" s="304" t="str">
        <f>A4</f>
        <v>Educação</v>
      </c>
      <c r="B6" s="305"/>
      <c r="C6" s="78">
        <f t="shared" si="0"/>
        <v>34.920138888888886</v>
      </c>
      <c r="D6" s="79">
        <f t="shared" si="1"/>
        <v>9.5857638491745764E-2</v>
      </c>
      <c r="F6" s="145">
        <f>SUM(D4:D5)</f>
        <v>9.5857638491745778E-2</v>
      </c>
      <c r="G6" s="157">
        <f>SUM(C4:C5)</f>
        <v>34.920138888888886</v>
      </c>
      <c r="H6" s="158"/>
      <c r="I6" s="157"/>
    </row>
    <row r="7" spans="1:9" ht="15" customHeight="1" x14ac:dyDescent="0.3">
      <c r="A7" s="299" t="str">
        <f>A38</f>
        <v>Entretenimento</v>
      </c>
      <c r="B7" s="63" t="str">
        <f>B38</f>
        <v>Série</v>
      </c>
      <c r="C7" s="64">
        <f t="shared" si="0"/>
        <v>105.13541666666667</v>
      </c>
      <c r="D7" s="65">
        <f t="shared" si="1"/>
        <v>0.28860231041976436</v>
      </c>
      <c r="F7" s="145"/>
      <c r="H7" s="158"/>
      <c r="I7" s="157"/>
    </row>
    <row r="8" spans="1:9" ht="15" customHeight="1" x14ac:dyDescent="0.3">
      <c r="A8" s="300"/>
      <c r="B8" s="63" t="str">
        <f t="shared" ref="B8:B17" si="2">B39</f>
        <v>Infantil</v>
      </c>
      <c r="C8" s="64">
        <f t="shared" si="0"/>
        <v>63.204861111111114</v>
      </c>
      <c r="D8" s="65">
        <f t="shared" si="1"/>
        <v>0.17350070532616568</v>
      </c>
      <c r="F8" s="145"/>
      <c r="H8" s="158"/>
      <c r="I8" s="157"/>
    </row>
    <row r="9" spans="1:9" ht="15" customHeight="1" x14ac:dyDescent="0.3">
      <c r="A9" s="300"/>
      <c r="B9" s="63" t="str">
        <f t="shared" si="2"/>
        <v>Filme</v>
      </c>
      <c r="C9" s="64">
        <f t="shared" si="0"/>
        <v>33.302083333333336</v>
      </c>
      <c r="D9" s="65">
        <f t="shared" si="1"/>
        <v>9.1415989934804986E-2</v>
      </c>
      <c r="F9" s="145"/>
      <c r="H9" s="158"/>
      <c r="I9" s="157"/>
    </row>
    <row r="10" spans="1:9" ht="15" customHeight="1" x14ac:dyDescent="0.3">
      <c r="A10" s="300"/>
      <c r="B10" s="63" t="str">
        <f t="shared" si="2"/>
        <v>Musical</v>
      </c>
      <c r="C10" s="64">
        <f t="shared" si="0"/>
        <v>30.84375</v>
      </c>
      <c r="D10" s="65">
        <f t="shared" si="1"/>
        <v>8.466773418734988E-2</v>
      </c>
      <c r="F10" s="145"/>
      <c r="H10" s="158"/>
      <c r="I10" s="157"/>
    </row>
    <row r="11" spans="1:9" ht="15" customHeight="1" x14ac:dyDescent="0.3">
      <c r="A11" s="300"/>
      <c r="B11" s="63" t="str">
        <f t="shared" si="2"/>
        <v>Revista</v>
      </c>
      <c r="C11" s="64">
        <f t="shared" si="0"/>
        <v>14.072916666666666</v>
      </c>
      <c r="D11" s="65">
        <f t="shared" si="1"/>
        <v>3.8630904723779017E-2</v>
      </c>
      <c r="F11" s="145"/>
      <c r="H11" s="158"/>
      <c r="I11" s="157"/>
    </row>
    <row r="12" spans="1:9" ht="15" customHeight="1" x14ac:dyDescent="0.3">
      <c r="A12" s="300"/>
      <c r="B12" s="63" t="str">
        <f t="shared" si="2"/>
        <v>Variedades</v>
      </c>
      <c r="C12" s="64">
        <f t="shared" si="0"/>
        <v>4.09375</v>
      </c>
      <c r="D12" s="65">
        <f t="shared" si="1"/>
        <v>1.123756147775363E-2</v>
      </c>
      <c r="F12" s="145"/>
      <c r="H12" s="158"/>
      <c r="I12" s="157"/>
    </row>
    <row r="13" spans="1:9" ht="15" customHeight="1" x14ac:dyDescent="0.3">
      <c r="A13" s="300"/>
      <c r="B13" s="63" t="str">
        <f t="shared" si="2"/>
        <v>Ficção</v>
      </c>
      <c r="C13" s="64">
        <f t="shared" si="0"/>
        <v>2.1666666666666665</v>
      </c>
      <c r="D13" s="65">
        <f t="shared" si="1"/>
        <v>5.9476152350451785E-3</v>
      </c>
      <c r="F13" s="145"/>
      <c r="H13" s="158"/>
      <c r="I13" s="157"/>
    </row>
    <row r="14" spans="1:9" ht="15" customHeight="1" x14ac:dyDescent="0.3">
      <c r="A14" s="300"/>
      <c r="B14" s="63" t="str">
        <f t="shared" si="2"/>
        <v>Reality Show</v>
      </c>
      <c r="C14" s="64">
        <f t="shared" si="0"/>
        <v>0.77083333333333337</v>
      </c>
      <c r="D14" s="65">
        <f t="shared" si="1"/>
        <v>2.1159784970833811E-3</v>
      </c>
      <c r="F14" s="145"/>
      <c r="H14" s="158"/>
      <c r="I14" s="157"/>
    </row>
    <row r="15" spans="1:9" ht="15" customHeight="1" x14ac:dyDescent="0.3">
      <c r="A15" s="300"/>
      <c r="B15" s="63" t="str">
        <f t="shared" si="2"/>
        <v>Humorístico</v>
      </c>
      <c r="C15" s="64">
        <f t="shared" si="0"/>
        <v>0.27430555555555558</v>
      </c>
      <c r="D15" s="65">
        <f t="shared" si="1"/>
        <v>7.5298333905219413E-4</v>
      </c>
      <c r="F15" s="145"/>
      <c r="H15" s="158"/>
      <c r="I15" s="157"/>
    </row>
    <row r="16" spans="1:9" ht="15" customHeight="1" x14ac:dyDescent="0.3">
      <c r="A16" s="300"/>
      <c r="B16" s="63" t="str">
        <f t="shared" si="2"/>
        <v>Quiz Show</v>
      </c>
      <c r="C16" s="64">
        <f t="shared" si="0"/>
        <v>8.3333333333333329E-2</v>
      </c>
      <c r="D16" s="65">
        <f t="shared" si="1"/>
        <v>2.2875443211712223E-4</v>
      </c>
      <c r="F16" s="145"/>
      <c r="H16" s="158"/>
      <c r="I16" s="157"/>
    </row>
    <row r="17" spans="1:9" ht="15" customHeight="1" x14ac:dyDescent="0.3">
      <c r="A17" s="301"/>
      <c r="B17" s="63" t="str">
        <f t="shared" si="2"/>
        <v>Esportivo</v>
      </c>
      <c r="C17" s="64">
        <f t="shared" si="0"/>
        <v>4.1666666666666664E-2</v>
      </c>
      <c r="D17" s="65">
        <f t="shared" si="1"/>
        <v>1.1437721605856112E-4</v>
      </c>
      <c r="F17" s="145"/>
      <c r="H17" s="158"/>
      <c r="I17" s="157"/>
    </row>
    <row r="18" spans="1:9" ht="15" customHeight="1" x14ac:dyDescent="0.3">
      <c r="A18" s="304" t="str">
        <f>A7</f>
        <v>Entretenimento</v>
      </c>
      <c r="B18" s="305"/>
      <c r="C18" s="78">
        <f t="shared" si="0"/>
        <v>253.98958333333334</v>
      </c>
      <c r="D18" s="79">
        <f t="shared" si="1"/>
        <v>0.69721491478897402</v>
      </c>
      <c r="F18" s="145">
        <f>SUM(D7:D17)</f>
        <v>0.69721491478897402</v>
      </c>
      <c r="G18" s="157">
        <f>SUM(C7:C17)</f>
        <v>253.98958333333331</v>
      </c>
      <c r="H18" s="158"/>
      <c r="I18" s="157"/>
    </row>
    <row r="19" spans="1:9" ht="15" customHeight="1" x14ac:dyDescent="0.3">
      <c r="A19" s="299" t="str">
        <f>A50</f>
        <v>Informação</v>
      </c>
      <c r="B19" s="63" t="str">
        <f t="shared" ref="B19:B26" si="3">B50</f>
        <v>Telejornal</v>
      </c>
      <c r="C19" s="64">
        <f t="shared" si="0"/>
        <v>31.347222222222221</v>
      </c>
      <c r="D19" s="65">
        <f t="shared" si="1"/>
        <v>8.6049792214724155E-2</v>
      </c>
      <c r="F19" s="145"/>
      <c r="H19" s="158"/>
      <c r="I19" s="157"/>
    </row>
    <row r="20" spans="1:9" ht="15" customHeight="1" x14ac:dyDescent="0.3">
      <c r="A20" s="300"/>
      <c r="B20" s="63" t="str">
        <f t="shared" si="3"/>
        <v>Debate</v>
      </c>
      <c r="C20" s="64">
        <f t="shared" si="0"/>
        <v>21.166666666666668</v>
      </c>
      <c r="D20" s="65">
        <f t="shared" si="1"/>
        <v>5.8103625757749057E-2</v>
      </c>
      <c r="F20" s="145"/>
      <c r="H20" s="158"/>
      <c r="I20" s="157"/>
    </row>
    <row r="21" spans="1:9" ht="15" customHeight="1" x14ac:dyDescent="0.3">
      <c r="A21" s="300"/>
      <c r="B21" s="63" t="str">
        <f t="shared" si="3"/>
        <v>Documentário</v>
      </c>
      <c r="C21" s="64">
        <f t="shared" si="0"/>
        <v>12.319444444444445</v>
      </c>
      <c r="D21" s="65">
        <f t="shared" si="1"/>
        <v>3.3817530214647909E-2</v>
      </c>
      <c r="F21" s="145"/>
      <c r="H21" s="158"/>
      <c r="I21" s="157"/>
    </row>
    <row r="22" spans="1:9" ht="15" customHeight="1" x14ac:dyDescent="0.3">
      <c r="A22" s="301"/>
      <c r="B22" s="63" t="str">
        <f t="shared" si="3"/>
        <v>Entrevista</v>
      </c>
      <c r="C22" s="64">
        <f t="shared" si="0"/>
        <v>6.145833333333333</v>
      </c>
      <c r="D22" s="65">
        <f t="shared" si="1"/>
        <v>1.6870639368637766E-2</v>
      </c>
      <c r="F22" s="145"/>
      <c r="H22" s="158"/>
      <c r="I22" s="157"/>
    </row>
    <row r="23" spans="1:9" ht="15" customHeight="1" x14ac:dyDescent="0.3">
      <c r="A23" s="304" t="str">
        <f>A19</f>
        <v>Informação</v>
      </c>
      <c r="B23" s="305"/>
      <c r="C23" s="78">
        <f t="shared" si="0"/>
        <v>70.979166666666671</v>
      </c>
      <c r="D23" s="79">
        <f t="shared" si="1"/>
        <v>0.19484158755575889</v>
      </c>
      <c r="F23" s="145">
        <f>SUM(D19:D22)</f>
        <v>0.19484158755575887</v>
      </c>
      <c r="G23" s="157">
        <f>SUM(C19:C22)</f>
        <v>70.979166666666657</v>
      </c>
      <c r="H23" s="158"/>
      <c r="I23" s="157"/>
    </row>
    <row r="24" spans="1:9" ht="15" customHeight="1" x14ac:dyDescent="0.3">
      <c r="A24" s="299" t="str">
        <f>A55</f>
        <v>Outros</v>
      </c>
      <c r="B24" s="63" t="str">
        <f t="shared" si="3"/>
        <v>Religioso</v>
      </c>
      <c r="C24" s="64">
        <f t="shared" si="0"/>
        <v>2.5069444444444446</v>
      </c>
      <c r="D24" s="65">
        <f t="shared" si="1"/>
        <v>6.881695832856762E-3</v>
      </c>
      <c r="F24" s="145"/>
      <c r="H24" s="158"/>
      <c r="I24" s="157"/>
    </row>
    <row r="25" spans="1:9" ht="15" customHeight="1" x14ac:dyDescent="0.3">
      <c r="A25" s="300"/>
      <c r="B25" s="63" t="str">
        <f t="shared" si="3"/>
        <v>Eventos</v>
      </c>
      <c r="C25" s="64">
        <f t="shared" si="0"/>
        <v>1.0138888888888888</v>
      </c>
      <c r="D25" s="65">
        <f t="shared" si="1"/>
        <v>2.7831789240916542E-3</v>
      </c>
      <c r="F25" s="145"/>
      <c r="H25" s="158"/>
      <c r="I25" s="157"/>
    </row>
    <row r="26" spans="1:9" ht="15" customHeight="1" x14ac:dyDescent="0.3">
      <c r="A26" s="301"/>
      <c r="B26" s="63" t="str">
        <f t="shared" si="3"/>
        <v>Especial</v>
      </c>
      <c r="C26" s="64">
        <f t="shared" si="0"/>
        <v>0.52083333333333337</v>
      </c>
      <c r="D26" s="65">
        <f t="shared" si="1"/>
        <v>1.4297152007320141E-3</v>
      </c>
      <c r="F26" s="145"/>
      <c r="H26" s="158"/>
      <c r="I26" s="157"/>
    </row>
    <row r="27" spans="1:9" ht="15" customHeight="1" x14ac:dyDescent="0.3">
      <c r="A27" s="304" t="str">
        <f>A24</f>
        <v>Outros</v>
      </c>
      <c r="B27" s="305"/>
      <c r="C27" s="78">
        <f t="shared" si="0"/>
        <v>4.041666666666667</v>
      </c>
      <c r="D27" s="79">
        <f t="shared" si="1"/>
        <v>1.109458995768043E-2</v>
      </c>
      <c r="F27" s="145">
        <f>SUM(D24:D26)</f>
        <v>1.109458995768043E-2</v>
      </c>
      <c r="G27" s="157">
        <f>SUM(C24:C26)</f>
        <v>4.041666666666667</v>
      </c>
      <c r="H27" s="158"/>
      <c r="I27" s="157"/>
    </row>
    <row r="28" spans="1:9" ht="15" customHeight="1" x14ac:dyDescent="0.3">
      <c r="A28" s="110" t="str">
        <f>A59</f>
        <v>Publicidade</v>
      </c>
      <c r="B28" s="63" t="str">
        <f>B59</f>
        <v>Político</v>
      </c>
      <c r="C28" s="64">
        <f t="shared" si="0"/>
        <v>0.3611111111111111</v>
      </c>
      <c r="D28" s="65">
        <f t="shared" si="1"/>
        <v>9.9126920584086315E-4</v>
      </c>
      <c r="F28" s="145"/>
      <c r="H28" s="158"/>
      <c r="I28" s="157"/>
    </row>
    <row r="29" spans="1:9" ht="15" customHeight="1" x14ac:dyDescent="0.3">
      <c r="A29" s="304" t="str">
        <f>A28</f>
        <v>Publicidade</v>
      </c>
      <c r="B29" s="305"/>
      <c r="C29" s="78">
        <f t="shared" si="0"/>
        <v>0.3611111111111111</v>
      </c>
      <c r="D29" s="79">
        <f>SUM(D28:D28)</f>
        <v>9.9126920584086315E-4</v>
      </c>
      <c r="F29" s="145">
        <f>SUM(D28)</f>
        <v>9.9126920584086315E-4</v>
      </c>
      <c r="G29" s="157">
        <f>SUM(C28)</f>
        <v>0.3611111111111111</v>
      </c>
      <c r="H29" s="158"/>
      <c r="I29" s="157"/>
    </row>
    <row r="30" spans="1:9" ht="15" customHeight="1" x14ac:dyDescent="0.3">
      <c r="A30" s="306" t="s">
        <v>6</v>
      </c>
      <c r="B30" s="307"/>
      <c r="C30" s="66">
        <f>C61/(60*24)</f>
        <v>364.29166666666669</v>
      </c>
      <c r="D30" s="67">
        <f>C30/C30</f>
        <v>1</v>
      </c>
      <c r="F30" s="145">
        <f>SUM(F6:F29)</f>
        <v>1</v>
      </c>
      <c r="G30" s="157">
        <f>SUM(G6:G29)</f>
        <v>364.29166666666657</v>
      </c>
      <c r="H30" s="158"/>
      <c r="I30" s="157"/>
    </row>
    <row r="31" spans="1:9" ht="30" customHeight="1" x14ac:dyDescent="0.3">
      <c r="A31" s="291" t="s">
        <v>656</v>
      </c>
      <c r="B31" s="291"/>
      <c r="C31" s="291"/>
      <c r="D31" s="291"/>
      <c r="E31" s="291"/>
      <c r="F31" s="291"/>
      <c r="G31" s="291"/>
      <c r="H31" s="291"/>
    </row>
    <row r="32" spans="1:9" x14ac:dyDescent="0.3"/>
    <row r="34" spans="1:14" ht="15.75" hidden="1" x14ac:dyDescent="0.3">
      <c r="A34" s="3" t="s">
        <v>7</v>
      </c>
      <c r="B34" s="3" t="s">
        <v>66</v>
      </c>
      <c r="C34" s="3" t="s">
        <v>57</v>
      </c>
      <c r="D34" s="146"/>
      <c r="F34" s="155"/>
      <c r="G34" s="155"/>
      <c r="H34" s="155"/>
    </row>
    <row r="35" spans="1:14" ht="15.75" hidden="1" x14ac:dyDescent="0.3">
      <c r="A35" s="2" t="s">
        <v>12</v>
      </c>
      <c r="B35" t="s">
        <v>25</v>
      </c>
      <c r="C35" s="4">
        <v>33115</v>
      </c>
      <c r="D35" s="148"/>
      <c r="F35" s="145">
        <f>C35/$C$61</f>
        <v>6.3126691829654205E-2</v>
      </c>
      <c r="G35" s="157">
        <f>C35/(60*24)</f>
        <v>22.996527777777779</v>
      </c>
      <c r="H35" s="156"/>
    </row>
    <row r="36" spans="1:14" ht="15.75" hidden="1" x14ac:dyDescent="0.3">
      <c r="A36" s="7"/>
      <c r="B36" t="s">
        <v>26</v>
      </c>
      <c r="C36" s="4">
        <v>17170</v>
      </c>
      <c r="D36" s="148"/>
      <c r="F36" s="145">
        <f t="shared" ref="F36:F61" si="4">C36/$C$61</f>
        <v>3.273094666209158E-2</v>
      </c>
      <c r="G36" s="157">
        <f t="shared" ref="G36:G61" si="5">C36/(60*24)</f>
        <v>11.923611111111111</v>
      </c>
      <c r="H36" s="156"/>
    </row>
    <row r="37" spans="1:14" ht="15.75" hidden="1" x14ac:dyDescent="0.3">
      <c r="A37" s="8" t="s">
        <v>71</v>
      </c>
      <c r="B37" s="8"/>
      <c r="C37" s="9">
        <v>50285</v>
      </c>
      <c r="D37" s="147"/>
      <c r="F37" s="145">
        <f t="shared" si="4"/>
        <v>9.5857638491745778E-2</v>
      </c>
      <c r="G37" s="157">
        <f t="shared" si="5"/>
        <v>34.920138888888886</v>
      </c>
      <c r="H37" s="156"/>
      <c r="L37" s="7" t="s">
        <v>82</v>
      </c>
      <c r="M37" t="s">
        <v>82</v>
      </c>
      <c r="N37" s="4">
        <v>1020</v>
      </c>
    </row>
    <row r="38" spans="1:14" ht="15.75" hidden="1" x14ac:dyDescent="0.3">
      <c r="A38" s="2" t="s">
        <v>8</v>
      </c>
      <c r="B38" t="s">
        <v>16</v>
      </c>
      <c r="C38" s="4">
        <v>151395</v>
      </c>
      <c r="D38" s="148"/>
      <c r="F38" s="145">
        <f t="shared" si="4"/>
        <v>0.28860231041976436</v>
      </c>
      <c r="G38" s="157">
        <f t="shared" si="5"/>
        <v>105.13541666666667</v>
      </c>
      <c r="H38" s="156"/>
      <c r="L38" s="8" t="s">
        <v>239</v>
      </c>
      <c r="M38" s="8"/>
      <c r="N38" s="9">
        <v>1020</v>
      </c>
    </row>
    <row r="39" spans="1:14" ht="15.75" hidden="1" x14ac:dyDescent="0.3">
      <c r="A39" s="2"/>
      <c r="B39" t="s">
        <v>20</v>
      </c>
      <c r="C39" s="4">
        <v>91015</v>
      </c>
      <c r="D39" s="148"/>
      <c r="F39" s="145">
        <f t="shared" si="4"/>
        <v>0.17350070532616568</v>
      </c>
      <c r="G39" s="157">
        <f t="shared" si="5"/>
        <v>63.204861111111114</v>
      </c>
      <c r="H39" s="156"/>
    </row>
    <row r="40" spans="1:14" ht="15.75" hidden="1" x14ac:dyDescent="0.3">
      <c r="A40" s="2"/>
      <c r="B40" t="s">
        <v>18</v>
      </c>
      <c r="C40" s="4">
        <v>47955</v>
      </c>
      <c r="D40" s="148"/>
      <c r="F40" s="145">
        <f t="shared" si="4"/>
        <v>9.1415989934804986E-2</v>
      </c>
      <c r="G40" s="157">
        <f t="shared" si="5"/>
        <v>33.302083333333336</v>
      </c>
      <c r="H40" s="156"/>
    </row>
    <row r="41" spans="1:14" ht="15.75" hidden="1" x14ac:dyDescent="0.3">
      <c r="A41" s="2"/>
      <c r="B41" t="s">
        <v>17</v>
      </c>
      <c r="C41" s="4">
        <v>44415</v>
      </c>
      <c r="D41" s="148"/>
      <c r="F41" s="145">
        <f t="shared" si="4"/>
        <v>8.466773418734988E-2</v>
      </c>
      <c r="G41" s="157">
        <f t="shared" si="5"/>
        <v>30.84375</v>
      </c>
      <c r="H41" s="156"/>
    </row>
    <row r="42" spans="1:14" ht="15.75" hidden="1" x14ac:dyDescent="0.3">
      <c r="A42" s="2"/>
      <c r="B42" t="s">
        <v>32</v>
      </c>
      <c r="C42" s="4">
        <v>20265</v>
      </c>
      <c r="D42" s="148"/>
      <c r="F42" s="145">
        <f t="shared" si="4"/>
        <v>3.8630904723779023E-2</v>
      </c>
      <c r="G42" s="157">
        <f t="shared" si="5"/>
        <v>14.072916666666666</v>
      </c>
      <c r="H42" s="156"/>
    </row>
    <row r="43" spans="1:14" ht="15.75" hidden="1" x14ac:dyDescent="0.3">
      <c r="A43" s="2"/>
      <c r="B43" t="s">
        <v>14</v>
      </c>
      <c r="C43" s="4">
        <v>5895</v>
      </c>
      <c r="D43" s="148"/>
      <c r="F43" s="145">
        <f t="shared" si="4"/>
        <v>1.1237561477753632E-2</v>
      </c>
      <c r="G43" s="157">
        <f t="shared" si="5"/>
        <v>4.09375</v>
      </c>
      <c r="H43" s="156"/>
    </row>
    <row r="44" spans="1:14" ht="15.75" hidden="1" x14ac:dyDescent="0.3">
      <c r="A44" s="2"/>
      <c r="B44" t="s">
        <v>104</v>
      </c>
      <c r="C44" s="4">
        <v>3120</v>
      </c>
      <c r="D44" s="148"/>
      <c r="F44" s="145">
        <f t="shared" si="4"/>
        <v>5.9476152350451793E-3</v>
      </c>
      <c r="G44" s="157">
        <f t="shared" si="5"/>
        <v>2.1666666666666665</v>
      </c>
      <c r="H44" s="156"/>
    </row>
    <row r="45" spans="1:14" ht="15.75" hidden="1" x14ac:dyDescent="0.3">
      <c r="A45" s="2"/>
      <c r="B45" t="s">
        <v>31</v>
      </c>
      <c r="C45" s="4">
        <v>1110</v>
      </c>
      <c r="D45" s="148"/>
      <c r="F45" s="145">
        <f t="shared" si="4"/>
        <v>2.1159784970833811E-3</v>
      </c>
      <c r="G45" s="157">
        <f t="shared" si="5"/>
        <v>0.77083333333333337</v>
      </c>
      <c r="H45" s="156"/>
    </row>
    <row r="46" spans="1:14" ht="15.75" hidden="1" x14ac:dyDescent="0.3">
      <c r="A46" s="2"/>
      <c r="B46" t="s">
        <v>27</v>
      </c>
      <c r="C46" s="4">
        <v>395</v>
      </c>
      <c r="D46" s="148"/>
      <c r="F46" s="145">
        <f t="shared" si="4"/>
        <v>7.5298333905219413E-4</v>
      </c>
      <c r="G46" s="157">
        <f t="shared" si="5"/>
        <v>0.27430555555555558</v>
      </c>
      <c r="H46" s="156"/>
    </row>
    <row r="47" spans="1:14" ht="15.75" hidden="1" x14ac:dyDescent="0.3">
      <c r="A47" s="2"/>
      <c r="B47" t="s">
        <v>23</v>
      </c>
      <c r="C47" s="4">
        <v>120</v>
      </c>
      <c r="D47" s="148"/>
      <c r="F47" s="145">
        <f t="shared" si="4"/>
        <v>2.2875443211712226E-4</v>
      </c>
      <c r="G47" s="157">
        <f t="shared" si="5"/>
        <v>8.3333333333333329E-2</v>
      </c>
      <c r="H47" s="156"/>
    </row>
    <row r="48" spans="1:14" ht="15.75" hidden="1" x14ac:dyDescent="0.3">
      <c r="A48" s="7"/>
      <c r="B48" t="s">
        <v>19</v>
      </c>
      <c r="C48" s="4">
        <v>60</v>
      </c>
      <c r="D48" s="148"/>
      <c r="F48" s="145">
        <f t="shared" si="4"/>
        <v>1.1437721605856113E-4</v>
      </c>
      <c r="G48" s="157">
        <f t="shared" si="5"/>
        <v>4.1666666666666664E-2</v>
      </c>
      <c r="H48" s="156"/>
    </row>
    <row r="49" spans="1:8" ht="15.75" hidden="1" x14ac:dyDescent="0.3">
      <c r="A49" s="8" t="s">
        <v>67</v>
      </c>
      <c r="B49" s="8"/>
      <c r="C49" s="9">
        <v>365745</v>
      </c>
      <c r="D49" s="147"/>
      <c r="F49" s="145">
        <f t="shared" si="4"/>
        <v>0.69721491478897402</v>
      </c>
      <c r="G49" s="157">
        <f t="shared" si="5"/>
        <v>253.98958333333334</v>
      </c>
      <c r="H49" s="156"/>
    </row>
    <row r="50" spans="1:8" ht="15.75" hidden="1" x14ac:dyDescent="0.3">
      <c r="A50" s="112" t="s">
        <v>9</v>
      </c>
      <c r="B50" t="s">
        <v>15</v>
      </c>
      <c r="C50" s="4">
        <v>45140</v>
      </c>
      <c r="D50" s="148"/>
      <c r="F50" s="145">
        <f t="shared" si="4"/>
        <v>8.6049792214724155E-2</v>
      </c>
      <c r="G50" s="157">
        <f t="shared" si="5"/>
        <v>31.347222222222221</v>
      </c>
      <c r="H50" s="156"/>
    </row>
    <row r="51" spans="1:8" ht="15.75" hidden="1" x14ac:dyDescent="0.3">
      <c r="A51" s="112"/>
      <c r="B51" t="s">
        <v>24</v>
      </c>
      <c r="C51" s="4">
        <v>30480</v>
      </c>
      <c r="D51" s="148"/>
      <c r="F51" s="145">
        <f t="shared" si="4"/>
        <v>5.8103625757749057E-2</v>
      </c>
      <c r="G51" s="157">
        <f t="shared" si="5"/>
        <v>21.166666666666668</v>
      </c>
      <c r="H51" s="156"/>
    </row>
    <row r="52" spans="1:8" ht="15.75" hidden="1" x14ac:dyDescent="0.3">
      <c r="A52" s="112"/>
      <c r="B52" t="s">
        <v>30</v>
      </c>
      <c r="C52" s="4">
        <v>17740</v>
      </c>
      <c r="D52" s="148"/>
      <c r="F52" s="145">
        <f t="shared" si="4"/>
        <v>3.3817530214647909E-2</v>
      </c>
      <c r="G52" s="157">
        <f t="shared" si="5"/>
        <v>12.319444444444445</v>
      </c>
      <c r="H52" s="156"/>
    </row>
    <row r="53" spans="1:8" ht="15.75" hidden="1" x14ac:dyDescent="0.3">
      <c r="A53" s="7"/>
      <c r="B53" t="s">
        <v>28</v>
      </c>
      <c r="C53" s="4">
        <v>8850</v>
      </c>
      <c r="D53" s="148"/>
      <c r="F53" s="145">
        <f t="shared" si="4"/>
        <v>1.6870639368637766E-2</v>
      </c>
      <c r="G53" s="157">
        <f t="shared" si="5"/>
        <v>6.145833333333333</v>
      </c>
      <c r="H53" s="156"/>
    </row>
    <row r="54" spans="1:8" ht="15.75" hidden="1" x14ac:dyDescent="0.3">
      <c r="A54" s="8" t="s">
        <v>69</v>
      </c>
      <c r="B54" s="8"/>
      <c r="C54" s="9">
        <v>102210</v>
      </c>
      <c r="D54" s="147"/>
      <c r="F54" s="145">
        <f t="shared" si="4"/>
        <v>0.19484158755575889</v>
      </c>
      <c r="G54" s="157">
        <f t="shared" si="5"/>
        <v>70.979166666666671</v>
      </c>
      <c r="H54" s="156"/>
    </row>
    <row r="55" spans="1:8" ht="15.75" hidden="1" x14ac:dyDescent="0.3">
      <c r="A55" s="112" t="s">
        <v>10</v>
      </c>
      <c r="B55" t="s">
        <v>13</v>
      </c>
      <c r="C55" s="4">
        <v>3610</v>
      </c>
      <c r="D55" s="148"/>
      <c r="F55" s="145">
        <f t="shared" si="4"/>
        <v>6.881695832856762E-3</v>
      </c>
      <c r="G55" s="157">
        <f t="shared" si="5"/>
        <v>2.5069444444444446</v>
      </c>
      <c r="H55" s="156"/>
    </row>
    <row r="56" spans="1:8" ht="15.75" hidden="1" x14ac:dyDescent="0.3">
      <c r="A56" s="112"/>
      <c r="B56" t="s">
        <v>37</v>
      </c>
      <c r="C56" s="4">
        <v>1460</v>
      </c>
      <c r="D56" s="148"/>
      <c r="F56" s="145">
        <f t="shared" si="4"/>
        <v>2.7831789240916542E-3</v>
      </c>
      <c r="G56" s="157">
        <f t="shared" si="5"/>
        <v>1.0138888888888888</v>
      </c>
      <c r="H56" s="156"/>
    </row>
    <row r="57" spans="1:8" ht="15.75" hidden="1" x14ac:dyDescent="0.3">
      <c r="A57" s="7"/>
      <c r="B57" t="s">
        <v>38</v>
      </c>
      <c r="C57" s="4">
        <v>750</v>
      </c>
      <c r="D57" s="148"/>
      <c r="F57" s="145">
        <f t="shared" si="4"/>
        <v>1.4297152007320141E-3</v>
      </c>
      <c r="G57" s="157">
        <f t="shared" si="5"/>
        <v>0.52083333333333337</v>
      </c>
      <c r="H57" s="156"/>
    </row>
    <row r="58" spans="1:8" ht="15.75" hidden="1" x14ac:dyDescent="0.3">
      <c r="A58" s="8" t="s">
        <v>68</v>
      </c>
      <c r="B58" s="8"/>
      <c r="C58" s="9">
        <v>5820</v>
      </c>
      <c r="D58" s="147"/>
      <c r="F58" s="145">
        <f t="shared" si="4"/>
        <v>1.109458995768043E-2</v>
      </c>
      <c r="G58" s="157">
        <f t="shared" si="5"/>
        <v>4.041666666666667</v>
      </c>
      <c r="H58" s="156"/>
    </row>
    <row r="59" spans="1:8" ht="15.75" hidden="1" x14ac:dyDescent="0.3">
      <c r="A59" s="7" t="s">
        <v>11</v>
      </c>
      <c r="B59" t="s">
        <v>36</v>
      </c>
      <c r="C59" s="4">
        <v>520</v>
      </c>
      <c r="D59" s="148"/>
      <c r="F59" s="145">
        <f t="shared" si="4"/>
        <v>9.9126920584086315E-4</v>
      </c>
      <c r="G59" s="157">
        <f t="shared" si="5"/>
        <v>0.3611111111111111</v>
      </c>
      <c r="H59" s="156"/>
    </row>
    <row r="60" spans="1:8" ht="15.75" hidden="1" x14ac:dyDescent="0.3">
      <c r="A60" s="8" t="s">
        <v>70</v>
      </c>
      <c r="B60" s="8"/>
      <c r="C60" s="9">
        <v>520</v>
      </c>
      <c r="D60" s="147"/>
      <c r="F60" s="145">
        <f t="shared" si="4"/>
        <v>9.9126920584086315E-4</v>
      </c>
      <c r="G60" s="157">
        <f t="shared" si="5"/>
        <v>0.3611111111111111</v>
      </c>
      <c r="H60" s="156"/>
    </row>
    <row r="61" spans="1:8" ht="15.75" hidden="1" x14ac:dyDescent="0.3">
      <c r="A61" s="5" t="s">
        <v>65</v>
      </c>
      <c r="B61" s="5"/>
      <c r="C61" s="6">
        <v>524580</v>
      </c>
      <c r="D61" s="147"/>
      <c r="F61" s="145">
        <f t="shared" si="4"/>
        <v>1</v>
      </c>
      <c r="G61" s="157">
        <f t="shared" si="5"/>
        <v>364.29166666666669</v>
      </c>
      <c r="H61" s="156"/>
    </row>
  </sheetData>
  <sortState xmlns:xlrd2="http://schemas.microsoft.com/office/spreadsheetml/2017/richdata2" ref="B51:D54">
    <sortCondition descending="1" ref="D51:D54"/>
  </sortState>
  <mergeCells count="12">
    <mergeCell ref="A31:H31"/>
    <mergeCell ref="A1:D1"/>
    <mergeCell ref="A24:A26"/>
    <mergeCell ref="A27:B27"/>
    <mergeCell ref="A29:B29"/>
    <mergeCell ref="A30:B30"/>
    <mergeCell ref="A4:A5"/>
    <mergeCell ref="A6:B6"/>
    <mergeCell ref="A7:A17"/>
    <mergeCell ref="A18:B18"/>
    <mergeCell ref="A19:A22"/>
    <mergeCell ref="A23:B23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703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  <c r="P4" s="251"/>
      <c r="Q4" s="251"/>
      <c r="R4" s="251"/>
    </row>
    <row r="5" spans="1:18" x14ac:dyDescent="0.3">
      <c r="B5" t="s">
        <v>8</v>
      </c>
      <c r="C5" s="175">
        <v>0.70809451530323286</v>
      </c>
      <c r="D5" s="175">
        <v>0.71461584728861316</v>
      </c>
      <c r="E5" s="175">
        <v>0.67438271604938271</v>
      </c>
      <c r="F5" s="175">
        <f>VLOOKUP(B5,$B$22:$D$26,3,FALSE)</f>
        <v>0.69721491478897402</v>
      </c>
      <c r="H5" s="146"/>
      <c r="I5" s="149"/>
      <c r="J5" s="148"/>
      <c r="K5" s="232"/>
      <c r="P5" s="251"/>
      <c r="Q5" s="251"/>
      <c r="R5" s="251"/>
    </row>
    <row r="6" spans="1:18" x14ac:dyDescent="0.3">
      <c r="B6" t="s">
        <v>9</v>
      </c>
      <c r="C6" s="175">
        <v>0.16347613330010646</v>
      </c>
      <c r="D6" s="175">
        <v>0.17406903246910843</v>
      </c>
      <c r="E6" s="175">
        <v>0.20958123761621705</v>
      </c>
      <c r="F6" s="175">
        <f>VLOOKUP(B6,$B$22:$D$26,3,FALSE)</f>
        <v>0.19484158755575889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12</v>
      </c>
      <c r="C7" s="175">
        <v>0.10554812985659591</v>
      </c>
      <c r="D7" s="175">
        <v>9.6183270547764516E-2</v>
      </c>
      <c r="E7" s="175">
        <v>9.1611415942691662E-2</v>
      </c>
      <c r="F7" s="175">
        <f>VLOOKUP(B7,$B$22:$D$26,3,FALSE)</f>
        <v>9.5857638491745764E-2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10</v>
      </c>
      <c r="C8" s="175">
        <v>1.2505380485263133E-2</v>
      </c>
      <c r="D8" s="175">
        <v>7.7242077938522906E-3</v>
      </c>
      <c r="E8" s="175">
        <v>1.5365416857186405E-2</v>
      </c>
      <c r="F8" s="175">
        <f>VLOOKUP(B8,$B$22:$D$26,3,FALSE)</f>
        <v>1.109458995768043E-2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11</v>
      </c>
      <c r="C9" s="175">
        <v>1.0375841054801658E-2</v>
      </c>
      <c r="D9" s="175">
        <v>7.4076419006616229E-3</v>
      </c>
      <c r="E9" s="175">
        <v>9.0592135345221765E-3</v>
      </c>
      <c r="F9" s="175">
        <f>VLOOKUP(B9,$B$22:$D$26,3,FALSE)</f>
        <v>9.9126920584086315E-4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</row>
    <row r="11" spans="1:18" x14ac:dyDescent="0.3">
      <c r="B11" s="55"/>
      <c r="C11" s="55"/>
      <c r="D11" s="55"/>
      <c r="H11" s="146"/>
      <c r="I11" s="146"/>
      <c r="J11" s="147"/>
      <c r="K11" s="164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1" spans="1:13" hidden="1" x14ac:dyDescent="0.3">
      <c r="B21"/>
      <c r="C21"/>
      <c r="D21"/>
    </row>
    <row r="22" spans="1:13" hidden="1" x14ac:dyDescent="0.3">
      <c r="B22" t="s">
        <v>12</v>
      </c>
      <c r="C22" s="159">
        <v>34.920138888888886</v>
      </c>
      <c r="D22" s="160">
        <v>9.5857638491745764E-2</v>
      </c>
      <c r="F22"/>
      <c r="G22" s="175"/>
      <c r="H22" s="175"/>
      <c r="I22" s="175"/>
      <c r="J22"/>
    </row>
    <row r="23" spans="1:13" hidden="1" x14ac:dyDescent="0.3">
      <c r="B23" t="s">
        <v>8</v>
      </c>
      <c r="C23" s="159">
        <v>253.98958333333334</v>
      </c>
      <c r="D23" s="160">
        <v>0.69721491478897402</v>
      </c>
      <c r="F23"/>
      <c r="G23" s="175"/>
      <c r="H23" s="175"/>
      <c r="I23" s="175"/>
      <c r="J23" s="175"/>
    </row>
    <row r="24" spans="1:13" hidden="1" x14ac:dyDescent="0.3">
      <c r="B24" t="s">
        <v>9</v>
      </c>
      <c r="C24" s="159">
        <v>70.979166666666671</v>
      </c>
      <c r="D24" s="160">
        <v>0.19484158755575889</v>
      </c>
      <c r="F24"/>
      <c r="G24" s="175"/>
      <c r="H24" s="175"/>
      <c r="I24" s="175"/>
      <c r="J24" s="175"/>
    </row>
    <row r="25" spans="1:13" hidden="1" x14ac:dyDescent="0.3">
      <c r="B25" t="s">
        <v>10</v>
      </c>
      <c r="C25" s="159">
        <v>4.041666666666667</v>
      </c>
      <c r="D25" s="160">
        <v>1.109458995768043E-2</v>
      </c>
      <c r="F25"/>
      <c r="G25" s="175"/>
      <c r="H25" s="175"/>
      <c r="I25" s="175"/>
      <c r="J25" s="175"/>
    </row>
    <row r="26" spans="1:13" hidden="1" x14ac:dyDescent="0.3">
      <c r="B26" t="s">
        <v>11</v>
      </c>
      <c r="C26" s="159">
        <v>0.3611111111111111</v>
      </c>
      <c r="D26" s="160">
        <v>9.9126920584086315E-4</v>
      </c>
      <c r="F26"/>
      <c r="G26" s="175"/>
      <c r="H26" s="175"/>
      <c r="I26" s="175"/>
      <c r="J26" s="175"/>
    </row>
    <row r="27" spans="1:13" ht="16.5" hidden="1" customHeight="1" x14ac:dyDescent="0.3">
      <c r="F27"/>
      <c r="G27" s="175"/>
      <c r="H27" s="175"/>
      <c r="I27" s="175"/>
      <c r="J27" s="175"/>
    </row>
    <row r="28" spans="1:13" ht="16.5" hidden="1" customHeight="1" x14ac:dyDescent="0.3">
      <c r="H28" s="233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</row>
    <row r="41" spans="4:14" ht="16.5" hidden="1" customHeight="1" x14ac:dyDescent="0.3">
      <c r="D41" s="236"/>
      <c r="E41" s="233"/>
    </row>
    <row r="42" spans="4:14" ht="16.5" hidden="1" customHeight="1" x14ac:dyDescent="0.3">
      <c r="D42" s="236"/>
      <c r="E42" s="233"/>
    </row>
    <row r="43" spans="4:14" ht="16.5" hidden="1" customHeight="1" x14ac:dyDescent="0.3">
      <c r="D43" s="236"/>
      <c r="E43" s="233"/>
    </row>
    <row r="44" spans="4:14" ht="16.5" hidden="1" customHeight="1" x14ac:dyDescent="0.3">
      <c r="D44" s="236"/>
      <c r="E44" s="233"/>
    </row>
    <row r="45" spans="4:14" ht="16.5" hidden="1" customHeight="1" x14ac:dyDescent="0.3">
      <c r="D45" s="236"/>
      <c r="E45" s="233"/>
    </row>
    <row r="46" spans="4:14" ht="16.5" hidden="1" customHeight="1" x14ac:dyDescent="0.3">
      <c r="D46" s="236"/>
      <c r="E46" s="233"/>
      <c r="J46" s="2"/>
      <c r="K46" s="235"/>
      <c r="L46" s="235"/>
      <c r="M46" s="235"/>
      <c r="N46" s="235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43"/>
  <sheetViews>
    <sheetView workbookViewId="0"/>
  </sheetViews>
  <sheetFormatPr defaultColWidth="0" defaultRowHeight="16.5" customHeight="1" zeroHeight="1" x14ac:dyDescent="0.3"/>
  <cols>
    <col min="1" max="3" width="9.140625" style="164" customWidth="1"/>
    <col min="4" max="4" width="10.42578125" style="164" bestFit="1" customWidth="1"/>
    <col min="5" max="11" width="9.140625" style="164" customWidth="1"/>
    <col min="12" max="12" width="15.140625" style="164" bestFit="1" customWidth="1"/>
    <col min="13" max="13" width="15.85546875" style="164" hidden="1" customWidth="1"/>
    <col min="14" max="14" width="0" style="164" hidden="1" customWidth="1"/>
    <col min="15" max="16384" width="9.140625" style="164" hidden="1"/>
  </cols>
  <sheetData>
    <row r="1" spans="1:11" s="87" customFormat="1" ht="17.100000000000001" customHeight="1" x14ac:dyDescent="0.25">
      <c r="A1" s="203" t="s">
        <v>704</v>
      </c>
    </row>
    <row r="2" spans="1:11" s="86" customFormat="1" x14ac:dyDescent="0.3"/>
    <row r="3" spans="1:11" s="86" customFormat="1" x14ac:dyDescent="0.3"/>
    <row r="4" spans="1:11" s="86" customFormat="1" x14ac:dyDescent="0.3"/>
    <row r="5" spans="1:11" s="86" customFormat="1" x14ac:dyDescent="0.3">
      <c r="C5" s="3" t="s">
        <v>66</v>
      </c>
      <c r="D5" s="3" t="s">
        <v>6</v>
      </c>
    </row>
    <row r="6" spans="1:11" s="86" customFormat="1" x14ac:dyDescent="0.3">
      <c r="C6" t="str">
        <f>A19</f>
        <v>Série</v>
      </c>
      <c r="D6" s="4">
        <f>B19</f>
        <v>151395</v>
      </c>
      <c r="E6" s="168">
        <f>D6/$D$10</f>
        <v>0.28860231041976436</v>
      </c>
    </row>
    <row r="7" spans="1:11" s="86" customFormat="1" x14ac:dyDescent="0.3">
      <c r="C7" t="str">
        <f t="shared" ref="C7:C8" si="0">A20</f>
        <v>Infantil</v>
      </c>
      <c r="D7" s="4">
        <f>B20</f>
        <v>91015</v>
      </c>
      <c r="E7" s="168">
        <f>D7/$D$10</f>
        <v>0.17350070532616568</v>
      </c>
    </row>
    <row r="8" spans="1:11" s="86" customFormat="1" x14ac:dyDescent="0.3">
      <c r="C8" t="str">
        <f t="shared" si="0"/>
        <v>Filme</v>
      </c>
      <c r="D8" s="4">
        <f>B21</f>
        <v>47955</v>
      </c>
      <c r="E8" s="168">
        <f>D8/$D$10</f>
        <v>9.1415989934804986E-2</v>
      </c>
    </row>
    <row r="9" spans="1:11" s="86" customFormat="1" x14ac:dyDescent="0.3">
      <c r="C9" t="s">
        <v>653</v>
      </c>
      <c r="D9" s="4">
        <f>C22</f>
        <v>234215</v>
      </c>
      <c r="E9" s="168">
        <f>D9/$D$10</f>
        <v>0.44648099431926491</v>
      </c>
    </row>
    <row r="10" spans="1:11" s="86" customFormat="1" x14ac:dyDescent="0.3">
      <c r="C10" s="3" t="s">
        <v>6</v>
      </c>
      <c r="D10" s="3">
        <f>SUM(D6:D9)</f>
        <v>524580</v>
      </c>
      <c r="E10" s="168">
        <f>D10/$D$10</f>
        <v>1</v>
      </c>
    </row>
    <row r="11" spans="1:11" s="86" customFormat="1" x14ac:dyDescent="0.3"/>
    <row r="12" spans="1:11" s="86" customFormat="1" x14ac:dyDescent="0.3"/>
    <row r="13" spans="1:11" s="86" customFormat="1" x14ac:dyDescent="0.3"/>
    <row r="14" spans="1:11" s="86" customFormat="1" x14ac:dyDescent="0.3"/>
    <row r="15" spans="1:11" s="86" customFormat="1" ht="28.5" customHeight="1" x14ac:dyDescent="0.3">
      <c r="A15" s="291" t="s">
        <v>656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</row>
    <row r="16" spans="1:11" x14ac:dyDescent="0.3"/>
    <row r="17" spans="1:14" hidden="1" x14ac:dyDescent="0.3">
      <c r="A17" s="146"/>
      <c r="B17" s="146"/>
      <c r="C17" s="146"/>
      <c r="L17" s="146"/>
      <c r="M17" s="146"/>
      <c r="N17" s="146"/>
    </row>
    <row r="18" spans="1:14" hidden="1" x14ac:dyDescent="0.3">
      <c r="A18" s="3" t="s">
        <v>66</v>
      </c>
      <c r="B18" s="3" t="s">
        <v>57</v>
      </c>
      <c r="C18" s="148"/>
      <c r="L18" s="146"/>
      <c r="M18" s="149"/>
      <c r="N18" s="148"/>
    </row>
    <row r="19" spans="1:14" hidden="1" x14ac:dyDescent="0.3">
      <c r="A19" t="s">
        <v>16</v>
      </c>
      <c r="B19" s="4">
        <v>151395</v>
      </c>
      <c r="C19" s="148"/>
      <c r="D19" s="170">
        <f>B19/B$40</f>
        <v>0.28860231041976436</v>
      </c>
      <c r="L19" s="146"/>
      <c r="M19" s="149"/>
      <c r="N19" s="148"/>
    </row>
    <row r="20" spans="1:14" hidden="1" x14ac:dyDescent="0.3">
      <c r="A20" t="s">
        <v>20</v>
      </c>
      <c r="B20" s="4">
        <v>91015</v>
      </c>
      <c r="C20" s="148"/>
      <c r="D20" s="170">
        <f t="shared" ref="D20:D21" si="1">B20/B$40</f>
        <v>0.17350070532616568</v>
      </c>
      <c r="L20" s="146"/>
      <c r="M20" s="149"/>
      <c r="N20" s="148"/>
    </row>
    <row r="21" spans="1:14" hidden="1" x14ac:dyDescent="0.3">
      <c r="A21" t="s">
        <v>18</v>
      </c>
      <c r="B21" s="4">
        <v>47955</v>
      </c>
      <c r="C21" s="148"/>
      <c r="D21" s="170">
        <f t="shared" si="1"/>
        <v>9.1415989934804986E-2</v>
      </c>
      <c r="L21" s="146"/>
      <c r="M21" s="149"/>
      <c r="N21" s="148"/>
    </row>
    <row r="22" spans="1:14" hidden="1" x14ac:dyDescent="0.3">
      <c r="A22" t="s">
        <v>15</v>
      </c>
      <c r="B22" s="4">
        <v>45140</v>
      </c>
      <c r="C22" s="148">
        <f>SUM(B22:B39)</f>
        <v>234215</v>
      </c>
      <c r="D22" s="170">
        <f>C22/B$40</f>
        <v>0.44648099431926491</v>
      </c>
      <c r="L22" s="146"/>
      <c r="M22" s="149"/>
      <c r="N22" s="148"/>
    </row>
    <row r="23" spans="1:14" hidden="1" x14ac:dyDescent="0.3">
      <c r="A23" t="s">
        <v>17</v>
      </c>
      <c r="B23" s="4">
        <v>44415</v>
      </c>
      <c r="C23" s="149"/>
      <c r="D23" s="169"/>
      <c r="G23" s="165"/>
      <c r="L23" s="146"/>
      <c r="M23" s="149"/>
      <c r="N23" s="148"/>
    </row>
    <row r="24" spans="1:14" hidden="1" x14ac:dyDescent="0.3">
      <c r="A24" t="s">
        <v>25</v>
      </c>
      <c r="B24" s="4">
        <v>33115</v>
      </c>
      <c r="C24" s="148"/>
      <c r="G24" s="165"/>
      <c r="L24" s="146"/>
      <c r="M24" s="149"/>
      <c r="N24" s="148"/>
    </row>
    <row r="25" spans="1:14" hidden="1" x14ac:dyDescent="0.3">
      <c r="A25" t="s">
        <v>24</v>
      </c>
      <c r="B25" s="4">
        <v>30480</v>
      </c>
      <c r="C25" s="148"/>
      <c r="G25" s="165"/>
      <c r="L25" s="146"/>
      <c r="M25" s="149"/>
      <c r="N25" s="148"/>
    </row>
    <row r="26" spans="1:14" hidden="1" x14ac:dyDescent="0.3">
      <c r="A26" t="s">
        <v>32</v>
      </c>
      <c r="B26" s="4">
        <v>20265</v>
      </c>
      <c r="C26" s="148"/>
      <c r="G26" s="165"/>
      <c r="L26" s="146"/>
      <c r="M26" s="149"/>
      <c r="N26" s="148"/>
    </row>
    <row r="27" spans="1:14" hidden="1" x14ac:dyDescent="0.3">
      <c r="A27" t="s">
        <v>30</v>
      </c>
      <c r="B27" s="4">
        <v>17740</v>
      </c>
      <c r="C27" s="148"/>
      <c r="G27" s="165"/>
      <c r="L27" s="146"/>
      <c r="M27" s="149"/>
      <c r="N27" s="148"/>
    </row>
    <row r="28" spans="1:14" hidden="1" x14ac:dyDescent="0.3">
      <c r="A28" t="s">
        <v>26</v>
      </c>
      <c r="B28" s="4">
        <v>17170</v>
      </c>
      <c r="C28" s="148"/>
      <c r="G28" s="165"/>
      <c r="L28" s="146"/>
      <c r="M28" s="149"/>
      <c r="N28" s="148"/>
    </row>
    <row r="29" spans="1:14" hidden="1" x14ac:dyDescent="0.3">
      <c r="A29" t="s">
        <v>28</v>
      </c>
      <c r="B29" s="4">
        <v>8850</v>
      </c>
      <c r="C29" s="148"/>
      <c r="G29" s="165"/>
      <c r="L29" s="146"/>
      <c r="M29" s="146"/>
      <c r="N29" s="147"/>
    </row>
    <row r="30" spans="1:14" hidden="1" x14ac:dyDescent="0.3">
      <c r="A30" t="s">
        <v>14</v>
      </c>
      <c r="B30" s="4">
        <v>5895</v>
      </c>
      <c r="C30" s="148"/>
      <c r="G30" s="165"/>
    </row>
    <row r="31" spans="1:14" hidden="1" x14ac:dyDescent="0.3">
      <c r="A31" t="s">
        <v>13</v>
      </c>
      <c r="B31" s="4">
        <v>3610</v>
      </c>
      <c r="C31" s="148"/>
      <c r="G31" s="165"/>
    </row>
    <row r="32" spans="1:14" hidden="1" x14ac:dyDescent="0.3">
      <c r="A32" t="s">
        <v>104</v>
      </c>
      <c r="B32" s="4">
        <v>3120</v>
      </c>
      <c r="C32" s="148"/>
      <c r="G32" s="165"/>
    </row>
    <row r="33" spans="1:7" hidden="1" x14ac:dyDescent="0.3">
      <c r="A33" t="s">
        <v>37</v>
      </c>
      <c r="B33" s="4">
        <v>1460</v>
      </c>
      <c r="C33" s="148"/>
      <c r="G33" s="165"/>
    </row>
    <row r="34" spans="1:7" hidden="1" x14ac:dyDescent="0.3">
      <c r="A34" t="s">
        <v>31</v>
      </c>
      <c r="B34" s="4">
        <v>1110</v>
      </c>
      <c r="C34" s="148"/>
      <c r="G34" s="165"/>
    </row>
    <row r="35" spans="1:7" hidden="1" x14ac:dyDescent="0.3">
      <c r="A35" t="s">
        <v>38</v>
      </c>
      <c r="B35" s="4">
        <v>750</v>
      </c>
      <c r="C35" s="148"/>
      <c r="G35" s="165"/>
    </row>
    <row r="36" spans="1:7" hidden="1" x14ac:dyDescent="0.3">
      <c r="A36" t="s">
        <v>36</v>
      </c>
      <c r="B36" s="4">
        <v>520</v>
      </c>
      <c r="C36" s="148"/>
      <c r="G36" s="165"/>
    </row>
    <row r="37" spans="1:7" hidden="1" x14ac:dyDescent="0.3">
      <c r="A37" t="s">
        <v>27</v>
      </c>
      <c r="B37" s="4">
        <v>395</v>
      </c>
      <c r="C37" s="148"/>
      <c r="G37" s="165"/>
    </row>
    <row r="38" spans="1:7" hidden="1" x14ac:dyDescent="0.3">
      <c r="A38" t="s">
        <v>23</v>
      </c>
      <c r="B38" s="4">
        <v>120</v>
      </c>
      <c r="C38" s="148"/>
      <c r="F38" s="166"/>
      <c r="G38" s="167"/>
    </row>
    <row r="39" spans="1:7" hidden="1" x14ac:dyDescent="0.3">
      <c r="A39" t="s">
        <v>19</v>
      </c>
      <c r="B39" s="4">
        <v>60</v>
      </c>
      <c r="C39" s="147"/>
    </row>
    <row r="40" spans="1:7" hidden="1" x14ac:dyDescent="0.3">
      <c r="A40" s="5" t="s">
        <v>65</v>
      </c>
      <c r="B40" s="6">
        <v>524580</v>
      </c>
      <c r="C40" s="147"/>
    </row>
    <row r="41" spans="1:7" hidden="1" x14ac:dyDescent="0.3"/>
    <row r="42" spans="1:7" hidden="1" x14ac:dyDescent="0.3"/>
    <row r="43" spans="1:7" hidden="1" x14ac:dyDescent="0.3"/>
  </sheetData>
  <mergeCells count="1">
    <mergeCell ref="A15:K1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workbookViewId="0">
      <selection sqref="A1:D1"/>
    </sheetView>
  </sheetViews>
  <sheetFormatPr defaultColWidth="0" defaultRowHeight="15" zeroHeight="1" x14ac:dyDescent="0.25"/>
  <cols>
    <col min="1" max="1" width="15.85546875" customWidth="1"/>
    <col min="2" max="2" width="16.28515625" customWidth="1"/>
    <col min="3" max="3" width="15.42578125" customWidth="1"/>
    <col min="4" max="4" width="12.28515625" customWidth="1"/>
    <col min="5" max="5" width="9.140625" customWidth="1"/>
    <col min="6" max="6" width="9.140625" hidden="1" customWidth="1"/>
    <col min="7" max="7" width="10.140625" hidden="1" customWidth="1"/>
    <col min="8" max="8" width="9.140625" hidden="1" customWidth="1"/>
    <col min="9" max="9" width="10.140625" hidden="1" customWidth="1"/>
    <col min="10" max="16384" width="9.140625" hidden="1"/>
  </cols>
  <sheetData>
    <row r="1" spans="1:9" s="1" customFormat="1" ht="30.75" customHeight="1" x14ac:dyDescent="0.25">
      <c r="A1" s="293" t="s">
        <v>705</v>
      </c>
      <c r="B1" s="293"/>
      <c r="C1" s="293"/>
      <c r="D1" s="293"/>
    </row>
    <row r="2" spans="1:9" x14ac:dyDescent="0.25"/>
    <row r="3" spans="1:9" ht="15" customHeight="1" x14ac:dyDescent="0.25">
      <c r="A3" s="49" t="s">
        <v>7</v>
      </c>
      <c r="B3" s="96" t="s">
        <v>40</v>
      </c>
      <c r="C3" s="96" t="s">
        <v>43</v>
      </c>
      <c r="D3" s="94" t="s">
        <v>42</v>
      </c>
    </row>
    <row r="4" spans="1:9" ht="15" customHeight="1" x14ac:dyDescent="0.3">
      <c r="A4" s="95" t="str">
        <f>A30</f>
        <v>Educação</v>
      </c>
      <c r="B4" s="20" t="str">
        <f>B30</f>
        <v>Instrutivo</v>
      </c>
      <c r="C4" s="64">
        <f>C30/(60*24)</f>
        <v>5.625</v>
      </c>
      <c r="D4" s="97">
        <f>C4/C$25</f>
        <v>1.5410958904109588E-2</v>
      </c>
      <c r="F4" s="10"/>
      <c r="H4" s="160"/>
      <c r="I4" s="159"/>
    </row>
    <row r="5" spans="1:9" ht="15" customHeight="1" x14ac:dyDescent="0.25">
      <c r="A5" s="297" t="str">
        <f>A4</f>
        <v>Educação</v>
      </c>
      <c r="B5" s="298"/>
      <c r="C5" s="75">
        <f t="shared" ref="C5:C24" si="0">C31/(60*24)</f>
        <v>5.625</v>
      </c>
      <c r="D5" s="98">
        <f t="shared" ref="D5:D24" si="1">C5/C$25</f>
        <v>1.5410958904109588E-2</v>
      </c>
      <c r="F5" s="10">
        <f>SUM(D4)</f>
        <v>1.5410958904109588E-2</v>
      </c>
      <c r="G5" s="159">
        <f>SUM(C4)</f>
        <v>5.625</v>
      </c>
      <c r="H5" s="160"/>
      <c r="I5" s="159"/>
    </row>
    <row r="6" spans="1:9" ht="15" customHeight="1" x14ac:dyDescent="0.3">
      <c r="A6" s="299" t="str">
        <f>A32</f>
        <v>Entretenimento</v>
      </c>
      <c r="B6" s="20" t="str">
        <f>B32</f>
        <v>Variedades</v>
      </c>
      <c r="C6" s="64">
        <f t="shared" si="0"/>
        <v>86.006944444444443</v>
      </c>
      <c r="D6" s="97">
        <f t="shared" si="1"/>
        <v>0.23563546423135465</v>
      </c>
      <c r="F6" s="10"/>
      <c r="H6" s="160"/>
      <c r="I6" s="159"/>
    </row>
    <row r="7" spans="1:9" ht="15" customHeight="1" x14ac:dyDescent="0.3">
      <c r="A7" s="300"/>
      <c r="B7" s="20" t="str">
        <f t="shared" ref="B7:B10" si="2">B33</f>
        <v>Esportivo</v>
      </c>
      <c r="C7" s="64">
        <f t="shared" si="0"/>
        <v>16.597222222222221</v>
      </c>
      <c r="D7" s="97">
        <f t="shared" si="1"/>
        <v>4.5471841704718415E-2</v>
      </c>
      <c r="F7" s="10"/>
      <c r="H7" s="160"/>
      <c r="I7" s="159"/>
    </row>
    <row r="8" spans="1:9" ht="15" customHeight="1" x14ac:dyDescent="0.3">
      <c r="A8" s="300"/>
      <c r="B8" s="20" t="str">
        <f t="shared" si="2"/>
        <v>Revista</v>
      </c>
      <c r="C8" s="64">
        <f t="shared" si="0"/>
        <v>2.375</v>
      </c>
      <c r="D8" s="97">
        <f t="shared" si="1"/>
        <v>6.5068493150684933E-3</v>
      </c>
      <c r="F8" s="10"/>
      <c r="H8" s="160"/>
      <c r="I8" s="159"/>
    </row>
    <row r="9" spans="1:9" ht="15" customHeight="1" x14ac:dyDescent="0.3">
      <c r="A9" s="300"/>
      <c r="B9" s="20" t="str">
        <f t="shared" si="2"/>
        <v>Série</v>
      </c>
      <c r="C9" s="64">
        <f t="shared" si="0"/>
        <v>1.0625</v>
      </c>
      <c r="D9" s="97">
        <f>C9/C$25</f>
        <v>2.9109589041095892E-3</v>
      </c>
      <c r="F9" s="10"/>
      <c r="H9" s="160"/>
      <c r="I9" s="159"/>
    </row>
    <row r="10" spans="1:9" ht="15" customHeight="1" x14ac:dyDescent="0.3">
      <c r="A10" s="301"/>
      <c r="B10" s="20" t="str">
        <f t="shared" si="2"/>
        <v>Humorístico</v>
      </c>
      <c r="C10" s="64">
        <f t="shared" si="0"/>
        <v>0.1875</v>
      </c>
      <c r="D10" s="97">
        <f t="shared" si="1"/>
        <v>5.1369863013698625E-4</v>
      </c>
      <c r="F10" s="10"/>
      <c r="H10" s="160"/>
      <c r="I10" s="159"/>
    </row>
    <row r="11" spans="1:9" ht="15" customHeight="1" x14ac:dyDescent="0.25">
      <c r="A11" s="297" t="str">
        <f>A6</f>
        <v>Entretenimento</v>
      </c>
      <c r="B11" s="298"/>
      <c r="C11" s="75">
        <f t="shared" si="0"/>
        <v>106.22916666666667</v>
      </c>
      <c r="D11" s="98">
        <f t="shared" si="1"/>
        <v>0.29103881278538812</v>
      </c>
      <c r="F11" s="10">
        <f>SUM(D6:D10)</f>
        <v>0.29103881278538818</v>
      </c>
      <c r="G11" s="159">
        <f>SUM(C6:C10)</f>
        <v>106.22916666666666</v>
      </c>
      <c r="H11" s="160"/>
      <c r="I11" s="159"/>
    </row>
    <row r="12" spans="1:9" ht="15" customHeight="1" x14ac:dyDescent="0.3">
      <c r="A12" s="294" t="str">
        <f>A38</f>
        <v>Informação</v>
      </c>
      <c r="B12" s="20" t="str">
        <f>B38</f>
        <v>Telejornal</v>
      </c>
      <c r="C12" s="64">
        <f t="shared" si="0"/>
        <v>19.034722222222221</v>
      </c>
      <c r="D12" s="97">
        <f t="shared" si="1"/>
        <v>5.2149923896499237E-2</v>
      </c>
      <c r="F12" s="10"/>
      <c r="H12" s="160"/>
      <c r="I12" s="159"/>
    </row>
    <row r="13" spans="1:9" ht="15" customHeight="1" x14ac:dyDescent="0.3">
      <c r="A13" s="294"/>
      <c r="B13" s="20" t="str">
        <f t="shared" ref="B13:B15" si="3">B39</f>
        <v>Documentário</v>
      </c>
      <c r="C13" s="64">
        <f t="shared" si="0"/>
        <v>6.760416666666667</v>
      </c>
      <c r="D13" s="97">
        <f t="shared" si="1"/>
        <v>1.8521689497716896E-2</v>
      </c>
      <c r="F13" s="10"/>
      <c r="H13" s="160"/>
      <c r="I13" s="159"/>
    </row>
    <row r="14" spans="1:9" ht="15" customHeight="1" x14ac:dyDescent="0.3">
      <c r="A14" s="294"/>
      <c r="B14" s="20" t="str">
        <f t="shared" si="3"/>
        <v>Entrevista</v>
      </c>
      <c r="C14" s="64">
        <f t="shared" si="0"/>
        <v>6.2736111111111112</v>
      </c>
      <c r="D14" s="97">
        <f t="shared" si="1"/>
        <v>1.7187975646879756E-2</v>
      </c>
      <c r="F14" s="10"/>
      <c r="H14" s="160"/>
      <c r="I14" s="159"/>
    </row>
    <row r="15" spans="1:9" ht="15" customHeight="1" x14ac:dyDescent="0.3">
      <c r="A15" s="294"/>
      <c r="B15" s="20" t="str">
        <f t="shared" si="3"/>
        <v>Debate</v>
      </c>
      <c r="C15" s="64">
        <f t="shared" si="0"/>
        <v>4.083333333333333</v>
      </c>
      <c r="D15" s="97">
        <f t="shared" si="1"/>
        <v>1.1187214611872146E-2</v>
      </c>
      <c r="F15" s="10"/>
      <c r="H15" s="160"/>
      <c r="I15" s="159"/>
    </row>
    <row r="16" spans="1:9" ht="15" customHeight="1" x14ac:dyDescent="0.25">
      <c r="A16" s="297" t="str">
        <f>A12</f>
        <v>Informação</v>
      </c>
      <c r="B16" s="298"/>
      <c r="C16" s="75">
        <f t="shared" si="0"/>
        <v>36.15208333333333</v>
      </c>
      <c r="D16" s="98">
        <f t="shared" si="1"/>
        <v>9.904680365296803E-2</v>
      </c>
      <c r="F16" s="10">
        <f>SUM(D12:D15)</f>
        <v>9.904680365296803E-2</v>
      </c>
      <c r="G16" s="159">
        <f>SUM(C12:C15)</f>
        <v>36.152083333333337</v>
      </c>
      <c r="H16" s="160"/>
      <c r="I16" s="159"/>
    </row>
    <row r="17" spans="1:9" ht="15" customHeight="1" x14ac:dyDescent="0.3">
      <c r="A17" s="299" t="str">
        <f>A43</f>
        <v>Outros</v>
      </c>
      <c r="B17" s="20" t="str">
        <f>B43</f>
        <v>Religioso</v>
      </c>
      <c r="C17" s="64">
        <f t="shared" si="0"/>
        <v>57.65625</v>
      </c>
      <c r="D17" s="97">
        <f t="shared" si="1"/>
        <v>0.15796232876712329</v>
      </c>
      <c r="F17" s="10"/>
      <c r="H17" s="160"/>
      <c r="I17" s="159"/>
    </row>
    <row r="18" spans="1:9" ht="15" customHeight="1" x14ac:dyDescent="0.3">
      <c r="A18" s="300"/>
      <c r="B18" s="20" t="str">
        <f t="shared" ref="B18:B19" si="4">B44</f>
        <v>Especial</v>
      </c>
      <c r="C18" s="64">
        <f t="shared" si="0"/>
        <v>8.3333333333333329E-2</v>
      </c>
      <c r="D18" s="97">
        <f t="shared" si="1"/>
        <v>2.2831050228310502E-4</v>
      </c>
      <c r="F18" s="10"/>
      <c r="H18" s="160"/>
      <c r="I18" s="159"/>
    </row>
    <row r="19" spans="1:9" ht="15" customHeight="1" x14ac:dyDescent="0.3">
      <c r="A19" s="301"/>
      <c r="B19" s="20" t="str">
        <f t="shared" si="4"/>
        <v>Eventos</v>
      </c>
      <c r="C19" s="64">
        <f t="shared" si="0"/>
        <v>8.3333333333333329E-2</v>
      </c>
      <c r="D19" s="97">
        <f t="shared" si="1"/>
        <v>2.2831050228310502E-4</v>
      </c>
      <c r="F19" s="10"/>
      <c r="H19" s="160"/>
      <c r="I19" s="159"/>
    </row>
    <row r="20" spans="1:9" ht="15" customHeight="1" x14ac:dyDescent="0.25">
      <c r="A20" s="297" t="str">
        <f>A17</f>
        <v>Outros</v>
      </c>
      <c r="B20" s="298"/>
      <c r="C20" s="75">
        <f t="shared" si="0"/>
        <v>57.822916666666664</v>
      </c>
      <c r="D20" s="98">
        <f t="shared" si="1"/>
        <v>0.15841894977168949</v>
      </c>
      <c r="F20" s="10">
        <f>SUM(D17:D19)</f>
        <v>0.15841894977168952</v>
      </c>
      <c r="G20" s="159">
        <f>SUM(C17:C19)</f>
        <v>57.822916666666671</v>
      </c>
      <c r="H20" s="160"/>
      <c r="I20" s="159"/>
    </row>
    <row r="21" spans="1:9" ht="15" customHeight="1" x14ac:dyDescent="0.3">
      <c r="A21" s="294" t="str">
        <f>A47</f>
        <v>Publicidade</v>
      </c>
      <c r="B21" s="20" t="str">
        <f>B47</f>
        <v>Telecompra</v>
      </c>
      <c r="C21" s="64">
        <f t="shared" si="0"/>
        <v>158.44166666666666</v>
      </c>
      <c r="D21" s="97">
        <f t="shared" si="1"/>
        <v>0.43408675799086754</v>
      </c>
      <c r="F21" s="10"/>
      <c r="H21" s="160"/>
      <c r="I21" s="159"/>
    </row>
    <row r="22" spans="1:9" ht="15" customHeight="1" x14ac:dyDescent="0.3">
      <c r="A22" s="294"/>
      <c r="B22" s="20" t="str">
        <f t="shared" ref="B22:B23" si="5">B48</f>
        <v>Sorteio</v>
      </c>
      <c r="C22" s="64">
        <f t="shared" si="0"/>
        <v>0.36805555555555558</v>
      </c>
      <c r="D22" s="97">
        <f t="shared" si="1"/>
        <v>1.0083713850837139E-3</v>
      </c>
      <c r="F22" s="10"/>
      <c r="H22" s="160"/>
      <c r="I22" s="159"/>
    </row>
    <row r="23" spans="1:9" ht="15" customHeight="1" x14ac:dyDescent="0.3">
      <c r="A23" s="294"/>
      <c r="B23" s="20" t="str">
        <f t="shared" si="5"/>
        <v>Político</v>
      </c>
      <c r="C23" s="64">
        <f t="shared" si="0"/>
        <v>0.3611111111111111</v>
      </c>
      <c r="D23" s="97">
        <f t="shared" si="1"/>
        <v>9.8934550989345513E-4</v>
      </c>
      <c r="F23" s="10"/>
      <c r="H23" s="160"/>
      <c r="I23" s="159"/>
    </row>
    <row r="24" spans="1:9" ht="15" customHeight="1" x14ac:dyDescent="0.25">
      <c r="A24" s="297" t="str">
        <f>A21</f>
        <v>Publicidade</v>
      </c>
      <c r="B24" s="298"/>
      <c r="C24" s="75">
        <f t="shared" si="0"/>
        <v>159.17083333333332</v>
      </c>
      <c r="D24" s="98">
        <f t="shared" si="1"/>
        <v>0.43608447488584473</v>
      </c>
      <c r="F24" s="10">
        <f>SUM(D21:D23)</f>
        <v>0.43608447488584468</v>
      </c>
      <c r="G24" s="159">
        <f>SUM(C21:C23)</f>
        <v>159.17083333333332</v>
      </c>
      <c r="H24" s="160"/>
      <c r="I24" s="159"/>
    </row>
    <row r="25" spans="1:9" ht="15" customHeight="1" x14ac:dyDescent="0.25">
      <c r="A25" s="308" t="s">
        <v>6</v>
      </c>
      <c r="B25" s="309"/>
      <c r="C25" s="105">
        <f>C51/(60*24)</f>
        <v>365</v>
      </c>
      <c r="D25" s="106">
        <f>C25/C25</f>
        <v>1</v>
      </c>
      <c r="F25" s="10">
        <f>SUM(F5:F24)</f>
        <v>1</v>
      </c>
      <c r="G25" s="159">
        <f>SUM(G5:G24)</f>
        <v>365</v>
      </c>
      <c r="H25" s="160"/>
      <c r="I25" s="159"/>
    </row>
    <row r="26" spans="1:9" ht="30.75" customHeight="1" x14ac:dyDescent="0.25">
      <c r="A26" s="291" t="s">
        <v>656</v>
      </c>
      <c r="B26" s="291"/>
      <c r="C26" s="291"/>
      <c r="D26" s="291"/>
      <c r="E26" s="291"/>
      <c r="F26" s="291"/>
      <c r="G26" s="291"/>
      <c r="H26" s="291"/>
    </row>
    <row r="27" spans="1:9" x14ac:dyDescent="0.25"/>
    <row r="29" spans="1:9" hidden="1" x14ac:dyDescent="0.25">
      <c r="A29" s="3" t="s">
        <v>7</v>
      </c>
      <c r="B29" s="3" t="s">
        <v>66</v>
      </c>
      <c r="C29" s="3" t="s">
        <v>62</v>
      </c>
      <c r="D29" s="146"/>
    </row>
    <row r="30" spans="1:9" hidden="1" x14ac:dyDescent="0.25">
      <c r="A30" s="7" t="s">
        <v>12</v>
      </c>
      <c r="B30" t="s">
        <v>26</v>
      </c>
      <c r="C30" s="4">
        <v>8100</v>
      </c>
      <c r="D30" s="148"/>
      <c r="F30" s="10">
        <f>C30/C$51</f>
        <v>1.5410958904109588E-2</v>
      </c>
      <c r="G30" s="159">
        <f>C30/(60*24)</f>
        <v>5.625</v>
      </c>
    </row>
    <row r="31" spans="1:9" hidden="1" x14ac:dyDescent="0.25">
      <c r="A31" s="8" t="s">
        <v>71</v>
      </c>
      <c r="B31" s="8"/>
      <c r="C31" s="9">
        <v>8100</v>
      </c>
      <c r="D31" s="147"/>
      <c r="F31" s="10">
        <f t="shared" ref="F31:F51" si="6">C31/C$51</f>
        <v>1.5410958904109588E-2</v>
      </c>
      <c r="G31" s="159">
        <f t="shared" ref="G31:G51" si="7">C31/(60*24)</f>
        <v>5.625</v>
      </c>
    </row>
    <row r="32" spans="1:9" hidden="1" x14ac:dyDescent="0.25">
      <c r="A32" s="2" t="s">
        <v>8</v>
      </c>
      <c r="B32" t="s">
        <v>14</v>
      </c>
      <c r="C32" s="4">
        <v>123850</v>
      </c>
      <c r="D32" s="148"/>
      <c r="F32" s="10">
        <f t="shared" si="6"/>
        <v>0.23563546423135465</v>
      </c>
      <c r="G32" s="159">
        <f t="shared" si="7"/>
        <v>86.006944444444443</v>
      </c>
    </row>
    <row r="33" spans="1:7" hidden="1" x14ac:dyDescent="0.25">
      <c r="A33" s="2"/>
      <c r="B33" t="s">
        <v>19</v>
      </c>
      <c r="C33" s="4">
        <v>23900</v>
      </c>
      <c r="D33" s="148"/>
      <c r="F33" s="10">
        <f t="shared" si="6"/>
        <v>4.5471841704718415E-2</v>
      </c>
      <c r="G33" s="159">
        <f t="shared" si="7"/>
        <v>16.597222222222221</v>
      </c>
    </row>
    <row r="34" spans="1:7" hidden="1" x14ac:dyDescent="0.25">
      <c r="A34" s="2"/>
      <c r="B34" t="s">
        <v>32</v>
      </c>
      <c r="C34" s="4">
        <v>3420</v>
      </c>
      <c r="D34" s="148"/>
      <c r="F34" s="10">
        <f t="shared" si="6"/>
        <v>6.5068493150684933E-3</v>
      </c>
      <c r="G34" s="159">
        <f t="shared" si="7"/>
        <v>2.375</v>
      </c>
    </row>
    <row r="35" spans="1:7" hidden="1" x14ac:dyDescent="0.25">
      <c r="A35" s="2"/>
      <c r="B35" t="s">
        <v>16</v>
      </c>
      <c r="C35" s="4">
        <v>1530</v>
      </c>
      <c r="D35" s="148"/>
      <c r="F35" s="10">
        <f t="shared" si="6"/>
        <v>2.9109589041095892E-3</v>
      </c>
      <c r="G35" s="159">
        <f t="shared" si="7"/>
        <v>1.0625</v>
      </c>
    </row>
    <row r="36" spans="1:7" hidden="1" x14ac:dyDescent="0.25">
      <c r="A36" s="7"/>
      <c r="B36" t="s">
        <v>27</v>
      </c>
      <c r="C36" s="4">
        <v>270</v>
      </c>
      <c r="D36" s="147"/>
      <c r="F36" s="10">
        <f t="shared" si="6"/>
        <v>5.1369863013698625E-4</v>
      </c>
      <c r="G36" s="159">
        <f t="shared" si="7"/>
        <v>0.1875</v>
      </c>
    </row>
    <row r="37" spans="1:7" hidden="1" x14ac:dyDescent="0.25">
      <c r="A37" s="8" t="s">
        <v>67</v>
      </c>
      <c r="B37" s="8"/>
      <c r="C37" s="9">
        <v>152970</v>
      </c>
      <c r="D37" s="148"/>
      <c r="F37" s="10">
        <f t="shared" si="6"/>
        <v>0.29103881278538812</v>
      </c>
      <c r="G37" s="159">
        <f t="shared" si="7"/>
        <v>106.22916666666667</v>
      </c>
    </row>
    <row r="38" spans="1:7" hidden="1" x14ac:dyDescent="0.25">
      <c r="A38" s="112" t="s">
        <v>9</v>
      </c>
      <c r="B38" t="s">
        <v>15</v>
      </c>
      <c r="C38" s="4">
        <v>27410</v>
      </c>
      <c r="D38" s="148"/>
      <c r="F38" s="10">
        <f t="shared" si="6"/>
        <v>5.2149923896499237E-2</v>
      </c>
      <c r="G38" s="159">
        <f t="shared" si="7"/>
        <v>19.034722222222221</v>
      </c>
    </row>
    <row r="39" spans="1:7" hidden="1" x14ac:dyDescent="0.25">
      <c r="A39" s="112"/>
      <c r="B39" t="s">
        <v>30</v>
      </c>
      <c r="C39" s="4">
        <v>9735</v>
      </c>
      <c r="D39" s="148"/>
      <c r="F39" s="10">
        <f t="shared" si="6"/>
        <v>1.8521689497716896E-2</v>
      </c>
      <c r="G39" s="159">
        <f t="shared" si="7"/>
        <v>6.760416666666667</v>
      </c>
    </row>
    <row r="40" spans="1:7" hidden="1" x14ac:dyDescent="0.25">
      <c r="A40" s="112"/>
      <c r="B40" t="s">
        <v>28</v>
      </c>
      <c r="C40" s="4">
        <v>9034</v>
      </c>
      <c r="D40" s="148"/>
      <c r="F40" s="10">
        <f t="shared" si="6"/>
        <v>1.7187975646879756E-2</v>
      </c>
      <c r="G40" s="159">
        <f t="shared" si="7"/>
        <v>6.2736111111111112</v>
      </c>
    </row>
    <row r="41" spans="1:7" hidden="1" x14ac:dyDescent="0.25">
      <c r="A41" s="7"/>
      <c r="B41" t="s">
        <v>24</v>
      </c>
      <c r="C41" s="4">
        <v>5880</v>
      </c>
      <c r="D41" s="147"/>
      <c r="F41" s="10">
        <f t="shared" si="6"/>
        <v>1.1187214611872146E-2</v>
      </c>
      <c r="G41" s="159">
        <f t="shared" si="7"/>
        <v>4.083333333333333</v>
      </c>
    </row>
    <row r="42" spans="1:7" hidden="1" x14ac:dyDescent="0.25">
      <c r="A42" s="8" t="s">
        <v>69</v>
      </c>
      <c r="B42" s="8"/>
      <c r="C42" s="9">
        <v>52059</v>
      </c>
      <c r="D42" s="148"/>
      <c r="F42" s="10">
        <f t="shared" si="6"/>
        <v>9.9046803652968043E-2</v>
      </c>
      <c r="G42" s="159">
        <f t="shared" si="7"/>
        <v>36.15208333333333</v>
      </c>
    </row>
    <row r="43" spans="1:7" hidden="1" x14ac:dyDescent="0.25">
      <c r="A43" s="112" t="s">
        <v>10</v>
      </c>
      <c r="B43" t="s">
        <v>13</v>
      </c>
      <c r="C43" s="4">
        <v>83025</v>
      </c>
      <c r="D43" s="148"/>
      <c r="F43" s="10">
        <f t="shared" si="6"/>
        <v>0.15796232876712329</v>
      </c>
      <c r="G43" s="159">
        <f t="shared" si="7"/>
        <v>57.65625</v>
      </c>
    </row>
    <row r="44" spans="1:7" hidden="1" x14ac:dyDescent="0.25">
      <c r="A44" s="112"/>
      <c r="B44" t="s">
        <v>38</v>
      </c>
      <c r="C44" s="4">
        <v>120</v>
      </c>
      <c r="D44" s="147"/>
      <c r="F44" s="10">
        <f t="shared" si="6"/>
        <v>2.2831050228310502E-4</v>
      </c>
      <c r="G44" s="159">
        <f t="shared" si="7"/>
        <v>8.3333333333333329E-2</v>
      </c>
    </row>
    <row r="45" spans="1:7" hidden="1" x14ac:dyDescent="0.25">
      <c r="A45" s="7"/>
      <c r="B45" t="s">
        <v>37</v>
      </c>
      <c r="C45" s="4">
        <v>120</v>
      </c>
      <c r="D45" s="148"/>
      <c r="F45" s="10">
        <f t="shared" si="6"/>
        <v>2.2831050228310502E-4</v>
      </c>
      <c r="G45" s="159">
        <f t="shared" si="7"/>
        <v>8.3333333333333329E-2</v>
      </c>
    </row>
    <row r="46" spans="1:7" hidden="1" x14ac:dyDescent="0.25">
      <c r="A46" s="8" t="s">
        <v>68</v>
      </c>
      <c r="B46" s="8"/>
      <c r="C46" s="9">
        <v>83265</v>
      </c>
      <c r="D46" s="148"/>
      <c r="F46" s="10">
        <f t="shared" si="6"/>
        <v>0.15841894977168949</v>
      </c>
      <c r="G46" s="159">
        <f t="shared" si="7"/>
        <v>57.822916666666664</v>
      </c>
    </row>
    <row r="47" spans="1:7" hidden="1" x14ac:dyDescent="0.25">
      <c r="A47" s="112" t="s">
        <v>11</v>
      </c>
      <c r="B47" t="s">
        <v>41</v>
      </c>
      <c r="C47" s="4">
        <v>228156</v>
      </c>
      <c r="D47" s="148"/>
      <c r="F47" s="10">
        <f t="shared" si="6"/>
        <v>0.4340867579908676</v>
      </c>
      <c r="G47" s="159">
        <f t="shared" si="7"/>
        <v>158.44166666666666</v>
      </c>
    </row>
    <row r="48" spans="1:7" hidden="1" x14ac:dyDescent="0.25">
      <c r="A48" s="112"/>
      <c r="B48" t="s">
        <v>39</v>
      </c>
      <c r="C48" s="4">
        <v>530</v>
      </c>
      <c r="D48" s="147"/>
      <c r="F48" s="10">
        <f t="shared" si="6"/>
        <v>1.0083713850837139E-3</v>
      </c>
      <c r="G48" s="159">
        <f t="shared" si="7"/>
        <v>0.36805555555555558</v>
      </c>
    </row>
    <row r="49" spans="1:7" hidden="1" x14ac:dyDescent="0.25">
      <c r="A49" s="7"/>
      <c r="B49" t="s">
        <v>36</v>
      </c>
      <c r="C49" s="4">
        <v>520</v>
      </c>
      <c r="D49" s="147"/>
      <c r="F49" s="10">
        <f t="shared" si="6"/>
        <v>9.8934550989345513E-4</v>
      </c>
      <c r="G49" s="159">
        <f t="shared" si="7"/>
        <v>0.3611111111111111</v>
      </c>
    </row>
    <row r="50" spans="1:7" hidden="1" x14ac:dyDescent="0.25">
      <c r="A50" s="8" t="s">
        <v>70</v>
      </c>
      <c r="B50" s="8"/>
      <c r="C50" s="9">
        <v>229206</v>
      </c>
      <c r="F50" s="10">
        <f t="shared" si="6"/>
        <v>0.43608447488584473</v>
      </c>
      <c r="G50" s="159">
        <f t="shared" si="7"/>
        <v>159.17083333333332</v>
      </c>
    </row>
    <row r="51" spans="1:7" hidden="1" x14ac:dyDescent="0.25">
      <c r="A51" s="5" t="s">
        <v>65</v>
      </c>
      <c r="B51" s="5"/>
      <c r="C51" s="6">
        <v>525600</v>
      </c>
      <c r="F51" s="10">
        <f t="shared" si="6"/>
        <v>1</v>
      </c>
      <c r="G51" s="159">
        <f t="shared" si="7"/>
        <v>365</v>
      </c>
    </row>
  </sheetData>
  <mergeCells count="12">
    <mergeCell ref="A26:H26"/>
    <mergeCell ref="A1:D1"/>
    <mergeCell ref="A20:B20"/>
    <mergeCell ref="A21:A23"/>
    <mergeCell ref="A24:B24"/>
    <mergeCell ref="A25:B25"/>
    <mergeCell ref="A5:B5"/>
    <mergeCell ref="A11:B11"/>
    <mergeCell ref="A12:A15"/>
    <mergeCell ref="A16:B16"/>
    <mergeCell ref="A6:A10"/>
    <mergeCell ref="A17:A1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56"/>
  <sheetViews>
    <sheetView zoomScaleNormal="100" workbookViewId="0">
      <selection sqref="A1:M1"/>
    </sheetView>
  </sheetViews>
  <sheetFormatPr defaultColWidth="0" defaultRowHeight="16.5" customHeight="1" zeroHeight="1" x14ac:dyDescent="0.3"/>
  <cols>
    <col min="1" max="1" width="4" style="86" customWidth="1"/>
    <col min="2" max="2" width="9.140625" style="86" customWidth="1"/>
    <col min="3" max="3" width="11.140625" style="86" bestFit="1" customWidth="1"/>
    <col min="4" max="10" width="9.140625" style="86" customWidth="1"/>
    <col min="11" max="11" width="14.85546875" style="86" customWidth="1"/>
    <col min="12" max="12" width="7.140625" style="86" bestFit="1" customWidth="1"/>
    <col min="13" max="13" width="7.28515625" style="86" customWidth="1"/>
    <col min="14" max="14" width="9.140625" style="86" customWidth="1"/>
    <col min="15" max="18" width="0" style="86" hidden="1" customWidth="1"/>
    <col min="19" max="16384" width="9.140625" style="86" hidden="1"/>
  </cols>
  <sheetData>
    <row r="1" spans="1:18" s="87" customFormat="1" ht="17.100000000000001" customHeight="1" x14ac:dyDescent="0.25">
      <c r="A1" s="293" t="s">
        <v>706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8" ht="16.5" customHeight="1" x14ac:dyDescent="0.3"/>
    <row r="3" spans="1:18" x14ac:dyDescent="0.3">
      <c r="H3" s="164"/>
      <c r="I3" s="164"/>
      <c r="J3" s="164"/>
      <c r="K3" s="164"/>
    </row>
    <row r="4" spans="1:18" x14ac:dyDescent="0.3">
      <c r="B4" s="234" t="s">
        <v>7</v>
      </c>
      <c r="C4" s="234">
        <v>2012</v>
      </c>
      <c r="D4" s="234">
        <v>2013</v>
      </c>
      <c r="E4" s="234">
        <v>2014</v>
      </c>
      <c r="F4" s="234">
        <v>2015</v>
      </c>
      <c r="H4" s="164"/>
      <c r="I4" s="164"/>
      <c r="J4" s="164"/>
      <c r="K4" s="164"/>
    </row>
    <row r="5" spans="1:18" x14ac:dyDescent="0.3">
      <c r="B5" t="s">
        <v>11</v>
      </c>
      <c r="C5" s="175">
        <v>0.45536529680365295</v>
      </c>
      <c r="D5" s="175">
        <v>0.42833561020036431</v>
      </c>
      <c r="E5" s="175">
        <v>0.44625190258751901</v>
      </c>
      <c r="F5" s="175">
        <f>VLOOKUP(B5,$B$22:$D$26,3,FALSE)</f>
        <v>0.43608447488584473</v>
      </c>
      <c r="H5" s="146"/>
      <c r="I5" s="149"/>
      <c r="J5" s="148"/>
      <c r="K5" s="232"/>
    </row>
    <row r="6" spans="1:18" x14ac:dyDescent="0.3">
      <c r="B6" t="s">
        <v>8</v>
      </c>
      <c r="C6" s="175">
        <v>0.30505136986301368</v>
      </c>
      <c r="D6" s="175">
        <v>0.33130312689738917</v>
      </c>
      <c r="E6" s="175">
        <v>0.28597792998477928</v>
      </c>
      <c r="F6" s="175">
        <f>VLOOKUP(B6,$B$22:$D$26,3,FALSE)</f>
        <v>0.29103881278538812</v>
      </c>
      <c r="H6" s="146"/>
      <c r="I6" s="149"/>
      <c r="J6" s="148"/>
      <c r="K6" s="232"/>
      <c r="P6" s="251"/>
      <c r="Q6" s="251"/>
      <c r="R6" s="251"/>
    </row>
    <row r="7" spans="1:18" x14ac:dyDescent="0.3">
      <c r="B7" t="s">
        <v>10</v>
      </c>
      <c r="C7" s="175">
        <v>0.1583904109589041</v>
      </c>
      <c r="D7" s="175">
        <v>0.15816636308439588</v>
      </c>
      <c r="E7" s="175">
        <v>0.15927511415525114</v>
      </c>
      <c r="F7" s="175">
        <f>VLOOKUP(B7,$B$22:$D$26,3,FALSE)</f>
        <v>0.15841894977168949</v>
      </c>
      <c r="H7" s="146"/>
      <c r="I7" s="149"/>
      <c r="J7" s="148"/>
      <c r="K7" s="232"/>
      <c r="P7" s="251"/>
      <c r="Q7" s="251"/>
      <c r="R7" s="251"/>
    </row>
    <row r="8" spans="1:18" x14ac:dyDescent="0.3">
      <c r="B8" t="s">
        <v>9</v>
      </c>
      <c r="C8" s="175">
        <v>6.7751141552511412E-2</v>
      </c>
      <c r="D8" s="175">
        <v>7.6673497267759558E-2</v>
      </c>
      <c r="E8" s="175">
        <v>9.2627473363774734E-2</v>
      </c>
      <c r="F8" s="175">
        <f>VLOOKUP(B8,$B$22:$D$26,3,FALSE)</f>
        <v>9.904680365296803E-2</v>
      </c>
      <c r="H8" s="146"/>
      <c r="I8" s="149"/>
      <c r="J8" s="148"/>
      <c r="K8" s="232"/>
      <c r="P8" s="251"/>
      <c r="Q8" s="251"/>
      <c r="R8" s="251"/>
    </row>
    <row r="9" spans="1:18" x14ac:dyDescent="0.3">
      <c r="B9" t="s">
        <v>12</v>
      </c>
      <c r="C9" s="175">
        <v>1.3441780821917809E-2</v>
      </c>
      <c r="D9" s="175">
        <v>5.521402550091075E-3</v>
      </c>
      <c r="E9" s="175">
        <v>1.5867579908675798E-2</v>
      </c>
      <c r="F9" s="175">
        <f>VLOOKUP(B9,$B$22:$D$26,3,FALSE)</f>
        <v>1.5410958904109588E-2</v>
      </c>
      <c r="H9" s="146"/>
      <c r="I9" s="149"/>
      <c r="J9" s="148"/>
      <c r="K9" s="232"/>
      <c r="P9" s="251"/>
      <c r="Q9" s="251"/>
      <c r="R9" s="251"/>
    </row>
    <row r="10" spans="1:18" x14ac:dyDescent="0.3">
      <c r="B10" s="2"/>
      <c r="C10" s="235"/>
      <c r="D10" s="235"/>
      <c r="E10" s="235"/>
      <c r="F10" s="235"/>
      <c r="H10" s="146"/>
      <c r="I10" s="146"/>
      <c r="J10" s="147"/>
      <c r="K10" s="232"/>
      <c r="P10" s="251"/>
      <c r="Q10" s="251"/>
      <c r="R10" s="251"/>
    </row>
    <row r="11" spans="1:18" x14ac:dyDescent="0.3">
      <c r="B11" s="55"/>
      <c r="C11" s="55"/>
      <c r="D11" s="55"/>
      <c r="H11" s="146"/>
      <c r="I11" s="146"/>
      <c r="J11" s="147"/>
      <c r="K11" s="164"/>
      <c r="P11" s="251"/>
      <c r="Q11" s="251"/>
      <c r="R11" s="251"/>
    </row>
    <row r="12" spans="1:18" x14ac:dyDescent="0.3">
      <c r="H12" s="164"/>
      <c r="I12" s="164"/>
      <c r="J12" s="164"/>
      <c r="K12" s="164"/>
    </row>
    <row r="13" spans="1:18" x14ac:dyDescent="0.3">
      <c r="H13" s="164"/>
      <c r="I13" s="164"/>
      <c r="J13" s="164"/>
      <c r="K13" s="164"/>
    </row>
    <row r="14" spans="1:18" ht="16.5" customHeight="1" x14ac:dyDescent="0.3"/>
    <row r="15" spans="1:18" ht="16.5" customHeight="1" x14ac:dyDescent="0.3"/>
    <row r="16" spans="1:18" ht="16.5" customHeight="1" x14ac:dyDescent="0.3"/>
    <row r="17" spans="1:13" x14ac:dyDescent="0.3">
      <c r="A17" s="291" t="s">
        <v>656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6.5" customHeight="1" x14ac:dyDescent="0.3"/>
    <row r="21" spans="1:13" hidden="1" x14ac:dyDescent="0.3">
      <c r="B21"/>
      <c r="C21"/>
      <c r="D21"/>
    </row>
    <row r="22" spans="1:13" hidden="1" x14ac:dyDescent="0.3">
      <c r="B22" t="s">
        <v>12</v>
      </c>
      <c r="C22" s="159">
        <v>5.625</v>
      </c>
      <c r="D22" s="160">
        <v>1.5410958904109588E-2</v>
      </c>
      <c r="H22" s="233"/>
    </row>
    <row r="23" spans="1:13" hidden="1" x14ac:dyDescent="0.3">
      <c r="B23" t="s">
        <v>8</v>
      </c>
      <c r="C23" s="159">
        <v>106.22916666666667</v>
      </c>
      <c r="D23" s="160">
        <v>0.29103881278538812</v>
      </c>
      <c r="H23" s="233"/>
    </row>
    <row r="24" spans="1:13" hidden="1" x14ac:dyDescent="0.3">
      <c r="B24" t="s">
        <v>9</v>
      </c>
      <c r="C24" s="159">
        <v>36.15208333333333</v>
      </c>
      <c r="D24" s="160">
        <v>9.904680365296803E-2</v>
      </c>
      <c r="H24" s="233"/>
    </row>
    <row r="25" spans="1:13" hidden="1" x14ac:dyDescent="0.3">
      <c r="B25" t="s">
        <v>10</v>
      </c>
      <c r="C25" s="159">
        <v>57.822916666666664</v>
      </c>
      <c r="D25" s="160">
        <v>0.15841894977168949</v>
      </c>
      <c r="H25" s="233"/>
    </row>
    <row r="26" spans="1:13" hidden="1" x14ac:dyDescent="0.3">
      <c r="B26" t="s">
        <v>11</v>
      </c>
      <c r="C26" s="159">
        <v>159.17083333333332</v>
      </c>
      <c r="D26" s="160">
        <v>0.43608447488584473</v>
      </c>
      <c r="H26" s="233"/>
    </row>
    <row r="29" spans="1:13" ht="16.5" hidden="1" customHeight="1" x14ac:dyDescent="0.3">
      <c r="D29" s="236"/>
      <c r="E29" s="233"/>
    </row>
    <row r="30" spans="1:13" ht="16.5" hidden="1" customHeight="1" x14ac:dyDescent="0.3">
      <c r="D30" s="236"/>
      <c r="E30" s="233"/>
    </row>
    <row r="31" spans="1:13" ht="16.5" hidden="1" customHeight="1" x14ac:dyDescent="0.3">
      <c r="D31" s="236"/>
      <c r="E31" s="233"/>
    </row>
    <row r="32" spans="1:13" ht="16.5" hidden="1" customHeight="1" x14ac:dyDescent="0.3">
      <c r="D32" s="236"/>
      <c r="E32" s="233"/>
    </row>
    <row r="33" spans="4:14" ht="16.5" hidden="1" customHeight="1" x14ac:dyDescent="0.3">
      <c r="D33" s="236"/>
      <c r="E33" s="233"/>
    </row>
    <row r="34" spans="4:14" ht="16.5" hidden="1" customHeight="1" x14ac:dyDescent="0.3">
      <c r="D34" s="236"/>
      <c r="E34" s="233"/>
    </row>
    <row r="35" spans="4:14" ht="16.5" hidden="1" customHeight="1" x14ac:dyDescent="0.3">
      <c r="D35" s="236"/>
      <c r="E35" s="233"/>
    </row>
    <row r="36" spans="4:14" ht="16.5" hidden="1" customHeight="1" x14ac:dyDescent="0.3">
      <c r="D36" s="236"/>
      <c r="E36" s="233"/>
    </row>
    <row r="37" spans="4:14" ht="16.5" hidden="1" customHeight="1" x14ac:dyDescent="0.3">
      <c r="D37" s="236"/>
      <c r="E37" s="233"/>
    </row>
    <row r="38" spans="4:14" ht="16.5" hidden="1" customHeight="1" x14ac:dyDescent="0.3">
      <c r="D38" s="236"/>
      <c r="E38" s="233"/>
    </row>
    <row r="39" spans="4:14" ht="16.5" hidden="1" customHeight="1" x14ac:dyDescent="0.3">
      <c r="D39" s="236"/>
      <c r="E39" s="233"/>
    </row>
    <row r="40" spans="4:14" ht="16.5" hidden="1" customHeight="1" x14ac:dyDescent="0.3">
      <c r="D40" s="236"/>
      <c r="E40" s="233"/>
      <c r="J40" s="238"/>
      <c r="K40" s="238"/>
      <c r="L40" s="238"/>
      <c r="M40" s="238"/>
      <c r="N40" s="238"/>
    </row>
    <row r="41" spans="4:14" ht="16.5" hidden="1" customHeight="1" x14ac:dyDescent="0.3">
      <c r="D41" s="236"/>
      <c r="E41" s="233"/>
      <c r="J41" s="239"/>
      <c r="K41" s="252"/>
      <c r="L41" s="252"/>
      <c r="M41" s="252"/>
      <c r="N41" s="252"/>
    </row>
    <row r="42" spans="4:14" ht="16.5" hidden="1" customHeight="1" x14ac:dyDescent="0.3">
      <c r="D42" s="236"/>
      <c r="E42" s="233"/>
      <c r="J42" s="239"/>
      <c r="K42" s="252"/>
      <c r="L42" s="252"/>
      <c r="M42" s="252"/>
      <c r="N42" s="252"/>
    </row>
    <row r="43" spans="4:14" ht="16.5" hidden="1" customHeight="1" x14ac:dyDescent="0.3">
      <c r="D43" s="236"/>
      <c r="E43" s="233"/>
      <c r="J43" s="239"/>
      <c r="K43" s="252"/>
      <c r="L43" s="252"/>
      <c r="M43" s="252"/>
      <c r="N43" s="252"/>
    </row>
    <row r="44" spans="4:14" ht="16.5" hidden="1" customHeight="1" x14ac:dyDescent="0.3">
      <c r="D44" s="236"/>
      <c r="E44" s="233"/>
      <c r="J44" s="239"/>
      <c r="K44" s="252"/>
      <c r="L44" s="252"/>
      <c r="M44" s="252"/>
      <c r="N44" s="252"/>
    </row>
    <row r="45" spans="4:14" ht="16.5" hidden="1" customHeight="1" x14ac:dyDescent="0.3">
      <c r="D45" s="236"/>
      <c r="E45" s="233"/>
      <c r="J45" s="239"/>
      <c r="K45" s="252"/>
      <c r="L45" s="252"/>
      <c r="M45" s="252"/>
      <c r="N45" s="252"/>
    </row>
    <row r="46" spans="4:14" ht="16.5" hidden="1" customHeight="1" x14ac:dyDescent="0.3">
      <c r="D46" s="236"/>
      <c r="E46" s="233"/>
      <c r="J46" s="238"/>
      <c r="K46" s="253"/>
      <c r="L46" s="253"/>
      <c r="M46" s="253"/>
      <c r="N46" s="253"/>
    </row>
    <row r="47" spans="4:14" ht="16.5" hidden="1" customHeight="1" x14ac:dyDescent="0.3">
      <c r="D47" s="236"/>
      <c r="E47" s="233"/>
    </row>
    <row r="48" spans="4:14" ht="16.5" hidden="1" customHeight="1" x14ac:dyDescent="0.3">
      <c r="D48" s="236"/>
      <c r="E48" s="233"/>
    </row>
    <row r="49" spans="4:5" ht="16.5" hidden="1" customHeight="1" x14ac:dyDescent="0.3">
      <c r="D49" s="236"/>
      <c r="E49" s="233"/>
    </row>
    <row r="50" spans="4:5" ht="16.5" hidden="1" customHeight="1" x14ac:dyDescent="0.3">
      <c r="D50" s="236"/>
      <c r="E50" s="233"/>
    </row>
    <row r="51" spans="4:5" ht="16.5" hidden="1" customHeight="1" x14ac:dyDescent="0.3">
      <c r="D51" s="236"/>
      <c r="E51" s="233"/>
    </row>
    <row r="52" spans="4:5" ht="16.5" hidden="1" customHeight="1" x14ac:dyDescent="0.3">
      <c r="D52" s="236"/>
      <c r="E52" s="233"/>
    </row>
    <row r="53" spans="4:5" ht="16.5" hidden="1" customHeight="1" x14ac:dyDescent="0.3">
      <c r="D53" s="236"/>
      <c r="E53" s="233"/>
    </row>
    <row r="54" spans="4:5" ht="16.5" hidden="1" customHeight="1" x14ac:dyDescent="0.3">
      <c r="D54" s="236"/>
      <c r="E54" s="233"/>
    </row>
    <row r="55" spans="4:5" ht="16.5" hidden="1" customHeight="1" x14ac:dyDescent="0.3">
      <c r="D55" s="236"/>
      <c r="E55" s="233"/>
    </row>
    <row r="56" spans="4:5" ht="16.5" hidden="1" customHeight="1" x14ac:dyDescent="0.3">
      <c r="D56" s="236"/>
      <c r="E56" s="233"/>
    </row>
  </sheetData>
  <mergeCells count="2">
    <mergeCell ref="A1:M1"/>
    <mergeCell ref="A17:M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43"/>
  <sheetViews>
    <sheetView workbookViewId="0"/>
  </sheetViews>
  <sheetFormatPr defaultColWidth="0" defaultRowHeight="16.5" customHeight="1" zeroHeight="1" x14ac:dyDescent="0.3"/>
  <cols>
    <col min="1" max="10" width="9.140625" style="86" customWidth="1"/>
    <col min="11" max="11" width="10.7109375" style="86" customWidth="1"/>
    <col min="12" max="12" width="9.140625" style="86" customWidth="1"/>
    <col min="13" max="13" width="36" style="86" hidden="1" customWidth="1"/>
    <col min="14" max="14" width="0" style="86" hidden="1" customWidth="1"/>
    <col min="15" max="16384" width="9.140625" style="86" hidden="1"/>
  </cols>
  <sheetData>
    <row r="1" spans="1:7" s="87" customFormat="1" ht="17.100000000000001" customHeight="1" x14ac:dyDescent="0.25">
      <c r="A1" s="203" t="s">
        <v>707</v>
      </c>
    </row>
    <row r="2" spans="1:7" x14ac:dyDescent="0.3"/>
    <row r="3" spans="1:7" x14ac:dyDescent="0.3"/>
    <row r="4" spans="1:7" x14ac:dyDescent="0.3">
      <c r="D4" s="91" t="s">
        <v>66</v>
      </c>
      <c r="E4" s="91" t="s">
        <v>6</v>
      </c>
      <c r="F4" s="171"/>
      <c r="G4" s="171"/>
    </row>
    <row r="5" spans="1:7" x14ac:dyDescent="0.3">
      <c r="D5" s="171" t="str">
        <f>A22</f>
        <v>Telecompra</v>
      </c>
      <c r="E5" s="171">
        <f>B22</f>
        <v>228156</v>
      </c>
      <c r="F5" s="11">
        <f>E5/$E$9</f>
        <v>0.4340867579908676</v>
      </c>
      <c r="G5" s="171"/>
    </row>
    <row r="6" spans="1:7" x14ac:dyDescent="0.3">
      <c r="D6" s="171" t="str">
        <f t="shared" ref="D6:E7" si="0">A23</f>
        <v>Variedades</v>
      </c>
      <c r="E6" s="171">
        <f t="shared" si="0"/>
        <v>123850</v>
      </c>
      <c r="F6" s="11">
        <f>E6/$E$9</f>
        <v>0.23563546423135465</v>
      </c>
      <c r="G6" s="171"/>
    </row>
    <row r="7" spans="1:7" x14ac:dyDescent="0.3">
      <c r="D7" s="171" t="str">
        <f t="shared" si="0"/>
        <v>Religioso</v>
      </c>
      <c r="E7" s="171">
        <f t="shared" si="0"/>
        <v>83025</v>
      </c>
      <c r="F7" s="11">
        <f>E7/$E$9</f>
        <v>0.15796232876712329</v>
      </c>
      <c r="G7" s="171"/>
    </row>
    <row r="8" spans="1:7" x14ac:dyDescent="0.3">
      <c r="D8" s="171" t="s">
        <v>653</v>
      </c>
      <c r="E8" s="171">
        <f>C25</f>
        <v>90569</v>
      </c>
      <c r="F8" s="11">
        <f>E8/$E$9</f>
        <v>0.17231544901065449</v>
      </c>
      <c r="G8" s="171"/>
    </row>
    <row r="9" spans="1:7" x14ac:dyDescent="0.3">
      <c r="D9" s="91" t="s">
        <v>6</v>
      </c>
      <c r="E9" s="91">
        <f>SUM(E5:E8)</f>
        <v>525600</v>
      </c>
      <c r="F9" s="11">
        <f>E9/$E$9</f>
        <v>1</v>
      </c>
      <c r="G9" s="171"/>
    </row>
    <row r="10" spans="1:7" x14ac:dyDescent="0.3">
      <c r="D10" s="171"/>
      <c r="E10" s="172"/>
      <c r="F10" s="171"/>
      <c r="G10" s="171"/>
    </row>
    <row r="11" spans="1:7" x14ac:dyDescent="0.3">
      <c r="D11" s="171"/>
      <c r="E11" s="171"/>
      <c r="F11" s="171"/>
      <c r="G11" s="171"/>
    </row>
    <row r="12" spans="1:7" x14ac:dyDescent="0.3">
      <c r="D12" s="171"/>
      <c r="E12" s="171"/>
      <c r="F12" s="171"/>
      <c r="G12" s="171"/>
    </row>
    <row r="13" spans="1:7" x14ac:dyDescent="0.3"/>
    <row r="14" spans="1:7" x14ac:dyDescent="0.3"/>
    <row r="15" spans="1:7" x14ac:dyDescent="0.3"/>
    <row r="16" spans="1:7" x14ac:dyDescent="0.3"/>
    <row r="17" spans="1:14" x14ac:dyDescent="0.3"/>
    <row r="18" spans="1:14" ht="29.25" customHeight="1" x14ac:dyDescent="0.3">
      <c r="A18" s="291" t="s">
        <v>656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</row>
    <row r="19" spans="1:14" s="164" customFormat="1" x14ac:dyDescent="0.3"/>
    <row r="20" spans="1:14" s="164" customFormat="1" hidden="1" x14ac:dyDescent="0.3">
      <c r="A20" s="146"/>
      <c r="B20" s="146"/>
      <c r="C20" s="146"/>
      <c r="J20" s="146"/>
      <c r="K20" s="146"/>
      <c r="L20" s="146"/>
      <c r="M20" s="146"/>
      <c r="N20" s="146"/>
    </row>
    <row r="21" spans="1:14" s="164" customFormat="1" hidden="1" x14ac:dyDescent="0.3">
      <c r="A21" s="3" t="s">
        <v>66</v>
      </c>
      <c r="B21" s="3" t="s">
        <v>62</v>
      </c>
      <c r="C21" s="148"/>
      <c r="J21" s="149"/>
      <c r="K21" s="148"/>
      <c r="L21" s="146"/>
      <c r="M21" s="149"/>
      <c r="N21" s="148"/>
    </row>
    <row r="22" spans="1:14" s="164" customFormat="1" hidden="1" x14ac:dyDescent="0.3">
      <c r="A22" t="s">
        <v>41</v>
      </c>
      <c r="B22" s="4">
        <v>228156</v>
      </c>
      <c r="C22" s="148"/>
      <c r="D22" s="170">
        <f>B22/B$38</f>
        <v>0.4340867579908676</v>
      </c>
      <c r="J22" s="149"/>
      <c r="K22" s="148"/>
      <c r="L22" s="146"/>
      <c r="M22" s="149"/>
      <c r="N22" s="148"/>
    </row>
    <row r="23" spans="1:14" s="164" customFormat="1" hidden="1" x14ac:dyDescent="0.3">
      <c r="A23" t="s">
        <v>14</v>
      </c>
      <c r="B23" s="4">
        <v>123850</v>
      </c>
      <c r="C23" s="148"/>
      <c r="D23" s="170">
        <f t="shared" ref="D23:D24" si="1">B23/B$38</f>
        <v>0.23563546423135465</v>
      </c>
      <c r="J23" s="149"/>
      <c r="K23" s="148"/>
      <c r="L23" s="146"/>
      <c r="M23" s="149"/>
      <c r="N23" s="148"/>
    </row>
    <row r="24" spans="1:14" s="164" customFormat="1" hidden="1" x14ac:dyDescent="0.3">
      <c r="A24" t="s">
        <v>13</v>
      </c>
      <c r="B24" s="4">
        <v>83025</v>
      </c>
      <c r="C24" s="148"/>
      <c r="D24" s="170">
        <f t="shared" si="1"/>
        <v>0.15796232876712329</v>
      </c>
      <c r="J24" s="149"/>
      <c r="K24" s="148"/>
      <c r="L24" s="146"/>
      <c r="M24" s="149"/>
      <c r="N24" s="148"/>
    </row>
    <row r="25" spans="1:14" s="164" customFormat="1" hidden="1" x14ac:dyDescent="0.3">
      <c r="A25" t="s">
        <v>15</v>
      </c>
      <c r="B25" s="4">
        <v>27410</v>
      </c>
      <c r="C25" s="148">
        <f>SUM(B25:B37)</f>
        <v>90569</v>
      </c>
      <c r="D25" s="170">
        <f>C25/B$38</f>
        <v>0.17231544901065449</v>
      </c>
      <c r="J25" s="149"/>
      <c r="K25" s="148"/>
      <c r="L25" s="146"/>
      <c r="M25" s="149"/>
      <c r="N25" s="148"/>
    </row>
    <row r="26" spans="1:14" s="164" customFormat="1" hidden="1" x14ac:dyDescent="0.3">
      <c r="A26" t="s">
        <v>19</v>
      </c>
      <c r="B26" s="4">
        <v>23900</v>
      </c>
      <c r="C26" s="148"/>
      <c r="D26" s="169"/>
      <c r="J26" s="149"/>
      <c r="K26" s="148"/>
      <c r="L26" s="146"/>
      <c r="M26" s="149"/>
      <c r="N26" s="148"/>
    </row>
    <row r="27" spans="1:14" s="164" customFormat="1" hidden="1" x14ac:dyDescent="0.3">
      <c r="A27" t="s">
        <v>30</v>
      </c>
      <c r="B27" s="4">
        <v>9735</v>
      </c>
      <c r="C27" s="148"/>
      <c r="G27" s="165"/>
      <c r="J27" s="149"/>
      <c r="K27" s="148"/>
      <c r="L27" s="146"/>
      <c r="M27" s="149"/>
      <c r="N27" s="148"/>
    </row>
    <row r="28" spans="1:14" s="164" customFormat="1" hidden="1" x14ac:dyDescent="0.3">
      <c r="A28" t="s">
        <v>28</v>
      </c>
      <c r="B28" s="4">
        <v>9034</v>
      </c>
      <c r="C28" s="148"/>
      <c r="G28" s="165"/>
      <c r="J28" s="149"/>
      <c r="K28" s="148"/>
      <c r="L28" s="146"/>
      <c r="M28" s="146"/>
      <c r="N28" s="147"/>
    </row>
    <row r="29" spans="1:14" s="164" customFormat="1" hidden="1" x14ac:dyDescent="0.3">
      <c r="A29" t="s">
        <v>26</v>
      </c>
      <c r="B29" s="4">
        <v>8100</v>
      </c>
      <c r="C29" s="148"/>
      <c r="G29" s="165"/>
      <c r="J29" s="149"/>
      <c r="K29" s="148"/>
      <c r="L29" s="146"/>
      <c r="M29" s="146"/>
      <c r="N29" s="147"/>
    </row>
    <row r="30" spans="1:14" s="164" customFormat="1" hidden="1" x14ac:dyDescent="0.3">
      <c r="A30" t="s">
        <v>24</v>
      </c>
      <c r="B30" s="4">
        <v>5880</v>
      </c>
      <c r="C30" s="148"/>
      <c r="G30" s="165"/>
      <c r="J30" s="149"/>
      <c r="K30" s="148"/>
    </row>
    <row r="31" spans="1:14" s="164" customFormat="1" hidden="1" x14ac:dyDescent="0.3">
      <c r="A31" t="s">
        <v>32</v>
      </c>
      <c r="B31" s="4">
        <v>3420</v>
      </c>
      <c r="C31" s="148"/>
      <c r="G31" s="165"/>
      <c r="J31" s="149"/>
      <c r="K31" s="148"/>
    </row>
    <row r="32" spans="1:14" s="164" customFormat="1" hidden="1" x14ac:dyDescent="0.3">
      <c r="A32" t="s">
        <v>16</v>
      </c>
      <c r="B32" s="4">
        <v>1530</v>
      </c>
      <c r="C32" s="148"/>
      <c r="G32" s="165"/>
      <c r="J32" s="149"/>
      <c r="K32" s="148"/>
    </row>
    <row r="33" spans="1:11" s="164" customFormat="1" hidden="1" x14ac:dyDescent="0.3">
      <c r="A33" t="s">
        <v>39</v>
      </c>
      <c r="B33" s="4">
        <v>530</v>
      </c>
      <c r="C33" s="148"/>
      <c r="G33" s="165"/>
      <c r="J33" s="149"/>
      <c r="K33" s="148"/>
    </row>
    <row r="34" spans="1:11" s="164" customFormat="1" hidden="1" x14ac:dyDescent="0.3">
      <c r="A34" t="s">
        <v>36</v>
      </c>
      <c r="B34" s="4">
        <v>520</v>
      </c>
      <c r="C34" s="148"/>
      <c r="G34" s="165"/>
      <c r="J34" s="149"/>
      <c r="K34" s="148"/>
    </row>
    <row r="35" spans="1:11" s="164" customFormat="1" hidden="1" x14ac:dyDescent="0.3">
      <c r="A35" t="s">
        <v>27</v>
      </c>
      <c r="B35" s="4">
        <v>270</v>
      </c>
      <c r="C35" s="147"/>
      <c r="G35" s="165"/>
      <c r="J35" s="149"/>
      <c r="K35" s="148"/>
    </row>
    <row r="36" spans="1:11" s="164" customFormat="1" hidden="1" x14ac:dyDescent="0.3">
      <c r="A36" t="s">
        <v>38</v>
      </c>
      <c r="B36" s="4">
        <v>120</v>
      </c>
      <c r="C36" s="147"/>
      <c r="F36" s="166"/>
      <c r="G36" s="167"/>
      <c r="J36" s="146"/>
      <c r="K36" s="147"/>
    </row>
    <row r="37" spans="1:11" s="164" customFormat="1" hidden="1" x14ac:dyDescent="0.3">
      <c r="A37" t="s">
        <v>37</v>
      </c>
      <c r="B37" s="4">
        <v>120</v>
      </c>
    </row>
    <row r="38" spans="1:11" s="164" customFormat="1" hidden="1" x14ac:dyDescent="0.3">
      <c r="A38" s="5" t="s">
        <v>65</v>
      </c>
      <c r="B38" s="6">
        <v>525600</v>
      </c>
    </row>
    <row r="39" spans="1:11" s="164" customFormat="1" hidden="1" x14ac:dyDescent="0.3"/>
    <row r="40" spans="1:11" s="164" customFormat="1" hidden="1" x14ac:dyDescent="0.3"/>
    <row r="41" spans="1:11" s="164" customFormat="1" hidden="1" x14ac:dyDescent="0.3"/>
    <row r="42" spans="1:11" s="164" customFormat="1" hidden="1" x14ac:dyDescent="0.3"/>
    <row r="43" spans="1:11" s="164" customFormat="1" hidden="1" x14ac:dyDescent="0.3"/>
  </sheetData>
  <mergeCells count="1">
    <mergeCell ref="A18:K18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EX156"/>
  <sheetViews>
    <sheetView zoomScaleNormal="100" workbookViewId="0">
      <selection sqref="A1:G1"/>
    </sheetView>
  </sheetViews>
  <sheetFormatPr defaultColWidth="0" defaultRowHeight="14.25" x14ac:dyDescent="0.3"/>
  <cols>
    <col min="1" max="1" width="10.85546875" style="25" customWidth="1"/>
    <col min="2" max="2" width="8.7109375" style="25" customWidth="1"/>
    <col min="3" max="3" width="14" style="25" bestFit="1" customWidth="1"/>
    <col min="4" max="4" width="13.42578125" style="25" customWidth="1"/>
    <col min="5" max="5" width="14" style="25" bestFit="1" customWidth="1"/>
    <col min="6" max="6" width="13.5703125" style="25" bestFit="1" customWidth="1"/>
    <col min="7" max="7" width="11.5703125" style="25" customWidth="1"/>
    <col min="8" max="8" width="9.140625" style="25" customWidth="1"/>
    <col min="9" max="9" width="27.7109375" style="25" hidden="1"/>
    <col min="10" max="10" width="9.140625" style="25" hidden="1"/>
    <col min="11" max="11" width="14.7109375" style="25" hidden="1"/>
    <col min="12" max="12" width="13" style="25" hidden="1"/>
    <col min="13" max="13" width="5.42578125" style="25" hidden="1"/>
    <col min="14" max="14" width="11.85546875" style="25" hidden="1"/>
    <col min="15" max="15" width="11.28515625" style="25" hidden="1"/>
    <col min="16" max="16" width="10.7109375" style="25" hidden="1"/>
    <col min="17" max="18" width="9.140625" style="25" hidden="1"/>
    <col min="19" max="19" width="10.7109375" style="25" hidden="1"/>
    <col min="20" max="16377" width="9.140625" style="25" hidden="1"/>
    <col min="16378" max="16378" width="0" style="25" hidden="1"/>
    <col min="16379" max="16384" width="9.140625" style="25" hidden="1"/>
  </cols>
  <sheetData>
    <row r="1" spans="1:22" s="12" customFormat="1" ht="36.75" customHeight="1" x14ac:dyDescent="0.25">
      <c r="A1" s="310" t="s">
        <v>708</v>
      </c>
      <c r="B1" s="310"/>
      <c r="C1" s="310"/>
      <c r="D1" s="310"/>
      <c r="E1" s="310"/>
      <c r="F1" s="310"/>
      <c r="G1" s="310"/>
    </row>
    <row r="2" spans="1:22" ht="23.25" customHeight="1" x14ac:dyDescent="0.3"/>
    <row r="3" spans="1:22" ht="25.5" customHeight="1" x14ac:dyDescent="0.3">
      <c r="A3" s="314" t="s">
        <v>45</v>
      </c>
      <c r="B3" s="316" t="s">
        <v>46</v>
      </c>
      <c r="C3" s="317"/>
      <c r="D3" s="287"/>
      <c r="E3" s="318" t="s">
        <v>47</v>
      </c>
      <c r="F3" s="318"/>
      <c r="G3" s="319" t="s">
        <v>658</v>
      </c>
      <c r="K3" s="12"/>
      <c r="L3" s="12"/>
    </row>
    <row r="4" spans="1:22" ht="30" customHeight="1" x14ac:dyDescent="0.3">
      <c r="A4" s="315"/>
      <c r="B4" s="14" t="s">
        <v>657</v>
      </c>
      <c r="C4" s="14" t="s">
        <v>664</v>
      </c>
      <c r="D4" s="14" t="s">
        <v>665</v>
      </c>
      <c r="E4" s="14" t="s">
        <v>664</v>
      </c>
      <c r="F4" s="14" t="s">
        <v>665</v>
      </c>
      <c r="G4" s="316"/>
      <c r="K4" s="3" t="s">
        <v>45</v>
      </c>
      <c r="L4" s="3" t="s">
        <v>83</v>
      </c>
      <c r="M4" s="3" t="s">
        <v>6</v>
      </c>
      <c r="O4" s="3" t="s">
        <v>45</v>
      </c>
      <c r="P4" s="3" t="s">
        <v>83</v>
      </c>
      <c r="Q4" s="3" t="s">
        <v>63</v>
      </c>
      <c r="R4" s="3" t="s">
        <v>64</v>
      </c>
      <c r="S4" s="91" t="s">
        <v>65</v>
      </c>
    </row>
    <row r="5" spans="1:22" s="12" customFormat="1" ht="15" customHeight="1" x14ac:dyDescent="0.25">
      <c r="A5" s="72" t="s">
        <v>663</v>
      </c>
      <c r="B5" s="20">
        <v>97</v>
      </c>
      <c r="C5" s="20">
        <v>113</v>
      </c>
      <c r="D5" s="17">
        <v>0.12189859762675297</v>
      </c>
      <c r="E5" s="68">
        <v>814</v>
      </c>
      <c r="F5" s="17">
        <v>0.87810140237324708</v>
      </c>
      <c r="G5" s="71">
        <v>927</v>
      </c>
      <c r="K5" s="7" t="s">
        <v>663</v>
      </c>
      <c r="L5" t="s">
        <v>84</v>
      </c>
      <c r="M5" s="4">
        <v>927</v>
      </c>
      <c r="O5" s="7" t="s">
        <v>58</v>
      </c>
      <c r="P5" t="s">
        <v>84</v>
      </c>
      <c r="Q5">
        <v>107</v>
      </c>
      <c r="R5">
        <v>820</v>
      </c>
      <c r="S5">
        <f>SUM(Q5:R5)</f>
        <v>927</v>
      </c>
    </row>
    <row r="6" spans="1:22" s="12" customFormat="1" ht="15" customHeight="1" x14ac:dyDescent="0.25">
      <c r="A6" s="72" t="s">
        <v>56</v>
      </c>
      <c r="B6" s="20">
        <v>120</v>
      </c>
      <c r="C6" s="20">
        <v>190</v>
      </c>
      <c r="D6" s="17">
        <v>0.54755043227665701</v>
      </c>
      <c r="E6" s="68">
        <v>157</v>
      </c>
      <c r="F6" s="17">
        <v>0.45244956772334294</v>
      </c>
      <c r="G6" s="71">
        <v>347</v>
      </c>
      <c r="K6" s="7" t="s">
        <v>56</v>
      </c>
      <c r="L6" t="s">
        <v>84</v>
      </c>
      <c r="M6" s="4">
        <v>347</v>
      </c>
      <c r="O6" s="7" t="s">
        <v>56</v>
      </c>
      <c r="P6" t="s">
        <v>84</v>
      </c>
      <c r="Q6">
        <v>190</v>
      </c>
      <c r="R6">
        <v>157</v>
      </c>
      <c r="S6">
        <f t="shared" ref="S6:S10" si="0">SUM(Q6:R6)</f>
        <v>347</v>
      </c>
    </row>
    <row r="7" spans="1:22" s="12" customFormat="1" ht="15" customHeight="1" x14ac:dyDescent="0.25">
      <c r="A7" s="72" t="s">
        <v>57</v>
      </c>
      <c r="B7" s="20">
        <v>55</v>
      </c>
      <c r="C7" s="20">
        <v>83</v>
      </c>
      <c r="D7" s="17">
        <v>0.25075528700906347</v>
      </c>
      <c r="E7" s="68">
        <v>248</v>
      </c>
      <c r="F7" s="17">
        <v>0.74924471299093653</v>
      </c>
      <c r="G7" s="71">
        <v>331</v>
      </c>
      <c r="K7" s="7" t="s">
        <v>57</v>
      </c>
      <c r="L7" t="s">
        <v>84</v>
      </c>
      <c r="M7" s="4">
        <v>331</v>
      </c>
      <c r="O7" s="7" t="s">
        <v>57</v>
      </c>
      <c r="P7" t="s">
        <v>84</v>
      </c>
      <c r="Q7">
        <v>83</v>
      </c>
      <c r="R7">
        <v>248</v>
      </c>
      <c r="S7">
        <f t="shared" si="0"/>
        <v>331</v>
      </c>
    </row>
    <row r="8" spans="1:22" s="12" customFormat="1" ht="15" customHeight="1" x14ac:dyDescent="0.25">
      <c r="A8" s="72" t="s">
        <v>3</v>
      </c>
      <c r="B8" s="20">
        <v>1</v>
      </c>
      <c r="C8" s="20">
        <v>1</v>
      </c>
      <c r="D8" s="17">
        <v>5.5248618784530384E-3</v>
      </c>
      <c r="E8" s="68">
        <v>180</v>
      </c>
      <c r="F8" s="17">
        <v>0.99447513812154698</v>
      </c>
      <c r="G8" s="71">
        <v>181</v>
      </c>
      <c r="K8" s="7" t="s">
        <v>3</v>
      </c>
      <c r="L8" t="s">
        <v>84</v>
      </c>
      <c r="M8" s="4">
        <v>181</v>
      </c>
      <c r="O8" s="7" t="s">
        <v>3</v>
      </c>
      <c r="P8" t="s">
        <v>84</v>
      </c>
      <c r="Q8">
        <v>1</v>
      </c>
      <c r="R8">
        <v>180</v>
      </c>
      <c r="S8">
        <f t="shared" si="0"/>
        <v>181</v>
      </c>
    </row>
    <row r="9" spans="1:22" s="12" customFormat="1" ht="15" customHeight="1" x14ac:dyDescent="0.25">
      <c r="A9" s="72" t="s">
        <v>4</v>
      </c>
      <c r="B9" s="20" t="s">
        <v>5</v>
      </c>
      <c r="C9" s="20" t="s">
        <v>5</v>
      </c>
      <c r="D9" s="17" t="s">
        <v>5</v>
      </c>
      <c r="E9" s="68">
        <v>177</v>
      </c>
      <c r="F9" s="17">
        <v>1</v>
      </c>
      <c r="G9" s="71">
        <v>177</v>
      </c>
      <c r="K9" s="7" t="s">
        <v>4</v>
      </c>
      <c r="L9" t="s">
        <v>84</v>
      </c>
      <c r="M9" s="4">
        <v>177</v>
      </c>
      <c r="O9" s="7" t="s">
        <v>4</v>
      </c>
      <c r="P9" t="s">
        <v>84</v>
      </c>
      <c r="Q9"/>
      <c r="R9">
        <v>177</v>
      </c>
      <c r="S9">
        <f t="shared" si="0"/>
        <v>177</v>
      </c>
    </row>
    <row r="10" spans="1:22" s="12" customFormat="1" ht="15" customHeight="1" x14ac:dyDescent="0.25">
      <c r="A10" s="72" t="s">
        <v>662</v>
      </c>
      <c r="B10" s="20">
        <v>3</v>
      </c>
      <c r="C10" s="20">
        <v>3</v>
      </c>
      <c r="D10" s="17">
        <v>2.5210084033613446E-2</v>
      </c>
      <c r="E10" s="68">
        <v>116</v>
      </c>
      <c r="F10" s="17">
        <v>0.97478991596638653</v>
      </c>
      <c r="G10" s="71">
        <v>119</v>
      </c>
      <c r="K10" s="90" t="s">
        <v>662</v>
      </c>
      <c r="L10" t="s">
        <v>84</v>
      </c>
      <c r="M10" s="4">
        <v>119</v>
      </c>
      <c r="O10" s="7" t="s">
        <v>60</v>
      </c>
      <c r="P10" t="s">
        <v>84</v>
      </c>
      <c r="Q10">
        <v>3</v>
      </c>
      <c r="R10">
        <v>116</v>
      </c>
      <c r="S10">
        <f t="shared" si="0"/>
        <v>119</v>
      </c>
    </row>
    <row r="11" spans="1:22" s="12" customFormat="1" ht="15" customHeight="1" x14ac:dyDescent="0.25">
      <c r="A11" s="21" t="s">
        <v>6</v>
      </c>
      <c r="B11" s="80">
        <v>262</v>
      </c>
      <c r="C11" s="80">
        <v>390</v>
      </c>
      <c r="D11" s="23">
        <v>0.18731988472622479</v>
      </c>
      <c r="E11" s="81">
        <v>1692</v>
      </c>
      <c r="F11" s="23">
        <v>0.81268011527377526</v>
      </c>
      <c r="G11" s="82">
        <v>2082</v>
      </c>
      <c r="H11" s="258"/>
      <c r="K11" s="5" t="s">
        <v>65</v>
      </c>
      <c r="L11" s="5"/>
      <c r="M11" s="6">
        <v>2082</v>
      </c>
      <c r="O11" s="5" t="s">
        <v>65</v>
      </c>
      <c r="P11" s="5"/>
      <c r="Q11" s="5">
        <v>384</v>
      </c>
      <c r="R11" s="5">
        <v>1698</v>
      </c>
      <c r="S11" s="5">
        <f>SUM(Q11:R11)</f>
        <v>2082</v>
      </c>
    </row>
    <row r="12" spans="1:22" s="12" customFormat="1" ht="35.25" customHeight="1" x14ac:dyDescent="0.3">
      <c r="A12" s="311" t="s">
        <v>52</v>
      </c>
      <c r="B12" s="311"/>
      <c r="C12" s="311"/>
      <c r="D12" s="311"/>
      <c r="E12" s="311"/>
      <c r="F12" s="311"/>
      <c r="G12" s="311"/>
      <c r="L12" s="25"/>
      <c r="Q12" s="161"/>
      <c r="R12" s="138"/>
      <c r="S12" s="138"/>
      <c r="T12" s="25"/>
      <c r="U12" s="25"/>
      <c r="V12" s="25"/>
    </row>
    <row r="13" spans="1:22" s="12" customFormat="1" ht="40.5" customHeight="1" x14ac:dyDescent="0.3">
      <c r="A13" s="312" t="s">
        <v>667</v>
      </c>
      <c r="B13" s="312"/>
      <c r="C13" s="312"/>
      <c r="D13" s="312"/>
      <c r="E13" s="312"/>
      <c r="F13" s="312"/>
      <c r="G13" s="312"/>
      <c r="L13" s="25"/>
      <c r="T13" s="25"/>
      <c r="U13" s="25"/>
      <c r="V13" s="25"/>
    </row>
    <row r="14" spans="1:22" s="12" customFormat="1" ht="21.75" customHeight="1" x14ac:dyDescent="0.3">
      <c r="A14" s="313" t="s">
        <v>656</v>
      </c>
      <c r="B14" s="313"/>
      <c r="C14" s="313"/>
      <c r="D14" s="313"/>
      <c r="E14" s="313"/>
      <c r="F14" s="313"/>
      <c r="G14" s="313"/>
      <c r="H14" s="60"/>
      <c r="L14" s="25"/>
      <c r="T14" s="25"/>
      <c r="U14" s="25"/>
      <c r="V14" s="25"/>
    </row>
    <row r="15" spans="1:22" x14ac:dyDescent="0.3">
      <c r="E15" s="69"/>
      <c r="F15" s="69"/>
      <c r="G15" s="69"/>
      <c r="H15" s="69"/>
    </row>
    <row r="16" spans="1:22" ht="15.75" x14ac:dyDescent="0.3">
      <c r="K16" t="s">
        <v>73</v>
      </c>
    </row>
    <row r="17" spans="11:11" ht="15.75" x14ac:dyDescent="0.3">
      <c r="K17" t="s">
        <v>337</v>
      </c>
    </row>
    <row r="18" spans="11:11" ht="15.75" x14ac:dyDescent="0.3">
      <c r="K18" t="s">
        <v>361</v>
      </c>
    </row>
    <row r="19" spans="11:11" ht="15.75" x14ac:dyDescent="0.3">
      <c r="K19" t="s">
        <v>339</v>
      </c>
    </row>
    <row r="20" spans="11:11" ht="15.75" x14ac:dyDescent="0.3">
      <c r="K20" t="s">
        <v>341</v>
      </c>
    </row>
    <row r="21" spans="11:11" ht="15.75" x14ac:dyDescent="0.3">
      <c r="K21" t="s">
        <v>429</v>
      </c>
    </row>
    <row r="22" spans="11:11" ht="15.75" x14ac:dyDescent="0.3">
      <c r="K22" t="s">
        <v>366</v>
      </c>
    </row>
    <row r="23" spans="11:11" ht="15.75" x14ac:dyDescent="0.3">
      <c r="K23" t="s">
        <v>430</v>
      </c>
    </row>
    <row r="24" spans="11:11" ht="15.75" x14ac:dyDescent="0.3">
      <c r="K24" t="s">
        <v>431</v>
      </c>
    </row>
    <row r="25" spans="11:11" ht="15.75" x14ac:dyDescent="0.3">
      <c r="K25" t="s">
        <v>278</v>
      </c>
    </row>
    <row r="26" spans="11:11" ht="15.75" x14ac:dyDescent="0.3">
      <c r="K26" t="s">
        <v>368</v>
      </c>
    </row>
    <row r="27" spans="11:11" ht="15.75" x14ac:dyDescent="0.3">
      <c r="K27" t="s">
        <v>132</v>
      </c>
    </row>
    <row r="28" spans="11:11" ht="15.75" x14ac:dyDescent="0.3">
      <c r="K28" t="s">
        <v>354</v>
      </c>
    </row>
    <row r="29" spans="11:11" ht="15.75" x14ac:dyDescent="0.3">
      <c r="K29" t="s">
        <v>374</v>
      </c>
    </row>
    <row r="30" spans="11:11" ht="15.75" x14ac:dyDescent="0.3">
      <c r="K30" t="s">
        <v>95</v>
      </c>
    </row>
    <row r="31" spans="11:11" ht="15.75" x14ac:dyDescent="0.3">
      <c r="K31" t="s">
        <v>432</v>
      </c>
    </row>
    <row r="32" spans="11:11" ht="15.75" x14ac:dyDescent="0.3">
      <c r="K32" t="s">
        <v>120</v>
      </c>
    </row>
    <row r="33" spans="11:11" ht="15.75" x14ac:dyDescent="0.3">
      <c r="K33" t="s">
        <v>377</v>
      </c>
    </row>
    <row r="34" spans="11:11" ht="15.75" x14ac:dyDescent="0.3">
      <c r="K34" t="s">
        <v>110</v>
      </c>
    </row>
    <row r="35" spans="11:11" ht="15.75" x14ac:dyDescent="0.3">
      <c r="K35" t="s">
        <v>279</v>
      </c>
    </row>
    <row r="36" spans="11:11" ht="15.75" x14ac:dyDescent="0.3">
      <c r="K36" t="s">
        <v>280</v>
      </c>
    </row>
    <row r="37" spans="11:11" ht="15.75" x14ac:dyDescent="0.3">
      <c r="K37" t="s">
        <v>308</v>
      </c>
    </row>
    <row r="38" spans="11:11" ht="15.75" x14ac:dyDescent="0.3">
      <c r="K38" t="s">
        <v>379</v>
      </c>
    </row>
    <row r="39" spans="11:11" ht="15.75" x14ac:dyDescent="0.3">
      <c r="K39" t="s">
        <v>281</v>
      </c>
    </row>
    <row r="40" spans="11:11" ht="15.75" x14ac:dyDescent="0.3">
      <c r="K40" t="s">
        <v>315</v>
      </c>
    </row>
    <row r="41" spans="11:11" ht="15.75" x14ac:dyDescent="0.3">
      <c r="K41" t="s">
        <v>93</v>
      </c>
    </row>
    <row r="42" spans="11:11" ht="15.75" x14ac:dyDescent="0.3">
      <c r="K42" t="s">
        <v>433</v>
      </c>
    </row>
    <row r="43" spans="11:11" ht="15.75" x14ac:dyDescent="0.3">
      <c r="K43" t="s">
        <v>382</v>
      </c>
    </row>
    <row r="44" spans="11:11" ht="15.75" x14ac:dyDescent="0.3">
      <c r="K44" t="s">
        <v>434</v>
      </c>
    </row>
    <row r="45" spans="11:11" ht="15.75" x14ac:dyDescent="0.3">
      <c r="K45" t="s">
        <v>107</v>
      </c>
    </row>
    <row r="46" spans="11:11" ht="15.75" x14ac:dyDescent="0.3">
      <c r="K46" t="s">
        <v>384</v>
      </c>
    </row>
    <row r="47" spans="11:11" ht="15.75" x14ac:dyDescent="0.3">
      <c r="K47" t="s">
        <v>314</v>
      </c>
    </row>
    <row r="48" spans="11:11" ht="15.75" x14ac:dyDescent="0.3">
      <c r="K48" t="s">
        <v>349</v>
      </c>
    </row>
    <row r="49" spans="11:11" ht="15.75" x14ac:dyDescent="0.3">
      <c r="K49" t="s">
        <v>387</v>
      </c>
    </row>
    <row r="50" spans="11:11" ht="15.75" x14ac:dyDescent="0.3">
      <c r="K50" t="s">
        <v>118</v>
      </c>
    </row>
    <row r="51" spans="11:11" ht="15.75" x14ac:dyDescent="0.3">
      <c r="K51" t="s">
        <v>282</v>
      </c>
    </row>
    <row r="52" spans="11:11" ht="15.75" x14ac:dyDescent="0.3">
      <c r="K52" t="s">
        <v>350</v>
      </c>
    </row>
    <row r="53" spans="11:11" ht="15.75" x14ac:dyDescent="0.3">
      <c r="K53" t="s">
        <v>283</v>
      </c>
    </row>
    <row r="54" spans="11:11" ht="15.75" x14ac:dyDescent="0.3">
      <c r="K54" t="s">
        <v>352</v>
      </c>
    </row>
    <row r="55" spans="11:11" ht="15.75" x14ac:dyDescent="0.3">
      <c r="K55" t="s">
        <v>394</v>
      </c>
    </row>
    <row r="56" spans="11:11" ht="15.75" x14ac:dyDescent="0.3">
      <c r="K56" t="s">
        <v>284</v>
      </c>
    </row>
    <row r="57" spans="11:11" ht="15.75" x14ac:dyDescent="0.3">
      <c r="K57" t="s">
        <v>435</v>
      </c>
    </row>
    <row r="58" spans="11:11" ht="15.75" x14ac:dyDescent="0.3">
      <c r="K58" t="s">
        <v>436</v>
      </c>
    </row>
    <row r="59" spans="11:11" ht="15.75" x14ac:dyDescent="0.3">
      <c r="K59" t="s">
        <v>285</v>
      </c>
    </row>
    <row r="60" spans="11:11" ht="15.75" x14ac:dyDescent="0.3">
      <c r="K60" t="s">
        <v>395</v>
      </c>
    </row>
    <row r="61" spans="11:11" ht="15.75" x14ac:dyDescent="0.3">
      <c r="K61" t="s">
        <v>353</v>
      </c>
    </row>
    <row r="62" spans="11:11" ht="15.75" x14ac:dyDescent="0.3">
      <c r="K62" t="s">
        <v>286</v>
      </c>
    </row>
    <row r="63" spans="11:11" ht="15.75" x14ac:dyDescent="0.3">
      <c r="K63" t="s">
        <v>74</v>
      </c>
    </row>
    <row r="64" spans="11:11" ht="15.75" x14ac:dyDescent="0.3">
      <c r="K64" t="s">
        <v>88</v>
      </c>
    </row>
    <row r="65" spans="11:11" ht="15.75" x14ac:dyDescent="0.3">
      <c r="K65" t="s">
        <v>437</v>
      </c>
    </row>
    <row r="66" spans="11:11" ht="15.75" x14ac:dyDescent="0.3">
      <c r="K66" t="s">
        <v>322</v>
      </c>
    </row>
    <row r="67" spans="11:11" ht="15.75" x14ac:dyDescent="0.3">
      <c r="K67" t="s">
        <v>287</v>
      </c>
    </row>
    <row r="68" spans="11:11" ht="15.75" x14ac:dyDescent="0.3">
      <c r="K68" t="s">
        <v>336</v>
      </c>
    </row>
    <row r="69" spans="11:11" ht="15.75" x14ac:dyDescent="0.3">
      <c r="K69" t="s">
        <v>404</v>
      </c>
    </row>
    <row r="70" spans="11:11" ht="15.75" x14ac:dyDescent="0.3">
      <c r="K70" t="s">
        <v>438</v>
      </c>
    </row>
    <row r="71" spans="11:11" ht="15.75" x14ac:dyDescent="0.3">
      <c r="K71" t="s">
        <v>121</v>
      </c>
    </row>
    <row r="72" spans="11:11" ht="15.75" x14ac:dyDescent="0.3">
      <c r="K72" t="s">
        <v>288</v>
      </c>
    </row>
    <row r="73" spans="11:11" ht="15.75" x14ac:dyDescent="0.3">
      <c r="K73" t="s">
        <v>109</v>
      </c>
    </row>
    <row r="74" spans="11:11" ht="15.75" x14ac:dyDescent="0.3">
      <c r="K74" t="s">
        <v>327</v>
      </c>
    </row>
    <row r="75" spans="11:11" ht="15.75" x14ac:dyDescent="0.3">
      <c r="K75" t="s">
        <v>338</v>
      </c>
    </row>
    <row r="76" spans="11:11" ht="15.75" x14ac:dyDescent="0.3">
      <c r="K76" t="s">
        <v>126</v>
      </c>
    </row>
    <row r="77" spans="11:11" ht="15.75" x14ac:dyDescent="0.3">
      <c r="K77" t="s">
        <v>89</v>
      </c>
    </row>
    <row r="78" spans="11:11" ht="15.75" x14ac:dyDescent="0.3">
      <c r="K78" t="s">
        <v>340</v>
      </c>
    </row>
    <row r="79" spans="11:11" ht="15.75" x14ac:dyDescent="0.3">
      <c r="K79" t="s">
        <v>289</v>
      </c>
    </row>
    <row r="80" spans="11:11" ht="15.75" x14ac:dyDescent="0.3">
      <c r="K80" t="s">
        <v>123</v>
      </c>
    </row>
    <row r="81" spans="11:11" ht="15.75" x14ac:dyDescent="0.3">
      <c r="K81" t="s">
        <v>290</v>
      </c>
    </row>
    <row r="82" spans="11:11" ht="15.75" x14ac:dyDescent="0.3">
      <c r="K82" t="s">
        <v>112</v>
      </c>
    </row>
    <row r="83" spans="11:11" ht="15.75" x14ac:dyDescent="0.3">
      <c r="K83" t="s">
        <v>316</v>
      </c>
    </row>
    <row r="84" spans="11:11" ht="15.75" x14ac:dyDescent="0.3">
      <c r="K84" t="s">
        <v>439</v>
      </c>
    </row>
    <row r="85" spans="11:11" ht="15.75" x14ac:dyDescent="0.3">
      <c r="K85" t="s">
        <v>369</v>
      </c>
    </row>
    <row r="86" spans="11:11" ht="15.75" x14ac:dyDescent="0.3">
      <c r="K86" t="s">
        <v>127</v>
      </c>
    </row>
    <row r="87" spans="11:11" ht="15.75" x14ac:dyDescent="0.3">
      <c r="K87" t="s">
        <v>357</v>
      </c>
    </row>
    <row r="88" spans="11:11" ht="15.75" x14ac:dyDescent="0.3">
      <c r="K88" t="s">
        <v>386</v>
      </c>
    </row>
    <row r="89" spans="11:11" ht="15.75" x14ac:dyDescent="0.3">
      <c r="K89" t="s">
        <v>342</v>
      </c>
    </row>
    <row r="90" spans="11:11" ht="15.75" x14ac:dyDescent="0.3">
      <c r="K90" t="s">
        <v>291</v>
      </c>
    </row>
    <row r="91" spans="11:11" ht="15.75" x14ac:dyDescent="0.3">
      <c r="K91" t="s">
        <v>388</v>
      </c>
    </row>
    <row r="92" spans="11:11" ht="15.75" x14ac:dyDescent="0.3">
      <c r="K92" t="s">
        <v>292</v>
      </c>
    </row>
    <row r="93" spans="11:11" ht="15.75" x14ac:dyDescent="0.3">
      <c r="K93" t="s">
        <v>293</v>
      </c>
    </row>
    <row r="94" spans="11:11" ht="15.75" x14ac:dyDescent="0.3">
      <c r="K94" t="s">
        <v>294</v>
      </c>
    </row>
    <row r="95" spans="11:11" ht="15.75" x14ac:dyDescent="0.3">
      <c r="K95" t="s">
        <v>324</v>
      </c>
    </row>
    <row r="96" spans="11:11" ht="15.75" x14ac:dyDescent="0.3">
      <c r="K96" t="s">
        <v>344</v>
      </c>
    </row>
    <row r="97" spans="11:11" ht="15.75" x14ac:dyDescent="0.3">
      <c r="K97" t="s">
        <v>295</v>
      </c>
    </row>
    <row r="98" spans="11:11" ht="15.75" x14ac:dyDescent="0.3">
      <c r="K98" t="s">
        <v>373</v>
      </c>
    </row>
    <row r="99" spans="11:11" ht="15.75" x14ac:dyDescent="0.3">
      <c r="K99" t="s">
        <v>440</v>
      </c>
    </row>
    <row r="100" spans="11:11" ht="15.75" x14ac:dyDescent="0.3">
      <c r="K100" t="s">
        <v>441</v>
      </c>
    </row>
    <row r="101" spans="11:11" ht="15.75" x14ac:dyDescent="0.3">
      <c r="K101" t="s">
        <v>318</v>
      </c>
    </row>
    <row r="102" spans="11:11" ht="15.75" x14ac:dyDescent="0.3">
      <c r="K102" t="s">
        <v>114</v>
      </c>
    </row>
    <row r="103" spans="11:11" ht="15.75" x14ac:dyDescent="0.3">
      <c r="K103" t="s">
        <v>442</v>
      </c>
    </row>
    <row r="104" spans="11:11" ht="15.75" x14ac:dyDescent="0.3">
      <c r="K104" t="s">
        <v>356</v>
      </c>
    </row>
    <row r="105" spans="11:11" ht="15.75" x14ac:dyDescent="0.3">
      <c r="K105" t="s">
        <v>346</v>
      </c>
    </row>
    <row r="106" spans="11:11" ht="15.75" x14ac:dyDescent="0.3">
      <c r="K106" t="s">
        <v>443</v>
      </c>
    </row>
    <row r="107" spans="11:11" ht="15.75" x14ac:dyDescent="0.3">
      <c r="K107" t="s">
        <v>375</v>
      </c>
    </row>
    <row r="108" spans="11:11" ht="15.75" x14ac:dyDescent="0.3">
      <c r="K108" t="s">
        <v>444</v>
      </c>
    </row>
    <row r="109" spans="11:11" ht="15.75" x14ac:dyDescent="0.3">
      <c r="K109" t="s">
        <v>115</v>
      </c>
    </row>
    <row r="110" spans="11:11" ht="15.75" x14ac:dyDescent="0.3">
      <c r="K110" t="s">
        <v>119</v>
      </c>
    </row>
    <row r="111" spans="11:11" ht="15.75" x14ac:dyDescent="0.3">
      <c r="K111" t="s">
        <v>445</v>
      </c>
    </row>
    <row r="112" spans="11:11" ht="15.75" x14ac:dyDescent="0.3">
      <c r="K112" t="s">
        <v>446</v>
      </c>
    </row>
    <row r="113" spans="11:11" ht="15.75" x14ac:dyDescent="0.3">
      <c r="K113" t="s">
        <v>363</v>
      </c>
    </row>
    <row r="114" spans="11:11" ht="15.75" x14ac:dyDescent="0.3">
      <c r="K114" t="s">
        <v>296</v>
      </c>
    </row>
    <row r="115" spans="11:11" ht="15.75" x14ac:dyDescent="0.3">
      <c r="K115" t="s">
        <v>396</v>
      </c>
    </row>
    <row r="116" spans="11:11" ht="15.75" x14ac:dyDescent="0.3">
      <c r="K116" t="s">
        <v>297</v>
      </c>
    </row>
    <row r="117" spans="11:11" ht="15.75" x14ac:dyDescent="0.3">
      <c r="K117" t="s">
        <v>447</v>
      </c>
    </row>
    <row r="118" spans="11:11" ht="15.75" x14ac:dyDescent="0.3">
      <c r="K118" t="s">
        <v>376</v>
      </c>
    </row>
    <row r="119" spans="11:11" ht="15.75" x14ac:dyDescent="0.3">
      <c r="K119" t="s">
        <v>448</v>
      </c>
    </row>
    <row r="120" spans="11:11" ht="15.75" x14ac:dyDescent="0.3">
      <c r="K120" t="s">
        <v>449</v>
      </c>
    </row>
    <row r="121" spans="11:11" ht="15.75" x14ac:dyDescent="0.3">
      <c r="K121" t="s">
        <v>298</v>
      </c>
    </row>
    <row r="122" spans="11:11" ht="15.75" x14ac:dyDescent="0.3">
      <c r="K122" t="s">
        <v>398</v>
      </c>
    </row>
    <row r="123" spans="11:11" ht="15.75" x14ac:dyDescent="0.3">
      <c r="K123" t="s">
        <v>299</v>
      </c>
    </row>
    <row r="124" spans="11:11" ht="15.75" x14ac:dyDescent="0.3">
      <c r="K124" t="s">
        <v>321</v>
      </c>
    </row>
    <row r="125" spans="11:11" ht="15.75" x14ac:dyDescent="0.3">
      <c r="K125" t="s">
        <v>188</v>
      </c>
    </row>
    <row r="126" spans="11:11" ht="15.75" x14ac:dyDescent="0.3">
      <c r="K126" t="s">
        <v>399</v>
      </c>
    </row>
    <row r="127" spans="11:11" ht="15.75" x14ac:dyDescent="0.3">
      <c r="K127" t="s">
        <v>300</v>
      </c>
    </row>
    <row r="128" spans="11:11" ht="15.75" x14ac:dyDescent="0.3">
      <c r="K128" t="s">
        <v>301</v>
      </c>
    </row>
    <row r="129" spans="11:11" ht="15.75" x14ac:dyDescent="0.3">
      <c r="K129" t="s">
        <v>378</v>
      </c>
    </row>
    <row r="130" spans="11:11" ht="15.75" x14ac:dyDescent="0.3">
      <c r="K130" t="s">
        <v>401</v>
      </c>
    </row>
    <row r="131" spans="11:11" ht="15.75" x14ac:dyDescent="0.3">
      <c r="K131" t="s">
        <v>450</v>
      </c>
    </row>
    <row r="132" spans="11:11" ht="15.75" x14ac:dyDescent="0.3">
      <c r="K132" t="s">
        <v>302</v>
      </c>
    </row>
    <row r="133" spans="11:11" ht="15.75" x14ac:dyDescent="0.3">
      <c r="K133" t="s">
        <v>133</v>
      </c>
    </row>
    <row r="134" spans="11:11" ht="15.75" x14ac:dyDescent="0.3">
      <c r="K134" t="s">
        <v>348</v>
      </c>
    </row>
    <row r="135" spans="11:11" ht="15.75" x14ac:dyDescent="0.3">
      <c r="K135" t="s">
        <v>333</v>
      </c>
    </row>
    <row r="136" spans="11:11" ht="15.75" x14ac:dyDescent="0.3">
      <c r="K136" t="s">
        <v>134</v>
      </c>
    </row>
    <row r="137" spans="11:11" ht="15.75" x14ac:dyDescent="0.3">
      <c r="K137" t="s">
        <v>303</v>
      </c>
    </row>
    <row r="138" spans="11:11" ht="15.75" x14ac:dyDescent="0.3">
      <c r="K138" t="s">
        <v>304</v>
      </c>
    </row>
    <row r="139" spans="11:11" ht="15.75" x14ac:dyDescent="0.3">
      <c r="K139" t="s">
        <v>193</v>
      </c>
    </row>
    <row r="140" spans="11:11" ht="15.75" x14ac:dyDescent="0.3">
      <c r="K140" t="s">
        <v>309</v>
      </c>
    </row>
    <row r="141" spans="11:11" ht="15.75" x14ac:dyDescent="0.3">
      <c r="K141" t="s">
        <v>94</v>
      </c>
    </row>
    <row r="142" spans="11:11" ht="15.75" x14ac:dyDescent="0.3">
      <c r="K142" t="s">
        <v>305</v>
      </c>
    </row>
    <row r="143" spans="11:11" ht="15.75" x14ac:dyDescent="0.3">
      <c r="K143" t="s">
        <v>117</v>
      </c>
    </row>
    <row r="144" spans="11:11" ht="15.75" x14ac:dyDescent="0.3">
      <c r="K144" t="s">
        <v>135</v>
      </c>
    </row>
    <row r="145" spans="11:11" ht="15.75" x14ac:dyDescent="0.3">
      <c r="K145" t="s">
        <v>405</v>
      </c>
    </row>
    <row r="146" spans="11:11" ht="15.75" x14ac:dyDescent="0.3">
      <c r="K146" t="s">
        <v>355</v>
      </c>
    </row>
    <row r="147" spans="11:11" ht="15.75" x14ac:dyDescent="0.3">
      <c r="K147" t="s">
        <v>130</v>
      </c>
    </row>
    <row r="148" spans="11:11" ht="15.75" x14ac:dyDescent="0.3">
      <c r="K148" t="s">
        <v>451</v>
      </c>
    </row>
    <row r="149" spans="11:11" ht="15.75" x14ac:dyDescent="0.3">
      <c r="K149" t="s">
        <v>306</v>
      </c>
    </row>
    <row r="150" spans="11:11" ht="15.75" x14ac:dyDescent="0.3">
      <c r="K150" t="s">
        <v>452</v>
      </c>
    </row>
    <row r="151" spans="11:11" ht="15.75" x14ac:dyDescent="0.3">
      <c r="K151" t="s">
        <v>307</v>
      </c>
    </row>
    <row r="152" spans="11:11" ht="15.75" x14ac:dyDescent="0.3">
      <c r="K152" t="s">
        <v>351</v>
      </c>
    </row>
    <row r="153" spans="11:11" ht="15.75" x14ac:dyDescent="0.3">
      <c r="K153" t="s">
        <v>310</v>
      </c>
    </row>
    <row r="154" spans="11:11" ht="15.75" x14ac:dyDescent="0.3">
      <c r="K154" t="s">
        <v>311</v>
      </c>
    </row>
    <row r="155" spans="11:11" ht="15.75" x14ac:dyDescent="0.3">
      <c r="K155" t="s">
        <v>75</v>
      </c>
    </row>
    <row r="156" spans="11:11" ht="15.75" x14ac:dyDescent="0.3">
      <c r="K156" t="s">
        <v>131</v>
      </c>
    </row>
  </sheetData>
  <sortState xmlns:xlrd2="http://schemas.microsoft.com/office/spreadsheetml/2017/richdata2" ref="R22:V27">
    <sortCondition descending="1" ref="V22:V27"/>
  </sortState>
  <mergeCells count="8">
    <mergeCell ref="A1:G1"/>
    <mergeCell ref="A12:G12"/>
    <mergeCell ref="A13:G13"/>
    <mergeCell ref="A14:G14"/>
    <mergeCell ref="A3:A4"/>
    <mergeCell ref="B3:D3"/>
    <mergeCell ref="E3:F3"/>
    <mergeCell ref="G3:G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"/>
  <sheetViews>
    <sheetView zoomScaleNormal="100" workbookViewId="0"/>
  </sheetViews>
  <sheetFormatPr defaultColWidth="0" defaultRowHeight="14.25" x14ac:dyDescent="0.3"/>
  <cols>
    <col min="1" max="1" width="15.85546875" style="25" customWidth="1"/>
    <col min="2" max="8" width="11.85546875" style="25" customWidth="1"/>
    <col min="9" max="9" width="6.42578125" style="25" customWidth="1"/>
    <col min="10" max="10" width="10.85546875" style="25" hidden="1" customWidth="1"/>
    <col min="11" max="11" width="9.140625" style="25" hidden="1" customWidth="1"/>
    <col min="12" max="12" width="15.28515625" style="25" hidden="1" customWidth="1"/>
    <col min="13" max="14" width="9.140625" style="25" hidden="1" customWidth="1"/>
    <col min="15" max="15" width="10.85546875" style="25" hidden="1" customWidth="1"/>
    <col min="16" max="16" width="10.28515625" style="25" hidden="1" customWidth="1"/>
    <col min="17" max="17" width="0" style="25" hidden="1" customWidth="1"/>
    <col min="18" max="16384" width="9.140625" style="25" hidden="1"/>
  </cols>
  <sheetData>
    <row r="1" spans="1:10" s="12" customFormat="1" ht="27.75" customHeight="1" x14ac:dyDescent="0.25">
      <c r="A1" s="293" t="s">
        <v>678</v>
      </c>
      <c r="B1" s="293"/>
      <c r="C1" s="293"/>
      <c r="D1" s="293"/>
      <c r="E1" s="293"/>
      <c r="F1" s="293"/>
      <c r="G1" s="293"/>
      <c r="H1" s="293"/>
    </row>
    <row r="3" spans="1:10" ht="31.5" customHeight="1" x14ac:dyDescent="0.3">
      <c r="A3" s="27" t="s">
        <v>7</v>
      </c>
      <c r="B3" s="28" t="s">
        <v>63</v>
      </c>
      <c r="C3" s="28" t="s">
        <v>42</v>
      </c>
      <c r="D3" s="28" t="s">
        <v>64</v>
      </c>
      <c r="E3" s="28" t="s">
        <v>1</v>
      </c>
      <c r="F3" s="28" t="s">
        <v>80</v>
      </c>
      <c r="G3" s="28" t="s">
        <v>1</v>
      </c>
      <c r="H3" s="29" t="s">
        <v>6</v>
      </c>
    </row>
    <row r="4" spans="1:10" ht="22.5" customHeight="1" x14ac:dyDescent="0.3">
      <c r="A4" s="30" t="s">
        <v>8</v>
      </c>
      <c r="B4" s="16">
        <v>1075.8687500000001</v>
      </c>
      <c r="C4" s="17">
        <v>0.66519094628154529</v>
      </c>
      <c r="D4" s="16">
        <v>459.84513888888887</v>
      </c>
      <c r="E4" s="17">
        <v>0.28431425587969589</v>
      </c>
      <c r="F4" s="16">
        <v>81.669444444444451</v>
      </c>
      <c r="G4" s="17">
        <v>5.0494797838758765E-2</v>
      </c>
      <c r="H4" s="18">
        <v>1617.3833333333334</v>
      </c>
      <c r="J4" s="137"/>
    </row>
    <row r="5" spans="1:10" ht="22.5" customHeight="1" x14ac:dyDescent="0.3">
      <c r="A5" s="30" t="s">
        <v>10</v>
      </c>
      <c r="B5" s="16">
        <v>703.36249999999995</v>
      </c>
      <c r="C5" s="17">
        <v>0.99886586876425065</v>
      </c>
      <c r="D5" s="16">
        <v>0.79861111111111116</v>
      </c>
      <c r="E5" s="17">
        <v>1.1341312357493946E-3</v>
      </c>
      <c r="F5" s="16" t="s">
        <v>5</v>
      </c>
      <c r="G5" s="17" t="s">
        <v>5</v>
      </c>
      <c r="H5" s="18">
        <v>704.16111111111104</v>
      </c>
      <c r="J5" s="137"/>
    </row>
    <row r="6" spans="1:10" ht="22.5" customHeight="1" x14ac:dyDescent="0.3">
      <c r="A6" s="30" t="s">
        <v>9</v>
      </c>
      <c r="B6" s="16">
        <v>672.21527777777783</v>
      </c>
      <c r="C6" s="17">
        <v>0.99326359210101012</v>
      </c>
      <c r="D6" s="16">
        <v>4.5590277777777777</v>
      </c>
      <c r="E6" s="17">
        <v>6.7364078989897939E-3</v>
      </c>
      <c r="F6" s="16" t="s">
        <v>5</v>
      </c>
      <c r="G6" s="17" t="s">
        <v>5</v>
      </c>
      <c r="H6" s="18">
        <v>676.77430555555566</v>
      </c>
      <c r="J6" s="137"/>
    </row>
    <row r="7" spans="1:10" ht="22.5" customHeight="1" x14ac:dyDescent="0.3">
      <c r="A7" s="30" t="s">
        <v>11</v>
      </c>
      <c r="B7" s="16">
        <v>192.85069444444446</v>
      </c>
      <c r="C7" s="17">
        <v>1</v>
      </c>
      <c r="D7" s="31" t="s">
        <v>5</v>
      </c>
      <c r="E7" s="17" t="s">
        <v>5</v>
      </c>
      <c r="F7" s="16" t="s">
        <v>5</v>
      </c>
      <c r="G7" s="17" t="s">
        <v>5</v>
      </c>
      <c r="H7" s="18">
        <v>192.85069444444446</v>
      </c>
      <c r="J7" s="137"/>
    </row>
    <row r="8" spans="1:10" ht="22.5" customHeight="1" x14ac:dyDescent="0.3">
      <c r="A8" s="30" t="s">
        <v>12</v>
      </c>
      <c r="B8" s="16">
        <v>91.295138888888886</v>
      </c>
      <c r="C8" s="17">
        <v>0.98805005448874517</v>
      </c>
      <c r="D8" s="16">
        <v>1.1041666666666667</v>
      </c>
      <c r="E8" s="17">
        <v>1.1949945511254745E-2</v>
      </c>
      <c r="F8" s="16" t="s">
        <v>5</v>
      </c>
      <c r="G8" s="17" t="s">
        <v>5</v>
      </c>
      <c r="H8" s="18">
        <v>92.399305555555557</v>
      </c>
      <c r="J8" s="137"/>
    </row>
    <row r="9" spans="1:10" ht="22.5" customHeight="1" x14ac:dyDescent="0.3">
      <c r="A9" s="21" t="s">
        <v>2</v>
      </c>
      <c r="B9" s="32">
        <v>2735.5923611111111</v>
      </c>
      <c r="C9" s="23">
        <v>0.83311560359779613</v>
      </c>
      <c r="D9" s="32">
        <v>466.30694444444441</v>
      </c>
      <c r="E9" s="23">
        <v>0.14201223727824927</v>
      </c>
      <c r="F9" s="32">
        <v>81.669444444444451</v>
      </c>
      <c r="G9" s="23">
        <v>2.4872159123954522E-2</v>
      </c>
      <c r="H9" s="33">
        <v>3283.5687500000004</v>
      </c>
    </row>
    <row r="10" spans="1:10" s="34" customFormat="1" x14ac:dyDescent="0.3">
      <c r="A10" s="291" t="s">
        <v>656</v>
      </c>
      <c r="B10" s="291"/>
      <c r="C10" s="291"/>
      <c r="D10" s="291"/>
      <c r="E10" s="291"/>
      <c r="F10" s="291"/>
      <c r="G10" s="291"/>
      <c r="H10" s="291"/>
    </row>
  </sheetData>
  <mergeCells count="2">
    <mergeCell ref="A1:H1"/>
    <mergeCell ref="A10:H10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16"/>
  <sheetViews>
    <sheetView workbookViewId="0">
      <selection sqref="A1:F1"/>
    </sheetView>
  </sheetViews>
  <sheetFormatPr defaultColWidth="0" defaultRowHeight="14.25" x14ac:dyDescent="0.3"/>
  <cols>
    <col min="1" max="1" width="14" style="25" customWidth="1"/>
    <col min="2" max="2" width="15.28515625" style="25" customWidth="1"/>
    <col min="3" max="3" width="10.5703125" style="25" customWidth="1"/>
    <col min="4" max="4" width="15.85546875" style="25" customWidth="1"/>
    <col min="5" max="5" width="10.5703125" style="25" customWidth="1"/>
    <col min="6" max="6" width="14.28515625" style="25" customWidth="1"/>
    <col min="7" max="7" width="9.85546875" style="25" bestFit="1" customWidth="1"/>
    <col min="8" max="8" width="9.85546875" style="25" hidden="1" customWidth="1"/>
    <col min="9" max="9" width="9.140625" style="25" hidden="1" customWidth="1"/>
    <col min="10" max="11" width="9.85546875" style="25" hidden="1" customWidth="1"/>
    <col min="12" max="12" width="10.7109375" style="25" hidden="1" customWidth="1"/>
    <col min="13" max="16384" width="9.140625" style="25" hidden="1"/>
  </cols>
  <sheetData>
    <row r="1" spans="1:11" s="12" customFormat="1" ht="31.5" customHeight="1" x14ac:dyDescent="0.25">
      <c r="A1" s="293" t="s">
        <v>709</v>
      </c>
      <c r="B1" s="293"/>
      <c r="C1" s="293"/>
      <c r="D1" s="293"/>
      <c r="E1" s="293"/>
      <c r="F1" s="293"/>
      <c r="G1" s="73"/>
    </row>
    <row r="3" spans="1:11" ht="21" customHeight="1" x14ac:dyDescent="0.3">
      <c r="A3" s="287" t="s">
        <v>45</v>
      </c>
      <c r="B3" s="318" t="s">
        <v>46</v>
      </c>
      <c r="C3" s="318"/>
      <c r="D3" s="321" t="s">
        <v>47</v>
      </c>
      <c r="E3" s="321"/>
      <c r="F3" s="316" t="s">
        <v>6</v>
      </c>
    </row>
    <row r="4" spans="1:11" ht="21" customHeight="1" x14ac:dyDescent="0.3">
      <c r="A4" s="320"/>
      <c r="B4" s="14" t="s">
        <v>53</v>
      </c>
      <c r="C4" s="14" t="s">
        <v>1</v>
      </c>
      <c r="D4" s="14" t="s">
        <v>53</v>
      </c>
      <c r="E4" s="14" t="s">
        <v>1</v>
      </c>
      <c r="F4" s="322"/>
    </row>
    <row r="5" spans="1:11" ht="17.100000000000001" customHeight="1" x14ac:dyDescent="0.3">
      <c r="A5" s="74" t="s">
        <v>663</v>
      </c>
      <c r="B5" s="26">
        <v>7.6597222222222223</v>
      </c>
      <c r="C5" s="61">
        <v>0.11727554969591292</v>
      </c>
      <c r="D5" s="26">
        <v>57.654166666666669</v>
      </c>
      <c r="E5" s="61">
        <v>0.88272445030408719</v>
      </c>
      <c r="F5" s="26">
        <v>65.313888888888883</v>
      </c>
    </row>
    <row r="6" spans="1:11" ht="17.100000000000001" customHeight="1" x14ac:dyDescent="0.3">
      <c r="A6" s="74" t="s">
        <v>56</v>
      </c>
      <c r="B6" s="26">
        <v>13.05486111111111</v>
      </c>
      <c r="C6" s="61">
        <v>0.53582829779956676</v>
      </c>
      <c r="D6" s="26">
        <v>11.309027777777779</v>
      </c>
      <c r="E6" s="61">
        <v>0.4641717022004333</v>
      </c>
      <c r="F6" s="26">
        <v>24.363888888888887</v>
      </c>
    </row>
    <row r="7" spans="1:11" ht="17.100000000000001" customHeight="1" x14ac:dyDescent="0.3">
      <c r="A7" s="74" t="s">
        <v>57</v>
      </c>
      <c r="B7" s="26">
        <v>5.5243055555555554</v>
      </c>
      <c r="C7" s="61">
        <v>0.25924718918038125</v>
      </c>
      <c r="D7" s="26">
        <v>15.784722222222221</v>
      </c>
      <c r="E7" s="61">
        <v>0.74075281081961863</v>
      </c>
      <c r="F7" s="26">
        <v>21.309027777777779</v>
      </c>
    </row>
    <row r="8" spans="1:11" ht="17.100000000000001" customHeight="1" x14ac:dyDescent="0.3">
      <c r="A8" s="74" t="s">
        <v>4</v>
      </c>
      <c r="B8" s="26" t="s">
        <v>5</v>
      </c>
      <c r="C8" s="61" t="s">
        <v>5</v>
      </c>
      <c r="D8" s="26">
        <v>13.649305555555555</v>
      </c>
      <c r="E8" s="61">
        <v>1</v>
      </c>
      <c r="F8" s="26">
        <v>13.649305555555555</v>
      </c>
    </row>
    <row r="9" spans="1:11" ht="17.100000000000001" customHeight="1" x14ac:dyDescent="0.3">
      <c r="A9" s="74" t="s">
        <v>3</v>
      </c>
      <c r="B9" s="26">
        <v>6.25E-2</v>
      </c>
      <c r="C9" s="61">
        <v>4.6035805626598461E-3</v>
      </c>
      <c r="D9" s="26">
        <v>13.513888888888889</v>
      </c>
      <c r="E9" s="61">
        <v>0.99539641943734014</v>
      </c>
      <c r="F9" s="26">
        <v>13.576388888888889</v>
      </c>
    </row>
    <row r="10" spans="1:11" ht="17.100000000000001" customHeight="1" x14ac:dyDescent="0.3">
      <c r="A10" s="74" t="s">
        <v>662</v>
      </c>
      <c r="B10" s="26">
        <v>0.28125</v>
      </c>
      <c r="C10" s="61">
        <v>2.4930747922437674E-2</v>
      </c>
      <c r="D10" s="26">
        <v>11</v>
      </c>
      <c r="E10" s="61">
        <v>0.97506925207756234</v>
      </c>
      <c r="F10" s="26">
        <v>11.28125</v>
      </c>
    </row>
    <row r="11" spans="1:11" ht="17.25" customHeight="1" x14ac:dyDescent="0.3">
      <c r="A11" s="21" t="s">
        <v>6</v>
      </c>
      <c r="B11" s="22">
        <v>26.582638888888887</v>
      </c>
      <c r="C11" s="23">
        <v>0.17781772742264398</v>
      </c>
      <c r="D11" s="22">
        <v>122.91111111111111</v>
      </c>
      <c r="E11" s="23">
        <v>0.82218227257735599</v>
      </c>
      <c r="F11" s="22">
        <v>149.49375000000001</v>
      </c>
      <c r="I11" s="151">
        <f>SUM(B5:B10)</f>
        <v>26.582638888888887</v>
      </c>
      <c r="J11" s="151">
        <f>SUM(D5:D10)</f>
        <v>122.91111111111111</v>
      </c>
      <c r="K11" s="151">
        <f>SUM(F5:F10)</f>
        <v>149.49375000000001</v>
      </c>
    </row>
    <row r="12" spans="1:11" ht="33" customHeight="1" x14ac:dyDescent="0.3">
      <c r="A12" s="291" t="s">
        <v>656</v>
      </c>
      <c r="B12" s="291"/>
      <c r="C12" s="291"/>
      <c r="D12" s="291"/>
      <c r="E12" s="291"/>
      <c r="F12" s="291"/>
      <c r="G12" s="291"/>
    </row>
    <row r="15" spans="1:11" x14ac:dyDescent="0.3">
      <c r="F15" s="34"/>
      <c r="G15" s="34"/>
      <c r="H15" s="34"/>
      <c r="I15" s="34"/>
      <c r="J15" s="34"/>
    </row>
    <row r="16" spans="1:11" x14ac:dyDescent="0.3">
      <c r="F16" s="34"/>
      <c r="G16" s="34"/>
      <c r="H16" s="34"/>
      <c r="I16" s="34"/>
      <c r="J16" s="34"/>
    </row>
  </sheetData>
  <sortState xmlns:xlrd2="http://schemas.microsoft.com/office/spreadsheetml/2017/richdata2" ref="A16:D21">
    <sortCondition descending="1" ref="D16:D21"/>
  </sortState>
  <mergeCells count="6">
    <mergeCell ref="A1:F1"/>
    <mergeCell ref="A12:G12"/>
    <mergeCell ref="A3:A4"/>
    <mergeCell ref="B3:C3"/>
    <mergeCell ref="D3:E3"/>
    <mergeCell ref="F3:F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44"/>
  <sheetViews>
    <sheetView zoomScaleNormal="100" workbookViewId="0"/>
  </sheetViews>
  <sheetFormatPr defaultColWidth="0" defaultRowHeight="15" customHeight="1" x14ac:dyDescent="0.25"/>
  <cols>
    <col min="1" max="1" width="18.85546875" customWidth="1"/>
    <col min="2" max="5" width="9.140625" customWidth="1"/>
    <col min="6" max="6" width="15.42578125" customWidth="1"/>
    <col min="7" max="7" width="9.140625" customWidth="1"/>
    <col min="8" max="8" width="13.85546875" customWidth="1"/>
    <col min="9" max="9" width="13.140625" customWidth="1"/>
    <col min="10" max="10" width="11.85546875" customWidth="1"/>
    <col min="11" max="12" width="0" hidden="1" customWidth="1"/>
    <col min="13" max="16384" width="9.140625" hidden="1"/>
  </cols>
  <sheetData>
    <row r="1" spans="1:6" x14ac:dyDescent="0.25">
      <c r="A1" s="202" t="s">
        <v>710</v>
      </c>
    </row>
    <row r="2" spans="1:6" ht="45" customHeight="1" x14ac:dyDescent="0.25"/>
    <row r="3" spans="1:6" x14ac:dyDescent="0.25">
      <c r="E3" t="s">
        <v>97</v>
      </c>
      <c r="F3" t="s">
        <v>96</v>
      </c>
    </row>
    <row r="4" spans="1:6" ht="28.5" customHeight="1" x14ac:dyDescent="0.25">
      <c r="D4" s="177" t="str">
        <f t="shared" ref="D4:D9" si="0">A25</f>
        <v>Globo</v>
      </c>
      <c r="E4" s="36">
        <f>D25</f>
        <v>0.12189859762675297</v>
      </c>
      <c r="F4" s="100">
        <f t="shared" ref="F4:F9" si="1">F25</f>
        <v>0.87810140237324708</v>
      </c>
    </row>
    <row r="5" spans="1:6" ht="28.5" customHeight="1" x14ac:dyDescent="0.25">
      <c r="D5" s="177" t="str">
        <f t="shared" si="0"/>
        <v>TV Brasil</v>
      </c>
      <c r="E5" s="36">
        <f t="shared" ref="E5:E9" si="2">D26</f>
        <v>0.54755043227665701</v>
      </c>
      <c r="F5" s="100">
        <f t="shared" si="1"/>
        <v>0.45244956772334294</v>
      </c>
    </row>
    <row r="6" spans="1:6" ht="28.5" x14ac:dyDescent="0.25">
      <c r="D6" s="177" t="str">
        <f t="shared" si="0"/>
        <v>TV Cultura</v>
      </c>
      <c r="E6" s="36">
        <f t="shared" si="2"/>
        <v>0.25075528700906347</v>
      </c>
      <c r="F6" s="100">
        <f t="shared" si="1"/>
        <v>0.74924471299093653</v>
      </c>
    </row>
    <row r="7" spans="1:6" ht="28.5" customHeight="1" x14ac:dyDescent="0.25">
      <c r="D7" s="177" t="str">
        <f t="shared" si="0"/>
        <v>BAND</v>
      </c>
      <c r="E7" s="36">
        <f t="shared" si="2"/>
        <v>5.5248618784530384E-3</v>
      </c>
      <c r="F7" s="100">
        <f t="shared" si="1"/>
        <v>0.99447513812154698</v>
      </c>
    </row>
    <row r="8" spans="1:6" x14ac:dyDescent="0.25">
      <c r="D8" s="177" t="str">
        <f t="shared" si="0"/>
        <v>SBT</v>
      </c>
      <c r="E8" s="36">
        <v>0</v>
      </c>
      <c r="F8" s="100">
        <f t="shared" si="1"/>
        <v>1</v>
      </c>
    </row>
    <row r="9" spans="1:6" x14ac:dyDescent="0.25">
      <c r="D9" s="177" t="str">
        <f t="shared" si="0"/>
        <v>Record</v>
      </c>
      <c r="E9" s="36">
        <f t="shared" si="2"/>
        <v>2.5210084033613446E-2</v>
      </c>
      <c r="F9" s="100">
        <f t="shared" si="1"/>
        <v>0.97478991596638653</v>
      </c>
    </row>
    <row r="19" spans="1:10" ht="29.25" customHeight="1" x14ac:dyDescent="0.25">
      <c r="A19" s="291" t="s">
        <v>656</v>
      </c>
      <c r="B19" s="291"/>
      <c r="C19" s="291"/>
      <c r="D19" s="291"/>
      <c r="E19" s="291"/>
      <c r="F19" s="291"/>
      <c r="G19" s="291"/>
      <c r="H19" s="291"/>
      <c r="I19" s="291"/>
    </row>
    <row r="23" spans="1:10" ht="27" customHeight="1" x14ac:dyDescent="0.25">
      <c r="A23" s="314" t="s">
        <v>45</v>
      </c>
      <c r="B23" s="316" t="s">
        <v>46</v>
      </c>
      <c r="C23" s="317"/>
      <c r="D23" s="287"/>
      <c r="E23" s="316" t="s">
        <v>47</v>
      </c>
      <c r="F23" s="287"/>
      <c r="G23" s="319" t="s">
        <v>48</v>
      </c>
    </row>
    <row r="24" spans="1:10" ht="54" x14ac:dyDescent="0.25">
      <c r="A24" s="315"/>
      <c r="B24" s="14" t="s">
        <v>49</v>
      </c>
      <c r="C24" s="14" t="s">
        <v>50</v>
      </c>
      <c r="D24" s="14" t="s">
        <v>51</v>
      </c>
      <c r="E24" s="14" t="s">
        <v>50</v>
      </c>
      <c r="F24" s="14" t="s">
        <v>51</v>
      </c>
      <c r="G24" s="316"/>
    </row>
    <row r="25" spans="1:10" x14ac:dyDescent="0.25">
      <c r="A25" s="72" t="s">
        <v>663</v>
      </c>
      <c r="B25" s="20">
        <v>97</v>
      </c>
      <c r="C25" s="20">
        <v>113</v>
      </c>
      <c r="D25" s="17">
        <v>0.12189859762675297</v>
      </c>
      <c r="E25" s="68">
        <v>814</v>
      </c>
      <c r="F25" s="17">
        <v>0.87810140237324708</v>
      </c>
      <c r="G25" s="71">
        <v>927</v>
      </c>
    </row>
    <row r="26" spans="1:10" x14ac:dyDescent="0.25">
      <c r="A26" s="72" t="s">
        <v>56</v>
      </c>
      <c r="B26" s="20">
        <v>120</v>
      </c>
      <c r="C26" s="20">
        <v>190</v>
      </c>
      <c r="D26" s="17">
        <v>0.54755043227665701</v>
      </c>
      <c r="E26" s="68">
        <v>157</v>
      </c>
      <c r="F26" s="17">
        <v>0.45244956772334294</v>
      </c>
      <c r="G26" s="71">
        <v>347</v>
      </c>
    </row>
    <row r="27" spans="1:10" x14ac:dyDescent="0.25">
      <c r="A27" s="72" t="s">
        <v>57</v>
      </c>
      <c r="B27" s="20">
        <v>55</v>
      </c>
      <c r="C27" s="20">
        <v>83</v>
      </c>
      <c r="D27" s="17">
        <v>0.25075528700906347</v>
      </c>
      <c r="E27" s="68">
        <v>248</v>
      </c>
      <c r="F27" s="17">
        <v>0.74924471299093653</v>
      </c>
      <c r="G27" s="71">
        <v>331</v>
      </c>
      <c r="I27" s="175"/>
      <c r="J27" s="175"/>
    </row>
    <row r="28" spans="1:10" x14ac:dyDescent="0.25">
      <c r="A28" s="72" t="s">
        <v>3</v>
      </c>
      <c r="B28" s="20">
        <v>1</v>
      </c>
      <c r="C28" s="20">
        <v>1</v>
      </c>
      <c r="D28" s="17">
        <v>5.5248618784530384E-3</v>
      </c>
      <c r="E28" s="68">
        <v>180</v>
      </c>
      <c r="F28" s="17">
        <v>0.99447513812154698</v>
      </c>
      <c r="G28" s="71">
        <v>181</v>
      </c>
      <c r="I28" s="175"/>
      <c r="J28" s="175"/>
    </row>
    <row r="29" spans="1:10" x14ac:dyDescent="0.25">
      <c r="A29" s="72" t="s">
        <v>4</v>
      </c>
      <c r="B29" s="20" t="s">
        <v>5</v>
      </c>
      <c r="C29" s="20" t="s">
        <v>5</v>
      </c>
      <c r="D29" s="17" t="s">
        <v>5</v>
      </c>
      <c r="E29" s="68">
        <v>177</v>
      </c>
      <c r="F29" s="17">
        <v>1</v>
      </c>
      <c r="G29" s="71">
        <v>177</v>
      </c>
      <c r="I29" s="175"/>
      <c r="J29" s="175"/>
    </row>
    <row r="30" spans="1:10" x14ac:dyDescent="0.25">
      <c r="A30" s="72" t="s">
        <v>662</v>
      </c>
      <c r="B30" s="20">
        <v>3</v>
      </c>
      <c r="C30" s="20">
        <v>3</v>
      </c>
      <c r="D30" s="17">
        <v>2.5210084033613446E-2</v>
      </c>
      <c r="E30" s="68">
        <v>116</v>
      </c>
      <c r="F30" s="17">
        <v>0.97478991596638653</v>
      </c>
      <c r="G30" s="71">
        <v>119</v>
      </c>
      <c r="I30" s="175"/>
      <c r="J30" s="175"/>
    </row>
    <row r="31" spans="1:10" x14ac:dyDescent="0.25">
      <c r="A31" s="21" t="s">
        <v>6</v>
      </c>
      <c r="B31" s="80">
        <v>262</v>
      </c>
      <c r="C31" s="80">
        <v>390</v>
      </c>
      <c r="D31" s="23">
        <v>0.18731988472622479</v>
      </c>
      <c r="E31" s="81">
        <v>1692</v>
      </c>
      <c r="F31" s="23">
        <v>0.81268011527377526</v>
      </c>
      <c r="G31" s="82">
        <v>2082</v>
      </c>
      <c r="I31" s="175"/>
      <c r="J31" s="175"/>
    </row>
    <row r="32" spans="1:10" x14ac:dyDescent="0.25">
      <c r="I32" s="175"/>
      <c r="J32" s="175"/>
    </row>
    <row r="34" spans="1:7" x14ac:dyDescent="0.25">
      <c r="A34" t="s">
        <v>45</v>
      </c>
      <c r="B34" t="s">
        <v>46</v>
      </c>
      <c r="E34" t="s">
        <v>47</v>
      </c>
      <c r="G34" t="s">
        <v>48</v>
      </c>
    </row>
    <row r="35" spans="1:7" x14ac:dyDescent="0.25">
      <c r="B35" t="s">
        <v>49</v>
      </c>
      <c r="C35" t="s">
        <v>50</v>
      </c>
      <c r="D35" t="s">
        <v>51</v>
      </c>
      <c r="E35" t="s">
        <v>50</v>
      </c>
      <c r="F35" t="s">
        <v>51</v>
      </c>
    </row>
    <row r="36" spans="1:7" x14ac:dyDescent="0.25">
      <c r="A36" t="s">
        <v>58</v>
      </c>
      <c r="B36">
        <v>87</v>
      </c>
      <c r="C36">
        <v>107</v>
      </c>
      <c r="D36" s="175">
        <v>0.11542610571736785</v>
      </c>
      <c r="E36">
        <v>820</v>
      </c>
      <c r="F36" s="175">
        <v>0.88457389428263211</v>
      </c>
      <c r="G36">
        <v>927</v>
      </c>
    </row>
    <row r="37" spans="1:7" x14ac:dyDescent="0.25">
      <c r="A37" t="s">
        <v>56</v>
      </c>
      <c r="B37">
        <v>120</v>
      </c>
      <c r="C37">
        <v>190</v>
      </c>
      <c r="D37" s="175">
        <v>0.54755043227665701</v>
      </c>
      <c r="E37">
        <v>157</v>
      </c>
      <c r="F37" s="175">
        <v>0.45244956772334294</v>
      </c>
      <c r="G37">
        <v>347</v>
      </c>
    </row>
    <row r="38" spans="1:7" x14ac:dyDescent="0.25">
      <c r="A38" t="s">
        <v>57</v>
      </c>
      <c r="B38">
        <v>55</v>
      </c>
      <c r="C38">
        <v>83</v>
      </c>
      <c r="D38" s="175">
        <v>0.25075528700906347</v>
      </c>
      <c r="E38">
        <v>248</v>
      </c>
      <c r="F38" s="175">
        <v>0.74924471299093653</v>
      </c>
      <c r="G38">
        <v>331</v>
      </c>
    </row>
    <row r="39" spans="1:7" x14ac:dyDescent="0.25">
      <c r="A39" t="s">
        <v>3</v>
      </c>
      <c r="B39">
        <v>1</v>
      </c>
      <c r="C39">
        <v>1</v>
      </c>
      <c r="D39" s="175">
        <v>5.5248618784530384E-3</v>
      </c>
      <c r="E39">
        <v>180</v>
      </c>
      <c r="F39" s="175">
        <v>0.99447513812154698</v>
      </c>
      <c r="G39">
        <v>181</v>
      </c>
    </row>
    <row r="40" spans="1:7" x14ac:dyDescent="0.25">
      <c r="A40" t="s">
        <v>4</v>
      </c>
      <c r="B40" t="s">
        <v>5</v>
      </c>
      <c r="C40" t="s">
        <v>5</v>
      </c>
      <c r="D40" s="175" t="s">
        <v>5</v>
      </c>
      <c r="E40">
        <v>177</v>
      </c>
      <c r="F40" s="175">
        <v>1</v>
      </c>
      <c r="G40">
        <v>177</v>
      </c>
    </row>
    <row r="41" spans="1:7" x14ac:dyDescent="0.25">
      <c r="A41" t="s">
        <v>60</v>
      </c>
      <c r="B41">
        <v>3</v>
      </c>
      <c r="C41">
        <v>3</v>
      </c>
      <c r="D41" s="175">
        <v>2.5210084033613446E-2</v>
      </c>
      <c r="E41">
        <v>116</v>
      </c>
      <c r="F41" s="175">
        <v>0.97478991596638653</v>
      </c>
      <c r="G41">
        <v>119</v>
      </c>
    </row>
    <row r="42" spans="1:7" x14ac:dyDescent="0.25">
      <c r="A42" t="s">
        <v>6</v>
      </c>
      <c r="B42">
        <v>262</v>
      </c>
      <c r="C42">
        <v>384</v>
      </c>
      <c r="D42" s="175">
        <v>0.18443804034582131</v>
      </c>
      <c r="E42" s="176">
        <v>1698</v>
      </c>
      <c r="F42" s="175">
        <v>0.81556195965417866</v>
      </c>
      <c r="G42" s="176">
        <v>2082</v>
      </c>
    </row>
    <row r="44" spans="1:7" x14ac:dyDescent="0.25">
      <c r="D44" s="176"/>
    </row>
  </sheetData>
  <mergeCells count="5">
    <mergeCell ref="A23:A24"/>
    <mergeCell ref="B23:D23"/>
    <mergeCell ref="E23:F23"/>
    <mergeCell ref="G23:G24"/>
    <mergeCell ref="A19:I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305"/>
  <sheetViews>
    <sheetView zoomScaleNormal="100" workbookViewId="0"/>
  </sheetViews>
  <sheetFormatPr defaultColWidth="9.140625" defaultRowHeight="15" customHeight="1" x14ac:dyDescent="0.25"/>
  <cols>
    <col min="1" max="1" width="24.140625" customWidth="1"/>
    <col min="2" max="2" width="20.7109375" customWidth="1"/>
    <col min="3" max="3" width="31.28515625" customWidth="1"/>
    <col min="4" max="4" width="9" customWidth="1"/>
    <col min="5" max="9" width="9.140625" customWidth="1"/>
  </cols>
  <sheetData>
    <row r="1" spans="1:4" x14ac:dyDescent="0.25">
      <c r="A1" s="108" t="s">
        <v>711</v>
      </c>
    </row>
    <row r="8" spans="1:4" x14ac:dyDescent="0.25">
      <c r="A8" s="3" t="s">
        <v>230</v>
      </c>
      <c r="B8" s="3" t="s">
        <v>98</v>
      </c>
      <c r="C8" s="3" t="s">
        <v>721</v>
      </c>
      <c r="D8" s="91" t="s">
        <v>99</v>
      </c>
    </row>
    <row r="9" spans="1:4" x14ac:dyDescent="0.25">
      <c r="A9" t="s">
        <v>100</v>
      </c>
      <c r="B9" s="4">
        <v>81</v>
      </c>
      <c r="C9" s="4">
        <v>142</v>
      </c>
      <c r="D9" s="11">
        <f>(C9-B9)/B9</f>
        <v>0.75308641975308643</v>
      </c>
    </row>
    <row r="10" spans="1:4" x14ac:dyDescent="0.25">
      <c r="A10" t="s">
        <v>101</v>
      </c>
      <c r="B10" s="4">
        <v>14</v>
      </c>
      <c r="C10" s="4">
        <v>18</v>
      </c>
      <c r="D10" s="11">
        <f t="shared" ref="D10:D13" si="0">(C10-B10)/B10</f>
        <v>0.2857142857142857</v>
      </c>
    </row>
    <row r="11" spans="1:4" x14ac:dyDescent="0.25">
      <c r="A11" t="s">
        <v>102</v>
      </c>
      <c r="B11" s="4">
        <v>96</v>
      </c>
      <c r="C11" s="4">
        <v>125</v>
      </c>
      <c r="D11" s="11">
        <f t="shared" si="0"/>
        <v>0.30208333333333331</v>
      </c>
    </row>
    <row r="12" spans="1:4" x14ac:dyDescent="0.25">
      <c r="A12" t="s">
        <v>103</v>
      </c>
      <c r="B12" s="4">
        <v>82</v>
      </c>
      <c r="C12" s="4">
        <v>105</v>
      </c>
      <c r="D12" s="11">
        <f t="shared" si="0"/>
        <v>0.28048780487804881</v>
      </c>
    </row>
    <row r="13" spans="1:4" x14ac:dyDescent="0.25">
      <c r="A13" s="5" t="s">
        <v>65</v>
      </c>
      <c r="B13" s="6">
        <f>SUM(B9:B12)</f>
        <v>273</v>
      </c>
      <c r="C13" s="6">
        <f>SUM(C9:C12)</f>
        <v>390</v>
      </c>
      <c r="D13" s="11">
        <f t="shared" si="0"/>
        <v>0.42857142857142855</v>
      </c>
    </row>
    <row r="15" spans="1:4" x14ac:dyDescent="0.25">
      <c r="A15" t="s">
        <v>232</v>
      </c>
    </row>
    <row r="24" spans="1:9" ht="30" customHeight="1" x14ac:dyDescent="0.25">
      <c r="A24" s="291" t="s">
        <v>656</v>
      </c>
      <c r="B24" s="291"/>
      <c r="C24" s="291"/>
      <c r="D24" s="291"/>
      <c r="E24" s="291"/>
      <c r="F24" s="291"/>
      <c r="G24" s="291"/>
      <c r="H24" s="291"/>
      <c r="I24" s="291"/>
    </row>
    <row r="25" spans="1:9" x14ac:dyDescent="0.25">
      <c r="A25" s="146"/>
      <c r="B25" s="146"/>
      <c r="C25" s="146"/>
    </row>
    <row r="26" spans="1:9" x14ac:dyDescent="0.25">
      <c r="A26" s="146"/>
      <c r="B26" s="149"/>
      <c r="C26" s="148"/>
    </row>
    <row r="27" spans="1:9" x14ac:dyDescent="0.25">
      <c r="A27" s="146"/>
      <c r="B27" s="149"/>
      <c r="C27" s="148"/>
    </row>
    <row r="28" spans="1:9" x14ac:dyDescent="0.25">
      <c r="A28" s="146"/>
      <c r="B28" s="149"/>
      <c r="C28" s="148"/>
    </row>
    <row r="29" spans="1:9" x14ac:dyDescent="0.25">
      <c r="A29" s="146"/>
      <c r="B29" s="149"/>
      <c r="C29" s="148"/>
    </row>
    <row r="30" spans="1:9" x14ac:dyDescent="0.25">
      <c r="A30" s="146"/>
      <c r="B30" s="149"/>
      <c r="C30" s="148"/>
    </row>
    <row r="31" spans="1:9" x14ac:dyDescent="0.25">
      <c r="A31" s="146"/>
      <c r="B31" s="149"/>
      <c r="C31" s="148"/>
    </row>
    <row r="32" spans="1:9" x14ac:dyDescent="0.25">
      <c r="A32" s="146"/>
      <c r="B32" s="149"/>
      <c r="C32" s="148"/>
    </row>
    <row r="33" spans="1:3" x14ac:dyDescent="0.25">
      <c r="A33" s="146"/>
      <c r="B33" s="149"/>
      <c r="C33" s="148"/>
    </row>
    <row r="34" spans="1:3" x14ac:dyDescent="0.25">
      <c r="A34" s="146"/>
      <c r="B34" s="149"/>
      <c r="C34" s="148"/>
    </row>
    <row r="35" spans="1:3" x14ac:dyDescent="0.25">
      <c r="A35" s="146"/>
      <c r="B35" s="149"/>
      <c r="C35" s="148"/>
    </row>
    <row r="36" spans="1:3" x14ac:dyDescent="0.25">
      <c r="A36" s="146"/>
      <c r="B36" s="149"/>
      <c r="C36" s="148"/>
    </row>
    <row r="37" spans="1:3" x14ac:dyDescent="0.25">
      <c r="A37" s="146"/>
      <c r="B37" s="149"/>
      <c r="C37" s="148"/>
    </row>
    <row r="38" spans="1:3" x14ac:dyDescent="0.25">
      <c r="A38" s="146"/>
      <c r="B38" s="149"/>
      <c r="C38" s="148"/>
    </row>
    <row r="39" spans="1:3" x14ac:dyDescent="0.25">
      <c r="A39" s="146"/>
      <c r="B39" s="149"/>
      <c r="C39" s="148"/>
    </row>
    <row r="40" spans="1:3" x14ac:dyDescent="0.25">
      <c r="A40" s="146"/>
      <c r="B40" s="149"/>
      <c r="C40" s="148"/>
    </row>
    <row r="41" spans="1:3" x14ac:dyDescent="0.25">
      <c r="A41" s="146"/>
      <c r="B41" s="149"/>
      <c r="C41" s="148"/>
    </row>
    <row r="42" spans="1:3" x14ac:dyDescent="0.25">
      <c r="A42" s="146"/>
      <c r="B42" s="149"/>
      <c r="C42" s="148"/>
    </row>
    <row r="43" spans="1:3" x14ac:dyDescent="0.25">
      <c r="A43" s="146"/>
      <c r="B43" s="149"/>
      <c r="C43" s="148"/>
    </row>
    <row r="44" spans="1:3" x14ac:dyDescent="0.25">
      <c r="A44" s="146"/>
      <c r="B44" s="149"/>
      <c r="C44" s="148"/>
    </row>
    <row r="45" spans="1:3" x14ac:dyDescent="0.25">
      <c r="A45" s="146"/>
      <c r="B45" s="149"/>
      <c r="C45" s="148"/>
    </row>
    <row r="46" spans="1:3" x14ac:dyDescent="0.25">
      <c r="A46" s="146"/>
      <c r="B46" s="149"/>
      <c r="C46" s="148"/>
    </row>
    <row r="47" spans="1:3" x14ac:dyDescent="0.25">
      <c r="A47" s="146"/>
      <c r="B47" s="149"/>
      <c r="C47" s="148"/>
    </row>
    <row r="48" spans="1:3" x14ac:dyDescent="0.25">
      <c r="A48" s="146"/>
      <c r="B48" s="149"/>
      <c r="C48" s="148"/>
    </row>
    <row r="49" spans="1:3" x14ac:dyDescent="0.25">
      <c r="A49" s="146"/>
      <c r="B49" s="149"/>
      <c r="C49" s="148"/>
    </row>
    <row r="50" spans="1:3" x14ac:dyDescent="0.25">
      <c r="A50" s="146"/>
      <c r="B50" s="149"/>
      <c r="C50" s="148"/>
    </row>
    <row r="51" spans="1:3" x14ac:dyDescent="0.25">
      <c r="A51" s="146"/>
      <c r="B51" s="149"/>
      <c r="C51" s="148"/>
    </row>
    <row r="52" spans="1:3" x14ac:dyDescent="0.25">
      <c r="A52" s="146"/>
      <c r="B52" s="149"/>
      <c r="C52" s="148"/>
    </row>
    <row r="53" spans="1:3" x14ac:dyDescent="0.25">
      <c r="A53" s="146"/>
      <c r="B53" s="149"/>
      <c r="C53" s="148"/>
    </row>
    <row r="54" spans="1:3" x14ac:dyDescent="0.25">
      <c r="A54" s="146"/>
      <c r="B54" s="149"/>
      <c r="C54" s="148"/>
    </row>
    <row r="55" spans="1:3" x14ac:dyDescent="0.25">
      <c r="A55" s="146"/>
      <c r="B55" s="149"/>
      <c r="C55" s="148"/>
    </row>
    <row r="56" spans="1:3" x14ac:dyDescent="0.25">
      <c r="A56" s="146"/>
      <c r="B56" s="149"/>
      <c r="C56" s="148"/>
    </row>
    <row r="57" spans="1:3" x14ac:dyDescent="0.25">
      <c r="A57" s="146"/>
      <c r="B57" s="149"/>
      <c r="C57" s="148"/>
    </row>
    <row r="58" spans="1:3" x14ac:dyDescent="0.25">
      <c r="A58" s="146"/>
      <c r="B58" s="149"/>
      <c r="C58" s="148"/>
    </row>
    <row r="59" spans="1:3" x14ac:dyDescent="0.25">
      <c r="A59" s="146"/>
      <c r="B59" s="149"/>
      <c r="C59" s="148"/>
    </row>
    <row r="60" spans="1:3" x14ac:dyDescent="0.25">
      <c r="A60" s="146"/>
      <c r="B60" s="149"/>
      <c r="C60" s="148"/>
    </row>
    <row r="61" spans="1:3" x14ac:dyDescent="0.25">
      <c r="A61" s="146"/>
      <c r="B61" s="149"/>
      <c r="C61" s="148"/>
    </row>
    <row r="62" spans="1:3" x14ac:dyDescent="0.25">
      <c r="A62" s="146"/>
      <c r="B62" s="149"/>
      <c r="C62" s="148"/>
    </row>
    <row r="63" spans="1:3" x14ac:dyDescent="0.25">
      <c r="A63" s="146"/>
      <c r="B63" s="149"/>
      <c r="C63" s="148"/>
    </row>
    <row r="64" spans="1:3" x14ac:dyDescent="0.25">
      <c r="A64" s="146"/>
      <c r="B64" s="149"/>
      <c r="C64" s="148"/>
    </row>
    <row r="65" spans="1:3" x14ac:dyDescent="0.25">
      <c r="A65" s="146"/>
      <c r="B65" s="149"/>
      <c r="C65" s="148"/>
    </row>
    <row r="66" spans="1:3" x14ac:dyDescent="0.25">
      <c r="A66" s="146"/>
      <c r="B66" s="149"/>
      <c r="C66" s="148"/>
    </row>
    <row r="67" spans="1:3" x14ac:dyDescent="0.25">
      <c r="A67" s="146"/>
      <c r="B67" s="149"/>
      <c r="C67" s="148"/>
    </row>
    <row r="68" spans="1:3" x14ac:dyDescent="0.25">
      <c r="A68" s="146"/>
      <c r="B68" s="149"/>
      <c r="C68" s="148"/>
    </row>
    <row r="69" spans="1:3" x14ac:dyDescent="0.25">
      <c r="A69" s="146"/>
      <c r="B69" s="149"/>
      <c r="C69" s="148"/>
    </row>
    <row r="70" spans="1:3" x14ac:dyDescent="0.25">
      <c r="A70" s="146"/>
      <c r="B70" s="149"/>
      <c r="C70" s="148"/>
    </row>
    <row r="71" spans="1:3" x14ac:dyDescent="0.25">
      <c r="A71" s="146"/>
      <c r="B71" s="149"/>
      <c r="C71" s="148"/>
    </row>
    <row r="72" spans="1:3" x14ac:dyDescent="0.25">
      <c r="A72" s="146"/>
      <c r="B72" s="149"/>
      <c r="C72" s="148"/>
    </row>
    <row r="73" spans="1:3" x14ac:dyDescent="0.25">
      <c r="A73" s="146"/>
      <c r="B73" s="149"/>
      <c r="C73" s="148"/>
    </row>
    <row r="74" spans="1:3" x14ac:dyDescent="0.25">
      <c r="A74" s="146"/>
      <c r="B74" s="149"/>
      <c r="C74" s="148"/>
    </row>
    <row r="75" spans="1:3" x14ac:dyDescent="0.25">
      <c r="A75" s="146"/>
      <c r="B75" s="149"/>
      <c r="C75" s="148"/>
    </row>
    <row r="76" spans="1:3" x14ac:dyDescent="0.25">
      <c r="A76" s="146"/>
      <c r="B76" s="149"/>
      <c r="C76" s="148"/>
    </row>
    <row r="77" spans="1:3" x14ac:dyDescent="0.25">
      <c r="A77" s="146"/>
      <c r="B77" s="149"/>
      <c r="C77" s="148"/>
    </row>
    <row r="78" spans="1:3" x14ac:dyDescent="0.25">
      <c r="A78" s="146"/>
      <c r="B78" s="149"/>
      <c r="C78" s="148"/>
    </row>
    <row r="79" spans="1:3" x14ac:dyDescent="0.25">
      <c r="A79" s="146"/>
      <c r="B79" s="149"/>
      <c r="C79" s="148"/>
    </row>
    <row r="80" spans="1:3" x14ac:dyDescent="0.25">
      <c r="A80" s="146"/>
      <c r="B80" s="149"/>
      <c r="C80" s="148"/>
    </row>
    <row r="81" spans="1:3" x14ac:dyDescent="0.25">
      <c r="A81" s="146"/>
      <c r="B81" s="149"/>
      <c r="C81" s="148"/>
    </row>
    <row r="82" spans="1:3" x14ac:dyDescent="0.25">
      <c r="A82" s="146"/>
      <c r="B82" s="149"/>
      <c r="C82" s="148"/>
    </row>
    <row r="83" spans="1:3" x14ac:dyDescent="0.25">
      <c r="A83" s="146"/>
      <c r="B83" s="149"/>
      <c r="C83" s="148"/>
    </row>
    <row r="84" spans="1:3" x14ac:dyDescent="0.25">
      <c r="A84" s="146"/>
      <c r="B84" s="149"/>
      <c r="C84" s="148"/>
    </row>
    <row r="85" spans="1:3" x14ac:dyDescent="0.25">
      <c r="A85" s="146"/>
      <c r="B85" s="149"/>
      <c r="C85" s="148"/>
    </row>
    <row r="86" spans="1:3" x14ac:dyDescent="0.25">
      <c r="A86" s="146"/>
      <c r="B86" s="149"/>
      <c r="C86" s="148"/>
    </row>
    <row r="87" spans="1:3" x14ac:dyDescent="0.25">
      <c r="A87" s="146"/>
      <c r="B87" s="149"/>
      <c r="C87" s="148"/>
    </row>
    <row r="88" spans="1:3" x14ac:dyDescent="0.25">
      <c r="A88" s="146"/>
      <c r="B88" s="149"/>
      <c r="C88" s="148"/>
    </row>
    <row r="89" spans="1:3" x14ac:dyDescent="0.25">
      <c r="A89" s="146"/>
      <c r="B89" s="149"/>
      <c r="C89" s="148"/>
    </row>
    <row r="90" spans="1:3" x14ac:dyDescent="0.25">
      <c r="A90" s="146"/>
      <c r="B90" s="149"/>
      <c r="C90" s="148"/>
    </row>
    <row r="91" spans="1:3" x14ac:dyDescent="0.25">
      <c r="A91" s="146"/>
      <c r="B91" s="149"/>
      <c r="C91" s="148"/>
    </row>
    <row r="92" spans="1:3" x14ac:dyDescent="0.25">
      <c r="A92" s="146"/>
      <c r="B92" s="149"/>
      <c r="C92" s="148"/>
    </row>
    <row r="93" spans="1:3" x14ac:dyDescent="0.25">
      <c r="A93" s="146"/>
      <c r="B93" s="149"/>
      <c r="C93" s="148"/>
    </row>
    <row r="94" spans="1:3" x14ac:dyDescent="0.25">
      <c r="A94" s="146"/>
      <c r="B94" s="149"/>
      <c r="C94" s="148"/>
    </row>
    <row r="95" spans="1:3" x14ac:dyDescent="0.25">
      <c r="A95" s="146"/>
      <c r="B95" s="149"/>
      <c r="C95" s="148"/>
    </row>
    <row r="96" spans="1:3" x14ac:dyDescent="0.25">
      <c r="A96" s="146"/>
      <c r="B96" s="149"/>
      <c r="C96" s="148"/>
    </row>
    <row r="97" spans="1:3" x14ac:dyDescent="0.25">
      <c r="A97" s="146"/>
      <c r="B97" s="149"/>
      <c r="C97" s="148"/>
    </row>
    <row r="98" spans="1:3" x14ac:dyDescent="0.25">
      <c r="A98" s="146"/>
      <c r="B98" s="149"/>
      <c r="C98" s="148"/>
    </row>
    <row r="99" spans="1:3" x14ac:dyDescent="0.25">
      <c r="A99" s="146"/>
      <c r="B99" s="149"/>
      <c r="C99" s="148"/>
    </row>
    <row r="100" spans="1:3" x14ac:dyDescent="0.25">
      <c r="A100" s="146"/>
      <c r="B100" s="149"/>
      <c r="C100" s="148"/>
    </row>
    <row r="101" spans="1:3" x14ac:dyDescent="0.25">
      <c r="A101" s="146"/>
      <c r="B101" s="149"/>
      <c r="C101" s="148"/>
    </row>
    <row r="102" spans="1:3" x14ac:dyDescent="0.25">
      <c r="A102" s="146"/>
      <c r="B102" s="149"/>
      <c r="C102" s="148"/>
    </row>
    <row r="103" spans="1:3" x14ac:dyDescent="0.25">
      <c r="A103" s="146"/>
      <c r="B103" s="149"/>
      <c r="C103" s="148"/>
    </row>
    <row r="104" spans="1:3" x14ac:dyDescent="0.25">
      <c r="A104" s="146"/>
      <c r="B104" s="149"/>
      <c r="C104" s="148"/>
    </row>
    <row r="105" spans="1:3" x14ac:dyDescent="0.25">
      <c r="A105" s="149"/>
      <c r="B105" s="149"/>
      <c r="C105" s="149"/>
    </row>
    <row r="106" spans="1:3" ht="15" customHeight="1" x14ac:dyDescent="0.25">
      <c r="A106" s="149"/>
      <c r="B106" s="149"/>
      <c r="C106" s="149"/>
    </row>
    <row r="107" spans="1:3" ht="15" customHeight="1" x14ac:dyDescent="0.25">
      <c r="A107" s="149"/>
      <c r="B107" s="149"/>
      <c r="C107" s="149"/>
    </row>
    <row r="108" spans="1:3" ht="15" customHeight="1" x14ac:dyDescent="0.25">
      <c r="A108" s="149"/>
      <c r="B108" s="149"/>
      <c r="C108" s="149"/>
    </row>
    <row r="109" spans="1:3" x14ac:dyDescent="0.25">
      <c r="A109" s="3" t="s">
        <v>72</v>
      </c>
      <c r="B109" s="3" t="s">
        <v>654</v>
      </c>
      <c r="C109" s="3" t="s">
        <v>6</v>
      </c>
    </row>
    <row r="110" spans="1:3" x14ac:dyDescent="0.25">
      <c r="A110" s="2" t="s">
        <v>378</v>
      </c>
      <c r="B110">
        <v>1990</v>
      </c>
      <c r="C110" s="4">
        <v>1</v>
      </c>
    </row>
    <row r="111" spans="1:3" x14ac:dyDescent="0.25">
      <c r="A111" s="2" t="s">
        <v>128</v>
      </c>
      <c r="B111">
        <v>1992</v>
      </c>
      <c r="C111" s="4">
        <v>1</v>
      </c>
    </row>
    <row r="112" spans="1:3" x14ac:dyDescent="0.25">
      <c r="A112" s="2" t="s">
        <v>327</v>
      </c>
      <c r="B112">
        <v>1992</v>
      </c>
      <c r="C112" s="4">
        <v>2</v>
      </c>
    </row>
    <row r="113" spans="1:3" x14ac:dyDescent="0.25">
      <c r="A113" s="2" t="s">
        <v>409</v>
      </c>
      <c r="B113">
        <v>1995</v>
      </c>
      <c r="C113" s="4">
        <v>1</v>
      </c>
    </row>
    <row r="114" spans="1:3" x14ac:dyDescent="0.25">
      <c r="A114" s="2" t="s">
        <v>418</v>
      </c>
      <c r="B114">
        <v>1995</v>
      </c>
      <c r="C114" s="4">
        <v>1</v>
      </c>
    </row>
    <row r="115" spans="1:3" x14ac:dyDescent="0.25">
      <c r="A115" s="2" t="s">
        <v>439</v>
      </c>
      <c r="B115">
        <v>1995</v>
      </c>
      <c r="C115" s="4">
        <v>1</v>
      </c>
    </row>
    <row r="116" spans="1:3" x14ac:dyDescent="0.25">
      <c r="A116" s="2" t="s">
        <v>333</v>
      </c>
      <c r="B116">
        <v>1995</v>
      </c>
      <c r="C116" s="4">
        <v>2</v>
      </c>
    </row>
    <row r="117" spans="1:3" x14ac:dyDescent="0.25">
      <c r="A117" s="2" t="s">
        <v>363</v>
      </c>
      <c r="B117">
        <v>1996</v>
      </c>
      <c r="C117" s="4">
        <v>1</v>
      </c>
    </row>
    <row r="118" spans="1:3" x14ac:dyDescent="0.25">
      <c r="A118" s="2" t="s">
        <v>730</v>
      </c>
      <c r="B118">
        <v>1998</v>
      </c>
      <c r="C118" s="4">
        <v>1</v>
      </c>
    </row>
    <row r="119" spans="1:3" x14ac:dyDescent="0.25">
      <c r="A119" s="2" t="s">
        <v>354</v>
      </c>
      <c r="B119">
        <v>1998</v>
      </c>
      <c r="C119" s="4">
        <v>2</v>
      </c>
    </row>
    <row r="120" spans="1:3" x14ac:dyDescent="0.25">
      <c r="A120" s="2" t="s">
        <v>369</v>
      </c>
      <c r="B120">
        <v>1998</v>
      </c>
      <c r="C120" s="4">
        <v>1</v>
      </c>
    </row>
    <row r="121" spans="1:3" x14ac:dyDescent="0.25">
      <c r="A121" s="2" t="s">
        <v>328</v>
      </c>
      <c r="B121">
        <v>1999</v>
      </c>
      <c r="C121" s="4">
        <v>2</v>
      </c>
    </row>
    <row r="122" spans="1:3" x14ac:dyDescent="0.25">
      <c r="A122" s="2" t="s">
        <v>251</v>
      </c>
      <c r="B122">
        <v>1999</v>
      </c>
      <c r="C122" s="4">
        <v>1</v>
      </c>
    </row>
    <row r="123" spans="1:3" x14ac:dyDescent="0.25">
      <c r="A123" s="5" t="s">
        <v>386</v>
      </c>
      <c r="B123" s="5">
        <v>1999</v>
      </c>
      <c r="C123" s="6">
        <v>1</v>
      </c>
    </row>
    <row r="126" spans="1:3" x14ac:dyDescent="0.25">
      <c r="A126" s="3" t="s">
        <v>72</v>
      </c>
      <c r="B126" s="3" t="s">
        <v>654</v>
      </c>
      <c r="C126" s="3" t="s">
        <v>6</v>
      </c>
    </row>
    <row r="127" spans="1:3" x14ac:dyDescent="0.25">
      <c r="A127" s="2" t="s">
        <v>728</v>
      </c>
      <c r="B127">
        <v>2000</v>
      </c>
      <c r="C127" s="4">
        <v>1</v>
      </c>
    </row>
    <row r="128" spans="1:3" x14ac:dyDescent="0.25">
      <c r="A128" s="2" t="s">
        <v>423</v>
      </c>
      <c r="B128">
        <v>2000</v>
      </c>
      <c r="C128" s="4">
        <v>1</v>
      </c>
    </row>
    <row r="129" spans="1:3" x14ac:dyDescent="0.25">
      <c r="A129" s="2" t="s">
        <v>127</v>
      </c>
      <c r="B129">
        <v>2000</v>
      </c>
      <c r="C129" s="4">
        <v>1</v>
      </c>
    </row>
    <row r="130" spans="1:3" x14ac:dyDescent="0.25">
      <c r="A130" s="2" t="s">
        <v>258</v>
      </c>
      <c r="B130">
        <v>2001</v>
      </c>
      <c r="C130" s="4">
        <v>1</v>
      </c>
    </row>
    <row r="131" spans="1:3" x14ac:dyDescent="0.25">
      <c r="A131" s="2" t="s">
        <v>325</v>
      </c>
      <c r="B131">
        <v>2001</v>
      </c>
      <c r="C131" s="4">
        <v>2</v>
      </c>
    </row>
    <row r="132" spans="1:3" x14ac:dyDescent="0.25">
      <c r="A132" s="2" t="s">
        <v>358</v>
      </c>
      <c r="B132">
        <v>2001</v>
      </c>
      <c r="C132" s="4">
        <v>1</v>
      </c>
    </row>
    <row r="133" spans="1:3" x14ac:dyDescent="0.25">
      <c r="A133" s="2" t="s">
        <v>440</v>
      </c>
      <c r="B133">
        <v>2001</v>
      </c>
      <c r="C133" s="4">
        <v>1</v>
      </c>
    </row>
    <row r="134" spans="1:3" x14ac:dyDescent="0.25">
      <c r="A134" s="2" t="s">
        <v>264</v>
      </c>
      <c r="B134">
        <v>2002</v>
      </c>
      <c r="C134" s="4">
        <v>1</v>
      </c>
    </row>
    <row r="135" spans="1:3" x14ac:dyDescent="0.25">
      <c r="A135" s="2" t="s">
        <v>87</v>
      </c>
      <c r="B135">
        <v>2002</v>
      </c>
      <c r="C135" s="4">
        <v>1</v>
      </c>
    </row>
    <row r="136" spans="1:3" x14ac:dyDescent="0.25">
      <c r="A136" s="2" t="s">
        <v>366</v>
      </c>
      <c r="B136">
        <v>2002</v>
      </c>
      <c r="C136" s="4">
        <v>1</v>
      </c>
    </row>
    <row r="137" spans="1:3" x14ac:dyDescent="0.25">
      <c r="A137" s="2" t="s">
        <v>355</v>
      </c>
      <c r="B137">
        <v>2002</v>
      </c>
      <c r="C137" s="4">
        <v>1</v>
      </c>
    </row>
    <row r="138" spans="1:3" x14ac:dyDescent="0.25">
      <c r="A138" s="2" t="s">
        <v>241</v>
      </c>
      <c r="B138">
        <v>2003</v>
      </c>
      <c r="C138" s="4">
        <v>1</v>
      </c>
    </row>
    <row r="139" spans="1:3" x14ac:dyDescent="0.25">
      <c r="A139" s="2" t="s">
        <v>259</v>
      </c>
      <c r="B139">
        <v>2003</v>
      </c>
      <c r="C139" s="4">
        <v>1</v>
      </c>
    </row>
    <row r="140" spans="1:3" x14ac:dyDescent="0.25">
      <c r="A140" s="2" t="s">
        <v>262</v>
      </c>
      <c r="B140">
        <v>2003</v>
      </c>
      <c r="C140" s="4">
        <v>1</v>
      </c>
    </row>
    <row r="141" spans="1:3" x14ac:dyDescent="0.25">
      <c r="A141" s="2" t="s">
        <v>425</v>
      </c>
      <c r="B141">
        <v>2003</v>
      </c>
      <c r="C141" s="4">
        <v>1</v>
      </c>
    </row>
    <row r="142" spans="1:3" x14ac:dyDescent="0.25">
      <c r="A142" s="2" t="s">
        <v>430</v>
      </c>
      <c r="B142">
        <v>2003</v>
      </c>
      <c r="C142" s="4">
        <v>1</v>
      </c>
    </row>
    <row r="143" spans="1:3" x14ac:dyDescent="0.25">
      <c r="A143" s="2" t="s">
        <v>314</v>
      </c>
      <c r="B143">
        <v>2003</v>
      </c>
      <c r="C143" s="4">
        <v>3</v>
      </c>
    </row>
    <row r="144" spans="1:3" x14ac:dyDescent="0.25">
      <c r="A144" s="2" t="s">
        <v>284</v>
      </c>
      <c r="B144">
        <v>2003</v>
      </c>
      <c r="C144" s="4">
        <v>2</v>
      </c>
    </row>
    <row r="145" spans="1:3" x14ac:dyDescent="0.25">
      <c r="A145" s="2" t="s">
        <v>288</v>
      </c>
      <c r="B145">
        <v>2003</v>
      </c>
      <c r="C145" s="4">
        <v>1</v>
      </c>
    </row>
    <row r="146" spans="1:3" x14ac:dyDescent="0.25">
      <c r="A146" s="2" t="s">
        <v>733</v>
      </c>
      <c r="B146">
        <v>2003</v>
      </c>
      <c r="C146" s="4">
        <v>1</v>
      </c>
    </row>
    <row r="147" spans="1:3" x14ac:dyDescent="0.25">
      <c r="A147" s="2" t="s">
        <v>342</v>
      </c>
      <c r="B147">
        <v>2003</v>
      </c>
      <c r="C147" s="4">
        <v>2</v>
      </c>
    </row>
    <row r="148" spans="1:3" x14ac:dyDescent="0.25">
      <c r="A148" s="2" t="s">
        <v>356</v>
      </c>
      <c r="B148">
        <v>2003</v>
      </c>
      <c r="C148" s="4">
        <v>1</v>
      </c>
    </row>
    <row r="149" spans="1:3" x14ac:dyDescent="0.25">
      <c r="A149" s="2" t="s">
        <v>321</v>
      </c>
      <c r="B149">
        <v>2003</v>
      </c>
      <c r="C149" s="4">
        <v>2</v>
      </c>
    </row>
    <row r="150" spans="1:3" x14ac:dyDescent="0.25">
      <c r="A150" s="2" t="s">
        <v>245</v>
      </c>
      <c r="B150">
        <v>2004</v>
      </c>
      <c r="C150" s="4">
        <v>1</v>
      </c>
    </row>
    <row r="151" spans="1:3" x14ac:dyDescent="0.25">
      <c r="A151" s="2" t="s">
        <v>343</v>
      </c>
      <c r="B151">
        <v>2004</v>
      </c>
      <c r="C151" s="4">
        <v>2</v>
      </c>
    </row>
    <row r="152" spans="1:3" x14ac:dyDescent="0.25">
      <c r="A152" s="2" t="s">
        <v>86</v>
      </c>
      <c r="B152">
        <v>2004</v>
      </c>
      <c r="C152" s="4">
        <v>1</v>
      </c>
    </row>
    <row r="153" spans="1:3" x14ac:dyDescent="0.25">
      <c r="A153" s="2" t="s">
        <v>263</v>
      </c>
      <c r="B153">
        <v>2004</v>
      </c>
      <c r="C153" s="4">
        <v>1</v>
      </c>
    </row>
    <row r="154" spans="1:3" x14ac:dyDescent="0.25">
      <c r="A154" s="2" t="s">
        <v>320</v>
      </c>
      <c r="B154">
        <v>2004</v>
      </c>
      <c r="C154" s="4">
        <v>3</v>
      </c>
    </row>
    <row r="155" spans="1:3" x14ac:dyDescent="0.25">
      <c r="A155" s="2" t="s">
        <v>285</v>
      </c>
      <c r="B155">
        <v>2004</v>
      </c>
      <c r="C155" s="4">
        <v>1</v>
      </c>
    </row>
    <row r="156" spans="1:3" x14ac:dyDescent="0.25">
      <c r="A156" s="2" t="s">
        <v>322</v>
      </c>
      <c r="B156">
        <v>2004</v>
      </c>
      <c r="C156" s="4">
        <v>2</v>
      </c>
    </row>
    <row r="157" spans="1:3" x14ac:dyDescent="0.25">
      <c r="A157" s="2" t="s">
        <v>399</v>
      </c>
      <c r="B157">
        <v>2004</v>
      </c>
      <c r="C157" s="4">
        <v>1</v>
      </c>
    </row>
    <row r="158" spans="1:3" x14ac:dyDescent="0.25">
      <c r="A158" s="2" t="s">
        <v>390</v>
      </c>
      <c r="B158">
        <v>2005</v>
      </c>
      <c r="C158" s="4">
        <v>1</v>
      </c>
    </row>
    <row r="159" spans="1:3" x14ac:dyDescent="0.25">
      <c r="A159" s="2" t="s">
        <v>124</v>
      </c>
      <c r="B159">
        <v>2005</v>
      </c>
      <c r="C159" s="4">
        <v>1</v>
      </c>
    </row>
    <row r="160" spans="1:3" x14ac:dyDescent="0.25">
      <c r="A160" s="2" t="s">
        <v>392</v>
      </c>
      <c r="B160">
        <v>2005</v>
      </c>
      <c r="C160" s="4">
        <v>1</v>
      </c>
    </row>
    <row r="161" spans="1:3" x14ac:dyDescent="0.25">
      <c r="A161" s="2" t="s">
        <v>402</v>
      </c>
      <c r="B161">
        <v>2005</v>
      </c>
      <c r="C161" s="4">
        <v>1</v>
      </c>
    </row>
    <row r="162" spans="1:3" x14ac:dyDescent="0.25">
      <c r="A162" s="2" t="s">
        <v>429</v>
      </c>
      <c r="B162">
        <v>2005</v>
      </c>
      <c r="C162" s="4">
        <v>1</v>
      </c>
    </row>
    <row r="163" spans="1:3" x14ac:dyDescent="0.25">
      <c r="A163" s="2" t="s">
        <v>119</v>
      </c>
      <c r="B163">
        <v>2005</v>
      </c>
      <c r="C163" s="4">
        <v>1</v>
      </c>
    </row>
    <row r="164" spans="1:3" x14ac:dyDescent="0.25">
      <c r="A164" s="2" t="s">
        <v>246</v>
      </c>
      <c r="B164">
        <v>2006</v>
      </c>
      <c r="C164" s="4">
        <v>1</v>
      </c>
    </row>
    <row r="165" spans="1:3" x14ac:dyDescent="0.25">
      <c r="A165" s="2" t="s">
        <v>407</v>
      </c>
      <c r="B165">
        <v>2006</v>
      </c>
      <c r="C165" s="4">
        <v>1</v>
      </c>
    </row>
    <row r="166" spans="1:3" x14ac:dyDescent="0.25">
      <c r="A166" s="2" t="s">
        <v>415</v>
      </c>
      <c r="B166">
        <v>2006</v>
      </c>
      <c r="C166" s="4">
        <v>2</v>
      </c>
    </row>
    <row r="167" spans="1:3" x14ac:dyDescent="0.25">
      <c r="A167" s="2" t="s">
        <v>417</v>
      </c>
      <c r="B167">
        <v>2006</v>
      </c>
      <c r="C167" s="4">
        <v>1</v>
      </c>
    </row>
    <row r="168" spans="1:3" x14ac:dyDescent="0.25">
      <c r="A168" s="2" t="s">
        <v>125</v>
      </c>
      <c r="B168">
        <v>2006</v>
      </c>
      <c r="C168" s="4">
        <v>2</v>
      </c>
    </row>
    <row r="169" spans="1:3" x14ac:dyDescent="0.25">
      <c r="A169" s="2" t="s">
        <v>261</v>
      </c>
      <c r="B169">
        <v>2006</v>
      </c>
      <c r="C169" s="4">
        <v>1</v>
      </c>
    </row>
    <row r="170" spans="1:3" x14ac:dyDescent="0.25">
      <c r="A170" s="2" t="s">
        <v>391</v>
      </c>
      <c r="B170">
        <v>2006</v>
      </c>
      <c r="C170" s="4">
        <v>1</v>
      </c>
    </row>
    <row r="171" spans="1:3" x14ac:dyDescent="0.25">
      <c r="A171" s="2" t="s">
        <v>381</v>
      </c>
      <c r="B171">
        <v>2006</v>
      </c>
      <c r="C171" s="4">
        <v>1</v>
      </c>
    </row>
    <row r="172" spans="1:3" x14ac:dyDescent="0.25">
      <c r="A172" s="2" t="s">
        <v>383</v>
      </c>
      <c r="B172">
        <v>2006</v>
      </c>
      <c r="C172" s="4">
        <v>1</v>
      </c>
    </row>
    <row r="173" spans="1:3" x14ac:dyDescent="0.25">
      <c r="A173" s="2" t="s">
        <v>110</v>
      </c>
      <c r="B173">
        <v>2006</v>
      </c>
      <c r="C173" s="4">
        <v>2</v>
      </c>
    </row>
    <row r="174" spans="1:3" x14ac:dyDescent="0.25">
      <c r="A174" s="2" t="s">
        <v>387</v>
      </c>
      <c r="B174">
        <v>2006</v>
      </c>
      <c r="C174" s="4">
        <v>1</v>
      </c>
    </row>
    <row r="175" spans="1:3" x14ac:dyDescent="0.25">
      <c r="A175" s="2" t="s">
        <v>283</v>
      </c>
      <c r="B175">
        <v>2006</v>
      </c>
      <c r="C175" s="4">
        <v>1</v>
      </c>
    </row>
    <row r="176" spans="1:3" x14ac:dyDescent="0.25">
      <c r="A176" s="2" t="s">
        <v>395</v>
      </c>
      <c r="B176">
        <v>2006</v>
      </c>
      <c r="C176" s="4">
        <v>1</v>
      </c>
    </row>
    <row r="177" spans="1:3" x14ac:dyDescent="0.25">
      <c r="A177" s="2" t="s">
        <v>375</v>
      </c>
      <c r="B177">
        <v>2006</v>
      </c>
      <c r="C177" s="4">
        <v>1</v>
      </c>
    </row>
    <row r="178" spans="1:3" x14ac:dyDescent="0.25">
      <c r="A178" s="2" t="s">
        <v>299</v>
      </c>
      <c r="B178">
        <v>2006</v>
      </c>
      <c r="C178" s="4">
        <v>1</v>
      </c>
    </row>
    <row r="179" spans="1:3" x14ac:dyDescent="0.25">
      <c r="A179" s="2" t="s">
        <v>131</v>
      </c>
      <c r="B179">
        <v>2006</v>
      </c>
      <c r="C179" s="4">
        <v>1</v>
      </c>
    </row>
    <row r="180" spans="1:3" x14ac:dyDescent="0.25">
      <c r="A180" s="2" t="s">
        <v>257</v>
      </c>
      <c r="B180">
        <v>2007</v>
      </c>
      <c r="C180" s="4">
        <v>1</v>
      </c>
    </row>
    <row r="181" spans="1:3" x14ac:dyDescent="0.25">
      <c r="A181" s="2" t="s">
        <v>272</v>
      </c>
      <c r="B181">
        <v>2007</v>
      </c>
      <c r="C181" s="4">
        <v>1</v>
      </c>
    </row>
    <row r="182" spans="1:3" x14ac:dyDescent="0.25">
      <c r="A182" s="2" t="s">
        <v>367</v>
      </c>
      <c r="B182">
        <v>2007</v>
      </c>
      <c r="C182" s="4">
        <v>1</v>
      </c>
    </row>
    <row r="183" spans="1:3" x14ac:dyDescent="0.25">
      <c r="A183" s="2" t="s">
        <v>277</v>
      </c>
      <c r="B183">
        <v>2007</v>
      </c>
      <c r="C183" s="4">
        <v>1</v>
      </c>
    </row>
    <row r="184" spans="1:3" x14ac:dyDescent="0.25">
      <c r="A184" s="2" t="s">
        <v>341</v>
      </c>
      <c r="B184">
        <v>2007</v>
      </c>
      <c r="C184" s="4">
        <v>2</v>
      </c>
    </row>
    <row r="185" spans="1:3" x14ac:dyDescent="0.25">
      <c r="A185" s="2" t="s">
        <v>377</v>
      </c>
      <c r="B185">
        <v>2007</v>
      </c>
      <c r="C185" s="4">
        <v>1</v>
      </c>
    </row>
    <row r="186" spans="1:3" x14ac:dyDescent="0.25">
      <c r="A186" s="2" t="s">
        <v>382</v>
      </c>
      <c r="B186">
        <v>2007</v>
      </c>
      <c r="C186" s="4">
        <v>1</v>
      </c>
    </row>
    <row r="187" spans="1:3" x14ac:dyDescent="0.25">
      <c r="A187" s="2" t="s">
        <v>107</v>
      </c>
      <c r="B187">
        <v>2007</v>
      </c>
      <c r="C187" s="4">
        <v>1</v>
      </c>
    </row>
    <row r="188" spans="1:3" x14ac:dyDescent="0.25">
      <c r="A188" s="2" t="s">
        <v>290</v>
      </c>
      <c r="B188">
        <v>2007</v>
      </c>
      <c r="C188" s="4">
        <v>1</v>
      </c>
    </row>
    <row r="189" spans="1:3" x14ac:dyDescent="0.25">
      <c r="A189" s="2" t="s">
        <v>296</v>
      </c>
      <c r="B189">
        <v>2007</v>
      </c>
      <c r="C189" s="4">
        <v>2</v>
      </c>
    </row>
    <row r="190" spans="1:3" x14ac:dyDescent="0.25">
      <c r="A190" s="2" t="s">
        <v>309</v>
      </c>
      <c r="B190">
        <v>2007</v>
      </c>
      <c r="C190" s="4">
        <v>1</v>
      </c>
    </row>
    <row r="191" spans="1:3" x14ac:dyDescent="0.25">
      <c r="A191" s="2" t="s">
        <v>317</v>
      </c>
      <c r="B191">
        <v>2008</v>
      </c>
      <c r="C191" s="4">
        <v>3</v>
      </c>
    </row>
    <row r="192" spans="1:3" x14ac:dyDescent="0.25">
      <c r="A192" s="2" t="s">
        <v>362</v>
      </c>
      <c r="B192">
        <v>2008</v>
      </c>
      <c r="C192" s="4">
        <v>1</v>
      </c>
    </row>
    <row r="193" spans="1:3" x14ac:dyDescent="0.25">
      <c r="A193" s="2" t="s">
        <v>240</v>
      </c>
      <c r="B193">
        <v>2008</v>
      </c>
      <c r="C193" s="4">
        <v>1</v>
      </c>
    </row>
    <row r="194" spans="1:3" x14ac:dyDescent="0.25">
      <c r="A194" s="2" t="s">
        <v>414</v>
      </c>
      <c r="B194">
        <v>2008</v>
      </c>
      <c r="C194" s="4">
        <v>1</v>
      </c>
    </row>
    <row r="195" spans="1:3" x14ac:dyDescent="0.25">
      <c r="A195" s="2" t="s">
        <v>329</v>
      </c>
      <c r="B195">
        <v>2008</v>
      </c>
      <c r="C195" s="4">
        <v>2</v>
      </c>
    </row>
    <row r="196" spans="1:3" x14ac:dyDescent="0.25">
      <c r="A196" s="2" t="s">
        <v>385</v>
      </c>
      <c r="B196">
        <v>2008</v>
      </c>
      <c r="C196" s="4">
        <v>1</v>
      </c>
    </row>
    <row r="197" spans="1:3" x14ac:dyDescent="0.25">
      <c r="A197" s="2" t="s">
        <v>260</v>
      </c>
      <c r="B197">
        <v>2008</v>
      </c>
      <c r="C197" s="4">
        <v>1</v>
      </c>
    </row>
    <row r="198" spans="1:3" x14ac:dyDescent="0.25">
      <c r="A198" s="2" t="s">
        <v>268</v>
      </c>
      <c r="B198">
        <v>2008</v>
      </c>
      <c r="C198" s="4">
        <v>1</v>
      </c>
    </row>
    <row r="199" spans="1:3" x14ac:dyDescent="0.25">
      <c r="A199" s="2" t="s">
        <v>326</v>
      </c>
      <c r="B199">
        <v>2008</v>
      </c>
      <c r="C199" s="4">
        <v>2</v>
      </c>
    </row>
    <row r="200" spans="1:3" x14ac:dyDescent="0.25">
      <c r="A200" s="2" t="s">
        <v>91</v>
      </c>
      <c r="B200">
        <v>2008</v>
      </c>
      <c r="C200" s="4">
        <v>2</v>
      </c>
    </row>
    <row r="201" spans="1:3" x14ac:dyDescent="0.25">
      <c r="A201" s="2" t="s">
        <v>332</v>
      </c>
      <c r="B201">
        <v>2008</v>
      </c>
      <c r="C201" s="4">
        <v>2</v>
      </c>
    </row>
    <row r="202" spans="1:3" x14ac:dyDescent="0.25">
      <c r="A202" s="2" t="s">
        <v>292</v>
      </c>
      <c r="B202">
        <v>2008</v>
      </c>
      <c r="C202" s="4">
        <v>1</v>
      </c>
    </row>
    <row r="203" spans="1:3" x14ac:dyDescent="0.25">
      <c r="A203" s="2" t="s">
        <v>305</v>
      </c>
      <c r="B203">
        <v>2008</v>
      </c>
      <c r="C203" s="4">
        <v>2</v>
      </c>
    </row>
    <row r="204" spans="1:3" x14ac:dyDescent="0.25">
      <c r="A204" s="2" t="s">
        <v>307</v>
      </c>
      <c r="B204">
        <v>2008</v>
      </c>
      <c r="C204" s="4">
        <v>1</v>
      </c>
    </row>
    <row r="205" spans="1:3" x14ac:dyDescent="0.25">
      <c r="A205" s="2" t="s">
        <v>364</v>
      </c>
      <c r="B205">
        <v>2009</v>
      </c>
      <c r="C205" s="4">
        <v>1</v>
      </c>
    </row>
    <row r="206" spans="1:3" x14ac:dyDescent="0.25">
      <c r="A206" s="2" t="s">
        <v>380</v>
      </c>
      <c r="B206">
        <v>2009</v>
      </c>
      <c r="C206" s="4">
        <v>1</v>
      </c>
    </row>
    <row r="207" spans="1:3" x14ac:dyDescent="0.25">
      <c r="A207" s="2" t="s">
        <v>365</v>
      </c>
      <c r="B207">
        <v>2009</v>
      </c>
      <c r="C207" s="4">
        <v>1</v>
      </c>
    </row>
    <row r="208" spans="1:3" x14ac:dyDescent="0.25">
      <c r="A208" s="2" t="s">
        <v>252</v>
      </c>
      <c r="B208">
        <v>2009</v>
      </c>
      <c r="C208" s="4">
        <v>1</v>
      </c>
    </row>
    <row r="209" spans="1:3" x14ac:dyDescent="0.25">
      <c r="A209" s="2" t="s">
        <v>269</v>
      </c>
      <c r="B209">
        <v>2009</v>
      </c>
      <c r="C209" s="4">
        <v>1</v>
      </c>
    </row>
    <row r="210" spans="1:3" x14ac:dyDescent="0.25">
      <c r="A210" s="2" t="s">
        <v>113</v>
      </c>
      <c r="B210">
        <v>2009</v>
      </c>
      <c r="C210" s="4">
        <v>1</v>
      </c>
    </row>
    <row r="211" spans="1:3" x14ac:dyDescent="0.25">
      <c r="A211" s="2" t="s">
        <v>334</v>
      </c>
      <c r="B211">
        <v>2009</v>
      </c>
      <c r="C211" s="4">
        <v>2</v>
      </c>
    </row>
    <row r="212" spans="1:3" x14ac:dyDescent="0.25">
      <c r="A212" s="2" t="s">
        <v>73</v>
      </c>
      <c r="B212">
        <v>2009</v>
      </c>
      <c r="C212" s="4">
        <v>1</v>
      </c>
    </row>
    <row r="213" spans="1:3" x14ac:dyDescent="0.25">
      <c r="A213" s="2" t="s">
        <v>315</v>
      </c>
      <c r="B213">
        <v>2009</v>
      </c>
      <c r="C213" s="4">
        <v>3</v>
      </c>
    </row>
    <row r="214" spans="1:3" x14ac:dyDescent="0.25">
      <c r="A214" s="2" t="s">
        <v>93</v>
      </c>
      <c r="B214">
        <v>2009</v>
      </c>
      <c r="C214" s="4">
        <v>2</v>
      </c>
    </row>
    <row r="215" spans="1:3" x14ac:dyDescent="0.25">
      <c r="A215" s="2" t="s">
        <v>74</v>
      </c>
      <c r="B215">
        <v>2009</v>
      </c>
      <c r="C215" s="4">
        <v>1</v>
      </c>
    </row>
    <row r="216" spans="1:3" x14ac:dyDescent="0.25">
      <c r="A216" s="2" t="s">
        <v>289</v>
      </c>
      <c r="B216">
        <v>2009</v>
      </c>
      <c r="C216" s="4">
        <v>2</v>
      </c>
    </row>
    <row r="217" spans="1:3" x14ac:dyDescent="0.25">
      <c r="A217" s="2" t="s">
        <v>295</v>
      </c>
      <c r="B217">
        <v>2009</v>
      </c>
      <c r="C217" s="4">
        <v>1</v>
      </c>
    </row>
    <row r="218" spans="1:3" x14ac:dyDescent="0.25">
      <c r="A218" s="2" t="s">
        <v>318</v>
      </c>
      <c r="B218">
        <v>2009</v>
      </c>
      <c r="C218" s="4">
        <v>3</v>
      </c>
    </row>
    <row r="219" spans="1:3" x14ac:dyDescent="0.25">
      <c r="A219" s="2" t="s">
        <v>298</v>
      </c>
      <c r="B219">
        <v>2009</v>
      </c>
      <c r="C219" s="4">
        <v>1</v>
      </c>
    </row>
    <row r="220" spans="1:3" x14ac:dyDescent="0.25">
      <c r="A220" s="5" t="s">
        <v>735</v>
      </c>
      <c r="B220" s="5">
        <v>2009</v>
      </c>
      <c r="C220" s="6">
        <v>1</v>
      </c>
    </row>
    <row r="221" spans="1:3" ht="15" customHeight="1" x14ac:dyDescent="0.25">
      <c r="A221" t="s">
        <v>302</v>
      </c>
      <c r="B221">
        <v>2009</v>
      </c>
      <c r="C221">
        <v>1</v>
      </c>
    </row>
    <row r="223" spans="1:3" x14ac:dyDescent="0.25">
      <c r="A223" s="3" t="s">
        <v>72</v>
      </c>
      <c r="B223" s="3" t="s">
        <v>654</v>
      </c>
      <c r="C223" s="3" t="s">
        <v>6</v>
      </c>
    </row>
    <row r="224" spans="1:3" x14ac:dyDescent="0.25">
      <c r="A224" s="2" t="s">
        <v>400</v>
      </c>
      <c r="B224">
        <v>2010</v>
      </c>
      <c r="C224" s="4">
        <v>1</v>
      </c>
    </row>
    <row r="225" spans="1:3" x14ac:dyDescent="0.25">
      <c r="A225" s="2" t="s">
        <v>248</v>
      </c>
      <c r="B225">
        <v>2010</v>
      </c>
      <c r="C225" s="4">
        <v>2</v>
      </c>
    </row>
    <row r="226" spans="1:3" x14ac:dyDescent="0.25">
      <c r="A226" s="2" t="s">
        <v>725</v>
      </c>
      <c r="B226">
        <v>2010</v>
      </c>
      <c r="C226" s="4">
        <v>1</v>
      </c>
    </row>
    <row r="227" spans="1:3" x14ac:dyDescent="0.25">
      <c r="A227" s="2" t="s">
        <v>85</v>
      </c>
      <c r="B227">
        <v>2010</v>
      </c>
      <c r="C227" s="4">
        <v>1</v>
      </c>
    </row>
    <row r="228" spans="1:3" x14ac:dyDescent="0.25">
      <c r="A228" s="2" t="s">
        <v>254</v>
      </c>
      <c r="B228">
        <v>2010</v>
      </c>
      <c r="C228" s="4">
        <v>1</v>
      </c>
    </row>
    <row r="229" spans="1:3" x14ac:dyDescent="0.25">
      <c r="A229" s="2" t="s">
        <v>256</v>
      </c>
      <c r="B229">
        <v>2010</v>
      </c>
      <c r="C229" s="4">
        <v>1</v>
      </c>
    </row>
    <row r="230" spans="1:3" x14ac:dyDescent="0.25">
      <c r="A230" s="2" t="s">
        <v>729</v>
      </c>
      <c r="B230">
        <v>2010</v>
      </c>
      <c r="C230" s="4">
        <v>1</v>
      </c>
    </row>
    <row r="231" spans="1:3" x14ac:dyDescent="0.25">
      <c r="A231" s="2" t="s">
        <v>129</v>
      </c>
      <c r="B231">
        <v>2010</v>
      </c>
      <c r="C231" s="4">
        <v>1</v>
      </c>
    </row>
    <row r="232" spans="1:3" x14ac:dyDescent="0.25">
      <c r="A232" s="2" t="s">
        <v>371</v>
      </c>
      <c r="B232">
        <v>2010</v>
      </c>
      <c r="C232" s="4">
        <v>1</v>
      </c>
    </row>
    <row r="233" spans="1:3" x14ac:dyDescent="0.25">
      <c r="A233" s="2" t="s">
        <v>330</v>
      </c>
      <c r="B233">
        <v>2010</v>
      </c>
      <c r="C233" s="4">
        <v>2</v>
      </c>
    </row>
    <row r="234" spans="1:3" x14ac:dyDescent="0.25">
      <c r="A234" s="2" t="s">
        <v>92</v>
      </c>
      <c r="B234">
        <v>2010</v>
      </c>
      <c r="C234" s="4">
        <v>1</v>
      </c>
    </row>
    <row r="235" spans="1:3" x14ac:dyDescent="0.25">
      <c r="A235" s="2" t="s">
        <v>384</v>
      </c>
      <c r="B235">
        <v>2010</v>
      </c>
      <c r="C235" s="4">
        <v>1</v>
      </c>
    </row>
    <row r="236" spans="1:3" x14ac:dyDescent="0.25">
      <c r="A236" s="2" t="s">
        <v>282</v>
      </c>
      <c r="B236">
        <v>2010</v>
      </c>
      <c r="C236" s="4">
        <v>1</v>
      </c>
    </row>
    <row r="237" spans="1:3" x14ac:dyDescent="0.25">
      <c r="A237" s="2" t="s">
        <v>353</v>
      </c>
      <c r="B237">
        <v>2010</v>
      </c>
      <c r="C237" s="4">
        <v>2</v>
      </c>
    </row>
    <row r="238" spans="1:3" x14ac:dyDescent="0.25">
      <c r="A238" s="2" t="s">
        <v>404</v>
      </c>
      <c r="B238">
        <v>2010</v>
      </c>
      <c r="C238" s="4">
        <v>1</v>
      </c>
    </row>
    <row r="239" spans="1:3" x14ac:dyDescent="0.25">
      <c r="A239" s="2" t="s">
        <v>396</v>
      </c>
      <c r="B239">
        <v>2010</v>
      </c>
      <c r="C239" s="4">
        <v>1</v>
      </c>
    </row>
    <row r="240" spans="1:3" x14ac:dyDescent="0.25">
      <c r="A240" s="2" t="s">
        <v>297</v>
      </c>
      <c r="B240">
        <v>2010</v>
      </c>
      <c r="C240" s="4">
        <v>1</v>
      </c>
    </row>
    <row r="241" spans="1:3" x14ac:dyDescent="0.25">
      <c r="A241" s="2" t="s">
        <v>193</v>
      </c>
      <c r="B241">
        <v>2010</v>
      </c>
      <c r="C241" s="4">
        <v>2</v>
      </c>
    </row>
    <row r="242" spans="1:3" x14ac:dyDescent="0.25">
      <c r="A242" s="2" t="s">
        <v>94</v>
      </c>
      <c r="B242">
        <v>2010</v>
      </c>
      <c r="C242" s="4">
        <v>2</v>
      </c>
    </row>
    <row r="243" spans="1:3" x14ac:dyDescent="0.25">
      <c r="A243" s="2" t="s">
        <v>310</v>
      </c>
      <c r="B243">
        <v>2010</v>
      </c>
      <c r="C243" s="4">
        <v>1</v>
      </c>
    </row>
    <row r="244" spans="1:3" x14ac:dyDescent="0.25">
      <c r="A244" s="2" t="s">
        <v>247</v>
      </c>
      <c r="B244">
        <v>2011</v>
      </c>
      <c r="C244" s="4">
        <v>1</v>
      </c>
    </row>
    <row r="245" spans="1:3" x14ac:dyDescent="0.25">
      <c r="A245" s="2" t="s">
        <v>106</v>
      </c>
      <c r="B245">
        <v>2011</v>
      </c>
      <c r="C245" s="4">
        <v>2</v>
      </c>
    </row>
    <row r="246" spans="1:3" x14ac:dyDescent="0.25">
      <c r="A246" s="2" t="s">
        <v>393</v>
      </c>
      <c r="B246">
        <v>2011</v>
      </c>
      <c r="C246" s="4">
        <v>1</v>
      </c>
    </row>
    <row r="247" spans="1:3" x14ac:dyDescent="0.25">
      <c r="A247" s="2" t="s">
        <v>108</v>
      </c>
      <c r="B247">
        <v>2011</v>
      </c>
      <c r="C247" s="4">
        <v>1</v>
      </c>
    </row>
    <row r="248" spans="1:3" x14ac:dyDescent="0.25">
      <c r="A248" s="2" t="s">
        <v>420</v>
      </c>
      <c r="B248">
        <v>2011</v>
      </c>
      <c r="C248" s="4">
        <v>1</v>
      </c>
    </row>
    <row r="249" spans="1:3" x14ac:dyDescent="0.25">
      <c r="A249" s="2" t="s">
        <v>397</v>
      </c>
      <c r="B249">
        <v>2011</v>
      </c>
      <c r="C249" s="4">
        <v>1</v>
      </c>
    </row>
    <row r="250" spans="1:3" x14ac:dyDescent="0.25">
      <c r="A250" s="2" t="s">
        <v>271</v>
      </c>
      <c r="B250">
        <v>2011</v>
      </c>
      <c r="C250" s="4">
        <v>1</v>
      </c>
    </row>
    <row r="251" spans="1:3" x14ac:dyDescent="0.25">
      <c r="A251" s="2" t="s">
        <v>359</v>
      </c>
      <c r="B251">
        <v>2011</v>
      </c>
      <c r="C251" s="4">
        <v>1</v>
      </c>
    </row>
    <row r="252" spans="1:3" x14ac:dyDescent="0.25">
      <c r="A252" s="2" t="s">
        <v>731</v>
      </c>
      <c r="B252">
        <v>2011</v>
      </c>
      <c r="C252" s="4">
        <v>1</v>
      </c>
    </row>
    <row r="253" spans="1:3" x14ac:dyDescent="0.25">
      <c r="A253" s="2" t="s">
        <v>273</v>
      </c>
      <c r="B253">
        <v>2011</v>
      </c>
      <c r="C253" s="4">
        <v>1</v>
      </c>
    </row>
    <row r="254" spans="1:3" x14ac:dyDescent="0.25">
      <c r="A254" s="2" t="s">
        <v>116</v>
      </c>
      <c r="B254">
        <v>2011</v>
      </c>
      <c r="C254" s="4">
        <v>1</v>
      </c>
    </row>
    <row r="255" spans="1:3" x14ac:dyDescent="0.25">
      <c r="A255" s="2" t="s">
        <v>276</v>
      </c>
      <c r="B255">
        <v>2011</v>
      </c>
      <c r="C255" s="4">
        <v>2</v>
      </c>
    </row>
    <row r="256" spans="1:3" x14ac:dyDescent="0.25">
      <c r="A256" s="2" t="s">
        <v>132</v>
      </c>
      <c r="B256">
        <v>2011</v>
      </c>
      <c r="C256" s="4">
        <v>2</v>
      </c>
    </row>
    <row r="257" spans="1:3" x14ac:dyDescent="0.25">
      <c r="A257" s="2" t="s">
        <v>109</v>
      </c>
      <c r="B257">
        <v>2011</v>
      </c>
      <c r="C257" s="4">
        <v>1</v>
      </c>
    </row>
    <row r="258" spans="1:3" x14ac:dyDescent="0.25">
      <c r="A258" s="2" t="s">
        <v>112</v>
      </c>
      <c r="B258">
        <v>2011</v>
      </c>
      <c r="C258" s="4">
        <v>2</v>
      </c>
    </row>
    <row r="259" spans="1:3" x14ac:dyDescent="0.25">
      <c r="A259" s="2" t="s">
        <v>344</v>
      </c>
      <c r="B259">
        <v>2011</v>
      </c>
      <c r="C259" s="4">
        <v>2</v>
      </c>
    </row>
    <row r="260" spans="1:3" x14ac:dyDescent="0.25">
      <c r="A260" s="2" t="s">
        <v>115</v>
      </c>
      <c r="B260">
        <v>2011</v>
      </c>
      <c r="C260" s="4">
        <v>2</v>
      </c>
    </row>
    <row r="261" spans="1:3" x14ac:dyDescent="0.25">
      <c r="A261" s="2" t="s">
        <v>300</v>
      </c>
      <c r="B261">
        <v>2011</v>
      </c>
      <c r="C261" s="4">
        <v>1</v>
      </c>
    </row>
    <row r="262" spans="1:3" x14ac:dyDescent="0.25">
      <c r="A262" s="2" t="s">
        <v>304</v>
      </c>
      <c r="B262">
        <v>2011</v>
      </c>
      <c r="C262" s="4">
        <v>1</v>
      </c>
    </row>
    <row r="263" spans="1:3" x14ac:dyDescent="0.25">
      <c r="A263" s="2" t="s">
        <v>405</v>
      </c>
      <c r="B263">
        <v>2011</v>
      </c>
      <c r="C263" s="4">
        <v>1</v>
      </c>
    </row>
    <row r="264" spans="1:3" x14ac:dyDescent="0.25">
      <c r="A264" s="2" t="s">
        <v>351</v>
      </c>
      <c r="B264">
        <v>2011</v>
      </c>
      <c r="C264" s="4">
        <v>2</v>
      </c>
    </row>
    <row r="265" spans="1:3" x14ac:dyDescent="0.25">
      <c r="A265" s="2" t="s">
        <v>311</v>
      </c>
      <c r="B265">
        <v>2011</v>
      </c>
      <c r="C265" s="4">
        <v>8</v>
      </c>
    </row>
    <row r="266" spans="1:3" x14ac:dyDescent="0.25">
      <c r="A266" s="2" t="s">
        <v>243</v>
      </c>
      <c r="B266">
        <v>2012</v>
      </c>
      <c r="C266" s="4">
        <v>1</v>
      </c>
    </row>
    <row r="267" spans="1:3" x14ac:dyDescent="0.25">
      <c r="A267" s="2" t="s">
        <v>244</v>
      </c>
      <c r="B267">
        <v>2012</v>
      </c>
      <c r="C267" s="4">
        <v>1</v>
      </c>
    </row>
    <row r="268" spans="1:3" x14ac:dyDescent="0.25">
      <c r="A268" s="2" t="s">
        <v>249</v>
      </c>
      <c r="B268">
        <v>2012</v>
      </c>
      <c r="C268" s="4">
        <v>1</v>
      </c>
    </row>
    <row r="269" spans="1:3" x14ac:dyDescent="0.25">
      <c r="A269" s="2" t="s">
        <v>105</v>
      </c>
      <c r="B269">
        <v>2012</v>
      </c>
      <c r="C269" s="4">
        <v>2</v>
      </c>
    </row>
    <row r="270" spans="1:3" x14ac:dyDescent="0.25">
      <c r="A270" s="2" t="s">
        <v>253</v>
      </c>
      <c r="B270">
        <v>2012</v>
      </c>
      <c r="C270" s="4">
        <v>1</v>
      </c>
    </row>
    <row r="271" spans="1:3" x14ac:dyDescent="0.25">
      <c r="A271" s="2" t="s">
        <v>265</v>
      </c>
      <c r="B271">
        <v>2012</v>
      </c>
      <c r="C271" s="4">
        <v>1</v>
      </c>
    </row>
    <row r="272" spans="1:3" x14ac:dyDescent="0.25">
      <c r="A272" s="2" t="s">
        <v>267</v>
      </c>
      <c r="B272">
        <v>2012</v>
      </c>
      <c r="C272" s="4">
        <v>1</v>
      </c>
    </row>
    <row r="273" spans="1:3" x14ac:dyDescent="0.25">
      <c r="A273" s="2" t="s">
        <v>408</v>
      </c>
      <c r="B273">
        <v>2012</v>
      </c>
      <c r="C273" s="4">
        <v>1</v>
      </c>
    </row>
    <row r="274" spans="1:3" x14ac:dyDescent="0.25">
      <c r="A274" s="2" t="s">
        <v>111</v>
      </c>
      <c r="B274">
        <v>2012</v>
      </c>
      <c r="C274" s="4">
        <v>1</v>
      </c>
    </row>
    <row r="275" spans="1:3" x14ac:dyDescent="0.25">
      <c r="A275" s="2" t="s">
        <v>275</v>
      </c>
      <c r="B275">
        <v>2012</v>
      </c>
      <c r="C275" s="4">
        <v>1</v>
      </c>
    </row>
    <row r="276" spans="1:3" x14ac:dyDescent="0.25">
      <c r="A276" s="2" t="s">
        <v>368</v>
      </c>
      <c r="B276">
        <v>2012</v>
      </c>
      <c r="C276" s="4">
        <v>1</v>
      </c>
    </row>
    <row r="277" spans="1:3" x14ac:dyDescent="0.25">
      <c r="A277" s="2" t="s">
        <v>374</v>
      </c>
      <c r="B277">
        <v>2012</v>
      </c>
      <c r="C277" s="4">
        <v>1</v>
      </c>
    </row>
    <row r="278" spans="1:3" x14ac:dyDescent="0.25">
      <c r="A278" s="2" t="s">
        <v>280</v>
      </c>
      <c r="B278">
        <v>2012</v>
      </c>
      <c r="C278" s="4">
        <v>1</v>
      </c>
    </row>
    <row r="279" spans="1:3" x14ac:dyDescent="0.25">
      <c r="A279" s="2" t="s">
        <v>287</v>
      </c>
      <c r="B279">
        <v>2012</v>
      </c>
      <c r="C279" s="4">
        <v>1</v>
      </c>
    </row>
    <row r="280" spans="1:3" x14ac:dyDescent="0.25">
      <c r="A280" s="2" t="s">
        <v>291</v>
      </c>
      <c r="B280">
        <v>2012</v>
      </c>
      <c r="C280" s="4">
        <v>1</v>
      </c>
    </row>
    <row r="281" spans="1:3" x14ac:dyDescent="0.25">
      <c r="A281" s="2" t="s">
        <v>114</v>
      </c>
      <c r="B281">
        <v>2012</v>
      </c>
      <c r="C281" s="4">
        <v>1</v>
      </c>
    </row>
    <row r="282" spans="1:3" x14ac:dyDescent="0.25">
      <c r="A282" s="2" t="s">
        <v>301</v>
      </c>
      <c r="B282">
        <v>2012</v>
      </c>
      <c r="C282" s="4">
        <v>1</v>
      </c>
    </row>
    <row r="283" spans="1:3" x14ac:dyDescent="0.25">
      <c r="A283" s="2" t="s">
        <v>303</v>
      </c>
      <c r="B283">
        <v>2012</v>
      </c>
      <c r="C283" s="4">
        <v>1</v>
      </c>
    </row>
    <row r="284" spans="1:3" x14ac:dyDescent="0.25">
      <c r="A284" s="2"/>
      <c r="B284">
        <v>2012</v>
      </c>
      <c r="C284" s="4">
        <v>1</v>
      </c>
    </row>
    <row r="285" spans="1:3" x14ac:dyDescent="0.25">
      <c r="A285" s="2" t="s">
        <v>389</v>
      </c>
      <c r="B285">
        <v>2013</v>
      </c>
      <c r="C285" s="4">
        <v>1</v>
      </c>
    </row>
    <row r="286" spans="1:3" x14ac:dyDescent="0.25">
      <c r="A286" s="2" t="s">
        <v>250</v>
      </c>
      <c r="B286">
        <v>2013</v>
      </c>
      <c r="C286" s="4">
        <v>1</v>
      </c>
    </row>
    <row r="287" spans="1:3" x14ac:dyDescent="0.25">
      <c r="A287" s="2" t="s">
        <v>255</v>
      </c>
      <c r="B287">
        <v>2013</v>
      </c>
      <c r="C287" s="4">
        <v>1</v>
      </c>
    </row>
    <row r="288" spans="1:3" x14ac:dyDescent="0.25">
      <c r="A288" s="2" t="s">
        <v>266</v>
      </c>
      <c r="B288">
        <v>2013</v>
      </c>
      <c r="C288" s="4">
        <v>1</v>
      </c>
    </row>
    <row r="289" spans="1:3" x14ac:dyDescent="0.25">
      <c r="A289" s="2" t="s">
        <v>274</v>
      </c>
      <c r="B289">
        <v>2013</v>
      </c>
      <c r="C289" s="4">
        <v>1</v>
      </c>
    </row>
    <row r="290" spans="1:3" x14ac:dyDescent="0.25">
      <c r="A290" s="2" t="s">
        <v>279</v>
      </c>
      <c r="B290">
        <v>2013</v>
      </c>
      <c r="C290" s="4">
        <v>1</v>
      </c>
    </row>
    <row r="291" spans="1:3" x14ac:dyDescent="0.25">
      <c r="A291" s="2" t="s">
        <v>281</v>
      </c>
      <c r="B291">
        <v>2013</v>
      </c>
      <c r="C291" s="4">
        <v>1</v>
      </c>
    </row>
    <row r="292" spans="1:3" x14ac:dyDescent="0.25">
      <c r="A292" s="2" t="s">
        <v>350</v>
      </c>
      <c r="B292">
        <v>2013</v>
      </c>
      <c r="C292" s="4">
        <v>2</v>
      </c>
    </row>
    <row r="293" spans="1:3" x14ac:dyDescent="0.25">
      <c r="A293" s="2" t="s">
        <v>286</v>
      </c>
      <c r="B293">
        <v>2013</v>
      </c>
      <c r="C293" s="4">
        <v>1</v>
      </c>
    </row>
    <row r="294" spans="1:3" x14ac:dyDescent="0.25">
      <c r="A294" s="2" t="s">
        <v>294</v>
      </c>
      <c r="B294">
        <v>2013</v>
      </c>
      <c r="C294" s="4">
        <v>1</v>
      </c>
    </row>
    <row r="295" spans="1:3" x14ac:dyDescent="0.25">
      <c r="A295" s="2" t="s">
        <v>373</v>
      </c>
      <c r="B295">
        <v>2013</v>
      </c>
      <c r="C295" s="4">
        <v>1</v>
      </c>
    </row>
    <row r="296" spans="1:3" x14ac:dyDescent="0.25">
      <c r="A296" s="2" t="s">
        <v>346</v>
      </c>
      <c r="B296">
        <v>2013</v>
      </c>
      <c r="C296" s="4">
        <v>2</v>
      </c>
    </row>
    <row r="297" spans="1:3" x14ac:dyDescent="0.25">
      <c r="A297" s="2" t="s">
        <v>188</v>
      </c>
      <c r="B297">
        <v>2013</v>
      </c>
      <c r="C297" s="4">
        <v>1</v>
      </c>
    </row>
    <row r="298" spans="1:3" x14ac:dyDescent="0.25">
      <c r="A298" s="2" t="s">
        <v>306</v>
      </c>
      <c r="B298">
        <v>2013</v>
      </c>
      <c r="C298" s="4">
        <v>2</v>
      </c>
    </row>
    <row r="299" spans="1:3" x14ac:dyDescent="0.25">
      <c r="A299" s="2" t="s">
        <v>278</v>
      </c>
      <c r="B299">
        <v>2014</v>
      </c>
      <c r="C299" s="4">
        <v>1</v>
      </c>
    </row>
    <row r="300" spans="1:3" x14ac:dyDescent="0.25">
      <c r="A300" s="2" t="s">
        <v>379</v>
      </c>
      <c r="B300">
        <v>2014</v>
      </c>
      <c r="C300" s="4">
        <v>1</v>
      </c>
    </row>
    <row r="301" spans="1:3" x14ac:dyDescent="0.25">
      <c r="A301" s="5" t="s">
        <v>293</v>
      </c>
      <c r="B301" s="5">
        <v>2014</v>
      </c>
      <c r="C301" s="6">
        <v>1</v>
      </c>
    </row>
    <row r="302" spans="1:3" ht="15" customHeight="1" x14ac:dyDescent="0.25">
      <c r="A302" t="s">
        <v>736</v>
      </c>
      <c r="B302">
        <v>2014</v>
      </c>
      <c r="C302">
        <v>1</v>
      </c>
    </row>
    <row r="303" spans="1:3" ht="15" customHeight="1" x14ac:dyDescent="0.25">
      <c r="A303" t="s">
        <v>726</v>
      </c>
      <c r="B303">
        <v>2015</v>
      </c>
      <c r="C303">
        <v>1</v>
      </c>
    </row>
    <row r="304" spans="1:3" ht="15" customHeight="1" x14ac:dyDescent="0.25">
      <c r="A304" t="s">
        <v>308</v>
      </c>
      <c r="B304">
        <v>2015</v>
      </c>
      <c r="C304">
        <v>1</v>
      </c>
    </row>
    <row r="305" spans="1:3" ht="15" customHeight="1" x14ac:dyDescent="0.25">
      <c r="A305" t="s">
        <v>452</v>
      </c>
      <c r="B305">
        <v>2015</v>
      </c>
      <c r="C305">
        <v>1</v>
      </c>
    </row>
  </sheetData>
  <mergeCells count="1">
    <mergeCell ref="A24:I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FC29"/>
  <sheetViews>
    <sheetView workbookViewId="0">
      <selection sqref="A1:H1"/>
    </sheetView>
  </sheetViews>
  <sheetFormatPr defaultColWidth="0" defaultRowHeight="15" customHeight="1" x14ac:dyDescent="0.25"/>
  <cols>
    <col min="1" max="1" width="9.140625" customWidth="1"/>
    <col min="2" max="2" width="15.28515625" customWidth="1"/>
    <col min="3" max="8" width="9.140625" customWidth="1"/>
    <col min="9" max="16383" width="9.140625" style="149" hidden="1"/>
    <col min="16384" max="16384" width="29.7109375" style="149" hidden="1" customWidth="1"/>
  </cols>
  <sheetData>
    <row r="1" spans="1:13" ht="35.25" customHeight="1" x14ac:dyDescent="0.25">
      <c r="A1" s="293" t="s">
        <v>712</v>
      </c>
      <c r="B1" s="293"/>
      <c r="C1" s="293"/>
      <c r="D1" s="293"/>
      <c r="E1" s="293"/>
      <c r="F1" s="293"/>
      <c r="G1" s="293"/>
      <c r="H1" s="293"/>
      <c r="M1" s="178"/>
    </row>
    <row r="5" spans="1:13" x14ac:dyDescent="0.25">
      <c r="B5" s="3" t="s">
        <v>40</v>
      </c>
      <c r="C5" s="3" t="s">
        <v>231</v>
      </c>
      <c r="D5" s="3" t="s">
        <v>158</v>
      </c>
    </row>
    <row r="6" spans="1:13" x14ac:dyDescent="0.25">
      <c r="B6" t="s">
        <v>159</v>
      </c>
      <c r="C6" s="4">
        <v>1</v>
      </c>
      <c r="D6" s="4">
        <v>1</v>
      </c>
      <c r="E6" s="175">
        <f>D6/D$9</f>
        <v>2.6041666666666665E-3</v>
      </c>
      <c r="F6" s="160"/>
    </row>
    <row r="7" spans="1:13" x14ac:dyDescent="0.25">
      <c r="B7" t="s">
        <v>30</v>
      </c>
      <c r="C7" s="4">
        <v>43</v>
      </c>
      <c r="D7" s="4">
        <v>68</v>
      </c>
      <c r="E7" s="175">
        <f t="shared" ref="E7:E8" si="0">D7/D$9</f>
        <v>0.17708333333333334</v>
      </c>
      <c r="F7" s="146"/>
    </row>
    <row r="8" spans="1:13" x14ac:dyDescent="0.25">
      <c r="B8" t="s">
        <v>104</v>
      </c>
      <c r="C8" s="4">
        <v>228</v>
      </c>
      <c r="D8" s="4">
        <v>321</v>
      </c>
      <c r="E8" s="175">
        <f t="shared" si="0"/>
        <v>0.8359375</v>
      </c>
      <c r="F8" s="4"/>
    </row>
    <row r="9" spans="1:13" x14ac:dyDescent="0.25">
      <c r="B9" s="5" t="s">
        <v>65</v>
      </c>
      <c r="C9" s="6">
        <f>SUM(C6:C8)</f>
        <v>272</v>
      </c>
      <c r="D9" s="6">
        <v>384</v>
      </c>
      <c r="E9" s="4"/>
      <c r="F9" s="4"/>
    </row>
    <row r="10" spans="1:13" x14ac:dyDescent="0.25">
      <c r="D10" s="89"/>
      <c r="E10" s="4"/>
      <c r="F10" s="4"/>
    </row>
    <row r="11" spans="1:13" x14ac:dyDescent="0.25">
      <c r="D11" s="89"/>
      <c r="E11" s="4"/>
      <c r="F11" s="4"/>
    </row>
    <row r="19" spans="1:19" ht="30" customHeight="1" x14ac:dyDescent="0.25">
      <c r="A19" s="291" t="s">
        <v>656</v>
      </c>
      <c r="B19" s="291"/>
      <c r="C19" s="291"/>
      <c r="D19" s="291"/>
      <c r="E19" s="291"/>
      <c r="F19" s="291"/>
      <c r="G19" s="291"/>
      <c r="H19" s="291"/>
      <c r="I19" s="291"/>
    </row>
    <row r="20" spans="1:19" x14ac:dyDescent="0.25">
      <c r="P20" s="146"/>
      <c r="Q20" s="146"/>
      <c r="S20" s="146"/>
    </row>
    <row r="21" spans="1:19" x14ac:dyDescent="0.25">
      <c r="Q21" s="148"/>
      <c r="S21" s="148"/>
    </row>
    <row r="22" spans="1:19" x14ac:dyDescent="0.25">
      <c r="Q22" s="148"/>
      <c r="S22" s="148"/>
    </row>
    <row r="23" spans="1:19" x14ac:dyDescent="0.25">
      <c r="P23" s="146"/>
      <c r="Q23" s="147"/>
      <c r="S23" s="147"/>
    </row>
    <row r="26" spans="1:19" x14ac:dyDescent="0.25">
      <c r="M26" s="179"/>
      <c r="N26" s="148"/>
    </row>
    <row r="27" spans="1:19" x14ac:dyDescent="0.25">
      <c r="M27" s="179"/>
      <c r="N27" s="148"/>
    </row>
    <row r="28" spans="1:19" x14ac:dyDescent="0.25">
      <c r="M28" s="179"/>
      <c r="N28" s="148"/>
    </row>
    <row r="29" spans="1:19" x14ac:dyDescent="0.25">
      <c r="M29" s="179"/>
      <c r="N29" s="148"/>
    </row>
  </sheetData>
  <mergeCells count="2">
    <mergeCell ref="A19:I19"/>
    <mergeCell ref="A1:H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X191"/>
  <sheetViews>
    <sheetView zoomScaleNormal="100" workbookViewId="0">
      <selection sqref="A1:G1"/>
    </sheetView>
  </sheetViews>
  <sheetFormatPr defaultColWidth="0" defaultRowHeight="14.25" customHeight="1" x14ac:dyDescent="0.3"/>
  <cols>
    <col min="1" max="1" width="15.140625" style="25" customWidth="1"/>
    <col min="2" max="2" width="11.5703125" style="25" customWidth="1"/>
    <col min="3" max="3" width="14.85546875" style="25" customWidth="1"/>
    <col min="4" max="4" width="13.7109375" style="25" customWidth="1"/>
    <col min="5" max="5" width="14.42578125" style="25" customWidth="1"/>
    <col min="6" max="6" width="13.85546875" style="25" customWidth="1"/>
    <col min="7" max="7" width="12" style="25" customWidth="1"/>
    <col min="8" max="8" width="9.140625" style="25" customWidth="1"/>
    <col min="9" max="9" width="8.85546875" style="25" hidden="1" customWidth="1"/>
    <col min="10" max="10" width="9.140625" style="25" hidden="1" customWidth="1"/>
    <col min="11" max="11" width="14.7109375" style="25" hidden="1" customWidth="1"/>
    <col min="12" max="12" width="13" style="25" hidden="1" customWidth="1"/>
    <col min="13" max="13" width="5.42578125" style="25" hidden="1" customWidth="1"/>
    <col min="14" max="14" width="11.85546875" style="25" hidden="1" customWidth="1"/>
    <col min="15" max="15" width="11.28515625" style="25" hidden="1" customWidth="1"/>
    <col min="16" max="16" width="10.7109375" style="25" hidden="1" customWidth="1"/>
    <col min="17" max="18" width="9.140625" style="25" hidden="1" customWidth="1"/>
    <col min="19" max="19" width="10.7109375" style="25" hidden="1" customWidth="1"/>
    <col min="20" max="16384" width="9.140625" style="25" hidden="1"/>
  </cols>
  <sheetData>
    <row r="1" spans="1:24" s="83" customFormat="1" ht="31.5" customHeight="1" x14ac:dyDescent="0.25">
      <c r="A1" s="310" t="s">
        <v>713</v>
      </c>
      <c r="B1" s="310"/>
      <c r="C1" s="310"/>
      <c r="D1" s="310"/>
      <c r="E1" s="310"/>
      <c r="F1" s="310"/>
      <c r="G1" s="310"/>
    </row>
    <row r="2" spans="1:24" ht="9" customHeight="1" x14ac:dyDescent="0.3"/>
    <row r="3" spans="1:24" ht="25.5" customHeight="1" x14ac:dyDescent="0.3">
      <c r="A3" s="314" t="s">
        <v>45</v>
      </c>
      <c r="B3" s="316" t="s">
        <v>660</v>
      </c>
      <c r="C3" s="317"/>
      <c r="D3" s="287"/>
      <c r="E3" s="318" t="s">
        <v>661</v>
      </c>
      <c r="F3" s="318"/>
      <c r="G3" s="319" t="s">
        <v>658</v>
      </c>
      <c r="K3" s="12"/>
      <c r="L3" s="12"/>
    </row>
    <row r="4" spans="1:24" ht="30" customHeight="1" x14ac:dyDescent="0.3">
      <c r="A4" s="315"/>
      <c r="B4" s="14" t="s">
        <v>657</v>
      </c>
      <c r="C4" s="14" t="s">
        <v>664</v>
      </c>
      <c r="D4" s="14" t="s">
        <v>665</v>
      </c>
      <c r="E4" s="14" t="s">
        <v>664</v>
      </c>
      <c r="F4" s="14" t="s">
        <v>665</v>
      </c>
      <c r="G4" s="316"/>
      <c r="K4" s="3" t="s">
        <v>45</v>
      </c>
      <c r="L4" s="3" t="s">
        <v>83</v>
      </c>
      <c r="M4" s="3" t="s">
        <v>6</v>
      </c>
      <c r="O4" s="220" t="s">
        <v>45</v>
      </c>
      <c r="P4" s="220" t="s">
        <v>83</v>
      </c>
      <c r="Q4" s="220" t="s">
        <v>63</v>
      </c>
      <c r="R4" s="220" t="s">
        <v>64</v>
      </c>
      <c r="S4" s="91" t="s">
        <v>65</v>
      </c>
    </row>
    <row r="5" spans="1:24" s="12" customFormat="1" ht="15" customHeight="1" x14ac:dyDescent="0.25">
      <c r="A5" s="72" t="s">
        <v>57</v>
      </c>
      <c r="B5" s="20">
        <v>86</v>
      </c>
      <c r="C5" s="20">
        <v>152</v>
      </c>
      <c r="D5" s="17">
        <v>0.52054794520547942</v>
      </c>
      <c r="E5" s="20">
        <v>140</v>
      </c>
      <c r="F5" s="17">
        <v>0.47945205479452052</v>
      </c>
      <c r="G5" s="71">
        <v>292</v>
      </c>
      <c r="K5" s="7" t="s">
        <v>57</v>
      </c>
      <c r="L5" t="s">
        <v>659</v>
      </c>
      <c r="M5" s="4">
        <v>292</v>
      </c>
      <c r="O5" s="221" t="s">
        <v>57</v>
      </c>
      <c r="P5" s="222" t="s">
        <v>659</v>
      </c>
      <c r="Q5" s="223">
        <v>152</v>
      </c>
      <c r="R5" s="223">
        <v>140</v>
      </c>
      <c r="S5">
        <f>SUM(Q5:R5)</f>
        <v>292</v>
      </c>
    </row>
    <row r="6" spans="1:24" s="12" customFormat="1" ht="15" customHeight="1" x14ac:dyDescent="0.25">
      <c r="A6" s="72" t="s">
        <v>56</v>
      </c>
      <c r="B6" s="20">
        <v>83</v>
      </c>
      <c r="C6" s="20">
        <v>129</v>
      </c>
      <c r="D6" s="17">
        <v>0.75438596491228072</v>
      </c>
      <c r="E6" s="20">
        <v>42</v>
      </c>
      <c r="F6" s="17">
        <v>0.24561403508771928</v>
      </c>
      <c r="G6" s="71">
        <v>171</v>
      </c>
      <c r="K6" s="7" t="s">
        <v>56</v>
      </c>
      <c r="L6" t="s">
        <v>659</v>
      </c>
      <c r="M6" s="4">
        <v>171</v>
      </c>
      <c r="O6" s="221" t="s">
        <v>56</v>
      </c>
      <c r="P6" s="222" t="s">
        <v>659</v>
      </c>
      <c r="Q6" s="223">
        <v>129</v>
      </c>
      <c r="R6" s="223">
        <v>42</v>
      </c>
      <c r="S6">
        <f>SUM(Q6:R6)</f>
        <v>171</v>
      </c>
    </row>
    <row r="7" spans="1:24" s="12" customFormat="1" ht="15" customHeight="1" x14ac:dyDescent="0.25">
      <c r="A7" s="21" t="s">
        <v>6</v>
      </c>
      <c r="B7" s="80">
        <v>162</v>
      </c>
      <c r="C7" s="80">
        <v>281</v>
      </c>
      <c r="D7" s="23">
        <v>0.60691144708423328</v>
      </c>
      <c r="E7" s="81">
        <v>182</v>
      </c>
      <c r="F7" s="23">
        <v>0.39308855291576672</v>
      </c>
      <c r="G7" s="82">
        <v>463</v>
      </c>
      <c r="K7" s="5"/>
      <c r="L7" s="5"/>
      <c r="M7" s="6">
        <f>SUM(M5:M6)</f>
        <v>463</v>
      </c>
      <c r="O7" s="224"/>
      <c r="P7" s="224"/>
      <c r="Q7" s="225">
        <f>SUM(Q5:Q6)</f>
        <v>281</v>
      </c>
      <c r="R7" s="225">
        <f>SUM(R5:R6)</f>
        <v>182</v>
      </c>
      <c r="S7" s="225">
        <f>SUM(S5:S6)</f>
        <v>463</v>
      </c>
    </row>
    <row r="8" spans="1:24" s="12" customFormat="1" ht="55.5" customHeight="1" x14ac:dyDescent="0.3">
      <c r="A8" s="312" t="s">
        <v>666</v>
      </c>
      <c r="B8" s="312"/>
      <c r="C8" s="312"/>
      <c r="D8" s="312"/>
      <c r="E8" s="312"/>
      <c r="F8" s="312"/>
      <c r="G8" s="312"/>
      <c r="J8" s="25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</row>
    <row r="9" spans="1:24" s="12" customFormat="1" ht="30" customHeight="1" x14ac:dyDescent="0.25">
      <c r="A9" s="291" t="s">
        <v>656</v>
      </c>
      <c r="B9" s="291"/>
      <c r="C9" s="291"/>
      <c r="D9" s="291"/>
      <c r="E9" s="291"/>
      <c r="F9" s="291"/>
      <c r="G9" s="291"/>
      <c r="H9" s="211"/>
      <c r="I9" s="211"/>
      <c r="J9" s="211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</row>
    <row r="10" spans="1:24" s="12" customFormat="1" ht="21.75" customHeight="1" x14ac:dyDescent="0.3">
      <c r="A10" s="69"/>
      <c r="B10" s="69"/>
      <c r="C10" s="69"/>
      <c r="D10" s="69"/>
      <c r="E10" s="69"/>
      <c r="F10" s="226"/>
      <c r="G10" s="69"/>
      <c r="I10" s="237"/>
      <c r="K10" s="69"/>
      <c r="L10" s="69"/>
      <c r="M10" s="69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</row>
    <row r="11" spans="1:24" ht="15.75" x14ac:dyDescent="0.3">
      <c r="A11" s="146"/>
      <c r="B11" s="146"/>
      <c r="C11" s="146"/>
      <c r="D11" s="146"/>
      <c r="E11" s="146"/>
      <c r="F11" s="146"/>
      <c r="G11" s="146"/>
      <c r="H11" s="69"/>
      <c r="I11" s="69"/>
      <c r="J11" s="69"/>
      <c r="K11" s="69"/>
      <c r="L11" s="69"/>
      <c r="M11" s="69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spans="1:24" ht="15.75" x14ac:dyDescent="0.3">
      <c r="A12" s="149"/>
      <c r="B12" s="148"/>
      <c r="C12" s="148"/>
      <c r="D12" s="149"/>
      <c r="E12" s="148"/>
      <c r="F12" s="148"/>
      <c r="G12" s="148"/>
      <c r="H12" s="69"/>
      <c r="I12" s="69"/>
      <c r="J12" s="69"/>
      <c r="K12" s="69"/>
      <c r="L12" s="69"/>
      <c r="M12" s="69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4" ht="15.75" x14ac:dyDescent="0.3">
      <c r="A13" s="146"/>
      <c r="B13" s="147"/>
      <c r="C13" s="147"/>
      <c r="D13" s="149"/>
      <c r="E13" s="148"/>
      <c r="F13" s="148"/>
      <c r="G13" s="148"/>
      <c r="H13" s="69"/>
      <c r="I13" s="146"/>
      <c r="J13" s="146"/>
      <c r="K13" s="148"/>
      <c r="L13" s="69"/>
      <c r="M13" s="69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4" ht="15.75" x14ac:dyDescent="0.3">
      <c r="A14" s="146"/>
      <c r="B14" s="147"/>
      <c r="C14" s="147"/>
      <c r="D14" s="149"/>
      <c r="E14" s="148"/>
      <c r="F14" s="148"/>
      <c r="G14" s="148"/>
      <c r="H14" s="69"/>
      <c r="I14" s="149"/>
      <c r="J14" s="148"/>
      <c r="K14" s="148"/>
      <c r="L14" s="69"/>
      <c r="M14" s="69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</row>
    <row r="15" spans="1:24" ht="15.75" customHeight="1" x14ac:dyDescent="0.3">
      <c r="A15" s="69"/>
      <c r="B15" s="69"/>
      <c r="C15" s="69"/>
      <c r="D15" s="146"/>
      <c r="E15" s="147"/>
      <c r="F15" s="148"/>
      <c r="G15" s="148"/>
      <c r="H15" s="69"/>
      <c r="I15" s="149"/>
      <c r="J15" s="148"/>
      <c r="K15" s="148"/>
      <c r="L15" s="69"/>
      <c r="M15" s="69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</row>
    <row r="16" spans="1:24" ht="15.75" x14ac:dyDescent="0.3">
      <c r="A16" s="69"/>
      <c r="B16" s="69"/>
      <c r="C16" s="69"/>
      <c r="D16" s="148"/>
      <c r="E16" s="148"/>
      <c r="F16" s="148"/>
      <c r="G16" s="148"/>
      <c r="H16" s="69"/>
      <c r="I16" s="149"/>
      <c r="J16" s="148"/>
      <c r="K16" s="148"/>
      <c r="L16" s="69"/>
      <c r="M16" s="69"/>
      <c r="N16" s="146"/>
      <c r="O16" s="146"/>
      <c r="P16" s="147"/>
      <c r="Q16" s="147"/>
      <c r="R16" s="146"/>
      <c r="S16" s="146"/>
      <c r="T16" s="146"/>
      <c r="U16" s="146"/>
      <c r="V16" s="146"/>
      <c r="W16" s="146"/>
      <c r="X16" s="146"/>
    </row>
    <row r="17" spans="1:20" ht="15.75" x14ac:dyDescent="0.3">
      <c r="A17" s="69"/>
      <c r="B17" s="69"/>
      <c r="C17" s="69"/>
      <c r="D17" s="149"/>
      <c r="E17" s="148"/>
      <c r="F17" s="69"/>
      <c r="G17" s="69"/>
      <c r="H17" s="69"/>
      <c r="I17" s="149"/>
      <c r="J17" s="148"/>
      <c r="K17" s="14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x14ac:dyDescent="0.3">
      <c r="A18" s="69"/>
      <c r="B18" s="69"/>
      <c r="C18" s="69"/>
      <c r="D18" s="149"/>
      <c r="E18" s="148"/>
      <c r="F18" s="69"/>
      <c r="G18" s="69"/>
      <c r="H18" s="69"/>
      <c r="I18" s="149"/>
      <c r="J18" s="148"/>
      <c r="K18" s="14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15.75" x14ac:dyDescent="0.3">
      <c r="A19" s="69"/>
      <c r="B19" s="69"/>
      <c r="C19" s="69"/>
      <c r="D19" s="149"/>
      <c r="E19" s="148"/>
      <c r="F19" s="69"/>
      <c r="G19" s="69"/>
      <c r="H19" s="69"/>
      <c r="I19" s="146"/>
      <c r="J19" s="147"/>
      <c r="K19" s="149"/>
      <c r="L19" s="69"/>
      <c r="M19" s="69"/>
      <c r="N19" s="69"/>
      <c r="O19" s="69"/>
      <c r="P19" s="69"/>
      <c r="Q19" s="69"/>
      <c r="R19" s="69"/>
      <c r="S19" s="69"/>
      <c r="T19" s="69"/>
    </row>
    <row r="20" spans="1:20" ht="15.75" x14ac:dyDescent="0.3">
      <c r="A20" s="69"/>
      <c r="B20" s="69"/>
      <c r="C20" s="69"/>
      <c r="D20" s="149"/>
      <c r="E20" s="148"/>
      <c r="F20" s="69"/>
      <c r="G20" s="69"/>
      <c r="H20" s="69"/>
      <c r="I20" s="146"/>
      <c r="J20" s="147"/>
      <c r="K20" s="149"/>
      <c r="L20" s="69"/>
      <c r="M20" s="69"/>
      <c r="N20" s="69"/>
      <c r="O20" s="69"/>
      <c r="P20" s="69"/>
      <c r="Q20" s="69"/>
      <c r="R20" s="69"/>
      <c r="S20" s="69"/>
      <c r="T20" s="69"/>
    </row>
    <row r="21" spans="1:20" ht="15.75" x14ac:dyDescent="0.3">
      <c r="A21" s="69"/>
      <c r="B21" s="69"/>
      <c r="C21" s="69"/>
      <c r="D21" s="149"/>
      <c r="E21" s="148"/>
      <c r="F21" s="69"/>
      <c r="G21" s="69"/>
      <c r="H21" s="69"/>
      <c r="I21" s="69"/>
      <c r="J21" s="69"/>
      <c r="K21" s="149"/>
      <c r="L21" s="69"/>
      <c r="M21" s="69"/>
      <c r="N21" s="69"/>
      <c r="O21" s="69"/>
      <c r="P21" s="69"/>
      <c r="Q21" s="69"/>
      <c r="R21" s="69"/>
      <c r="S21" s="69"/>
      <c r="T21" s="69"/>
    </row>
    <row r="22" spans="1:20" ht="15.75" x14ac:dyDescent="0.3">
      <c r="A22" s="69"/>
      <c r="B22" s="69"/>
      <c r="C22" s="69"/>
      <c r="D22" s="149"/>
      <c r="E22" s="148"/>
      <c r="F22" s="69"/>
      <c r="G22" s="69"/>
      <c r="H22" s="69"/>
      <c r="I22" s="69"/>
      <c r="J22" s="69"/>
      <c r="K22" s="149"/>
      <c r="L22" s="69"/>
      <c r="M22" s="69"/>
      <c r="N22" s="69"/>
      <c r="O22" s="69"/>
      <c r="P22" s="69"/>
      <c r="Q22" s="69"/>
      <c r="R22" s="69"/>
      <c r="S22" s="69"/>
      <c r="T22" s="69"/>
    </row>
    <row r="23" spans="1:20" ht="15.75" x14ac:dyDescent="0.3">
      <c r="A23" s="69"/>
      <c r="B23" s="69"/>
      <c r="C23" s="69"/>
      <c r="D23" s="149"/>
      <c r="E23" s="148"/>
      <c r="F23" s="69"/>
      <c r="G23" s="69"/>
      <c r="H23" s="69"/>
      <c r="I23" s="69"/>
      <c r="J23" s="69"/>
      <c r="K23" s="14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x14ac:dyDescent="0.3">
      <c r="A24" s="69"/>
      <c r="B24" s="69"/>
      <c r="C24" s="69"/>
      <c r="D24" s="149"/>
      <c r="E24" s="148"/>
      <c r="F24" s="69"/>
      <c r="G24" s="69"/>
      <c r="H24" s="69"/>
      <c r="I24" s="69"/>
      <c r="J24" s="69"/>
      <c r="K24" s="149"/>
      <c r="L24" s="69"/>
      <c r="M24" s="69"/>
      <c r="N24" s="69"/>
      <c r="O24" s="69"/>
      <c r="P24" s="69"/>
      <c r="Q24" s="69"/>
      <c r="R24" s="69"/>
      <c r="S24" s="69"/>
      <c r="T24" s="69"/>
    </row>
    <row r="25" spans="1:20" ht="15.75" x14ac:dyDescent="0.3">
      <c r="A25" s="69"/>
      <c r="B25" s="69"/>
      <c r="C25" s="69"/>
      <c r="D25" s="149"/>
      <c r="E25" s="148"/>
      <c r="F25" s="69"/>
      <c r="G25" s="69"/>
      <c r="H25" s="69"/>
      <c r="I25" s="69"/>
      <c r="J25" s="69"/>
      <c r="K25" s="149"/>
      <c r="L25" s="69"/>
      <c r="M25" s="69"/>
      <c r="N25" s="69"/>
      <c r="O25" s="69"/>
      <c r="P25" s="69"/>
      <c r="Q25" s="69"/>
      <c r="R25" s="69"/>
      <c r="S25" s="69"/>
      <c r="T25" s="69"/>
    </row>
    <row r="26" spans="1:20" ht="15.75" x14ac:dyDescent="0.3">
      <c r="A26" s="69"/>
      <c r="B26" s="69"/>
      <c r="C26" s="69"/>
      <c r="D26" s="149"/>
      <c r="E26" s="148"/>
      <c r="F26" s="69"/>
      <c r="G26" s="69"/>
      <c r="H26" s="69"/>
      <c r="I26" s="69"/>
      <c r="J26" s="69"/>
      <c r="K26" s="149"/>
      <c r="L26" s="69"/>
      <c r="M26" s="69"/>
      <c r="N26" s="69"/>
      <c r="O26" s="69"/>
      <c r="P26" s="69"/>
      <c r="Q26" s="69"/>
      <c r="R26" s="69"/>
      <c r="S26" s="69"/>
      <c r="T26" s="69"/>
    </row>
    <row r="27" spans="1:20" ht="15.75" x14ac:dyDescent="0.3">
      <c r="A27" s="69"/>
      <c r="B27" s="69"/>
      <c r="C27" s="69"/>
      <c r="D27" s="149"/>
      <c r="E27" s="148"/>
      <c r="F27" s="69"/>
      <c r="G27" s="69"/>
      <c r="H27" s="69"/>
      <c r="I27" s="69"/>
      <c r="J27" s="69"/>
      <c r="K27" s="149"/>
      <c r="L27" s="69"/>
      <c r="M27" s="69"/>
      <c r="N27" s="69"/>
      <c r="O27" s="69"/>
      <c r="P27" s="69"/>
      <c r="Q27" s="69"/>
      <c r="R27" s="69"/>
      <c r="S27" s="69"/>
      <c r="T27" s="69"/>
    </row>
    <row r="28" spans="1:20" ht="15.75" x14ac:dyDescent="0.3">
      <c r="A28" s="69"/>
      <c r="B28" s="69"/>
      <c r="C28" s="69"/>
      <c r="D28" s="149"/>
      <c r="E28" s="148"/>
      <c r="F28" s="69"/>
      <c r="G28" s="69"/>
      <c r="H28" s="69"/>
      <c r="I28" s="69"/>
      <c r="J28" s="69"/>
      <c r="K28" s="149"/>
      <c r="L28" s="69"/>
      <c r="M28" s="69"/>
      <c r="N28" s="69"/>
      <c r="O28" s="69"/>
      <c r="P28" s="69"/>
      <c r="Q28" s="69"/>
      <c r="R28" s="69"/>
      <c r="S28" s="69"/>
      <c r="T28" s="69"/>
    </row>
    <row r="29" spans="1:20" ht="15.75" x14ac:dyDescent="0.3">
      <c r="A29" s="69"/>
      <c r="B29" s="69"/>
      <c r="C29" s="69"/>
      <c r="D29" s="149"/>
      <c r="E29" s="148"/>
      <c r="F29" s="69"/>
      <c r="G29" s="69"/>
      <c r="H29" s="69"/>
      <c r="I29" s="69"/>
      <c r="J29" s="69"/>
      <c r="K29" s="149"/>
      <c r="L29" s="69"/>
      <c r="M29" s="69"/>
      <c r="N29" s="69"/>
      <c r="O29" s="69"/>
      <c r="P29" s="69"/>
      <c r="Q29" s="69"/>
      <c r="R29" s="69"/>
      <c r="S29" s="69"/>
      <c r="T29" s="69"/>
    </row>
    <row r="30" spans="1:20" ht="15.75" x14ac:dyDescent="0.3">
      <c r="A30" s="69"/>
      <c r="B30" s="69"/>
      <c r="C30" s="69"/>
      <c r="D30" s="149"/>
      <c r="E30" s="148"/>
      <c r="F30" s="69"/>
      <c r="G30" s="69"/>
      <c r="H30" s="69"/>
      <c r="I30" s="69"/>
      <c r="J30" s="69"/>
      <c r="K30" s="149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15.75" x14ac:dyDescent="0.3">
      <c r="A31" s="69"/>
      <c r="B31" s="69"/>
      <c r="C31" s="69"/>
      <c r="D31" s="149"/>
      <c r="E31" s="148"/>
      <c r="F31" s="69"/>
      <c r="G31" s="69"/>
      <c r="H31" s="69"/>
      <c r="I31" s="69"/>
      <c r="J31" s="69"/>
      <c r="K31" s="149"/>
      <c r="L31" s="69"/>
      <c r="M31" s="69"/>
      <c r="N31" s="69"/>
      <c r="O31" s="69"/>
      <c r="P31" s="69"/>
      <c r="Q31" s="69"/>
      <c r="R31" s="69"/>
      <c r="S31" s="69"/>
      <c r="T31" s="69"/>
    </row>
    <row r="32" spans="1:20" ht="15.75" x14ac:dyDescent="0.3">
      <c r="A32" s="69"/>
      <c r="B32" s="69"/>
      <c r="C32" s="69"/>
      <c r="D32" s="149"/>
      <c r="E32" s="148"/>
      <c r="F32" s="69"/>
      <c r="G32" s="69"/>
      <c r="H32" s="69"/>
      <c r="I32" s="69"/>
      <c r="J32" s="69"/>
      <c r="K32" s="149"/>
      <c r="L32" s="69"/>
      <c r="M32" s="69"/>
      <c r="N32" s="69"/>
      <c r="O32" s="69"/>
      <c r="P32" s="69"/>
      <c r="Q32" s="69"/>
      <c r="R32" s="69"/>
      <c r="S32" s="69"/>
      <c r="T32" s="69"/>
    </row>
    <row r="33" spans="1:20" ht="15.75" x14ac:dyDescent="0.3">
      <c r="A33" s="69"/>
      <c r="B33" s="69"/>
      <c r="C33" s="69"/>
      <c r="D33" s="149"/>
      <c r="E33" s="148"/>
      <c r="F33" s="69"/>
      <c r="G33" s="69"/>
      <c r="H33" s="69"/>
      <c r="I33" s="69"/>
      <c r="J33" s="69"/>
      <c r="K33" s="149"/>
      <c r="L33" s="69"/>
      <c r="M33" s="69"/>
      <c r="N33" s="69"/>
      <c r="O33" s="69"/>
      <c r="P33" s="69"/>
      <c r="Q33" s="69"/>
      <c r="R33" s="69"/>
      <c r="S33" s="69"/>
      <c r="T33" s="69"/>
    </row>
    <row r="34" spans="1:20" ht="15.75" x14ac:dyDescent="0.3">
      <c r="A34" s="69"/>
      <c r="B34" s="69"/>
      <c r="C34" s="69"/>
      <c r="D34" s="149"/>
      <c r="E34" s="148"/>
      <c r="F34" s="69"/>
      <c r="G34" s="69"/>
      <c r="H34" s="69"/>
      <c r="I34" s="69"/>
      <c r="J34" s="69"/>
      <c r="K34" s="149"/>
      <c r="L34" s="69"/>
      <c r="M34" s="69"/>
      <c r="N34" s="69"/>
      <c r="O34" s="69"/>
      <c r="P34" s="69"/>
      <c r="Q34" s="69"/>
      <c r="R34" s="69"/>
      <c r="S34" s="69"/>
      <c r="T34" s="69"/>
    </row>
    <row r="35" spans="1:20" ht="15.75" x14ac:dyDescent="0.3">
      <c r="A35" s="69"/>
      <c r="B35" s="69"/>
      <c r="C35" s="69"/>
      <c r="D35" s="149"/>
      <c r="E35" s="148"/>
      <c r="F35" s="69"/>
      <c r="G35" s="69"/>
      <c r="H35" s="69"/>
      <c r="I35" s="69"/>
      <c r="J35" s="69"/>
      <c r="K35" s="149"/>
      <c r="L35" s="69"/>
      <c r="M35" s="69"/>
      <c r="N35" s="69"/>
      <c r="O35" s="69"/>
      <c r="P35" s="69"/>
      <c r="Q35" s="69"/>
      <c r="R35" s="69"/>
      <c r="S35" s="69"/>
      <c r="T35" s="69"/>
    </row>
    <row r="36" spans="1:20" ht="15.75" x14ac:dyDescent="0.3">
      <c r="A36" s="69"/>
      <c r="B36" s="69"/>
      <c r="C36" s="69"/>
      <c r="D36" s="149"/>
      <c r="E36" s="148"/>
      <c r="F36" s="69"/>
      <c r="G36" s="69"/>
      <c r="H36" s="69"/>
      <c r="I36" s="69"/>
      <c r="J36" s="69"/>
      <c r="K36" s="149"/>
      <c r="L36" s="69"/>
      <c r="M36" s="69"/>
      <c r="N36" s="69"/>
      <c r="O36" s="69"/>
      <c r="P36" s="69"/>
      <c r="Q36" s="69"/>
      <c r="R36" s="69"/>
      <c r="S36" s="69"/>
      <c r="T36" s="69"/>
    </row>
    <row r="37" spans="1:20" ht="15.75" x14ac:dyDescent="0.3">
      <c r="A37" s="69"/>
      <c r="B37" s="69"/>
      <c r="C37" s="69"/>
      <c r="D37" s="149"/>
      <c r="E37" s="148"/>
      <c r="F37" s="69"/>
      <c r="G37" s="69"/>
      <c r="H37" s="69"/>
      <c r="I37" s="69"/>
      <c r="J37" s="69"/>
      <c r="K37" s="149"/>
      <c r="L37" s="69"/>
      <c r="M37" s="69"/>
      <c r="N37" s="69"/>
      <c r="O37" s="69"/>
      <c r="P37" s="69"/>
      <c r="Q37" s="69"/>
      <c r="R37" s="69"/>
      <c r="S37" s="69"/>
      <c r="T37" s="69"/>
    </row>
    <row r="38" spans="1:20" ht="15.75" x14ac:dyDescent="0.3">
      <c r="A38" s="69"/>
      <c r="B38" s="69"/>
      <c r="C38" s="69"/>
      <c r="D38" s="149"/>
      <c r="E38" s="148"/>
      <c r="F38" s="69"/>
      <c r="G38" s="69"/>
      <c r="H38" s="69"/>
      <c r="I38" s="69"/>
      <c r="J38" s="69"/>
      <c r="K38" s="149"/>
      <c r="L38" s="69"/>
      <c r="M38" s="69"/>
      <c r="N38" s="69"/>
      <c r="O38" s="69"/>
      <c r="P38" s="69"/>
      <c r="Q38" s="69"/>
      <c r="R38" s="69"/>
      <c r="S38" s="69"/>
      <c r="T38" s="69"/>
    </row>
    <row r="39" spans="1:20" ht="15.75" x14ac:dyDescent="0.3">
      <c r="A39" s="69"/>
      <c r="B39" s="69"/>
      <c r="C39" s="69"/>
      <c r="D39" s="149"/>
      <c r="E39" s="148"/>
      <c r="F39" s="69"/>
      <c r="G39" s="69"/>
      <c r="H39" s="69"/>
      <c r="I39" s="69"/>
      <c r="J39" s="69"/>
      <c r="K39" s="149"/>
      <c r="L39" s="69"/>
      <c r="M39" s="69"/>
      <c r="N39" s="69"/>
      <c r="O39" s="69"/>
      <c r="P39" s="69"/>
      <c r="Q39" s="69"/>
      <c r="R39" s="69"/>
      <c r="S39" s="69"/>
      <c r="T39" s="69"/>
    </row>
    <row r="40" spans="1:20" ht="15.75" x14ac:dyDescent="0.3">
      <c r="A40" s="69"/>
      <c r="B40" s="69"/>
      <c r="C40" s="69"/>
      <c r="D40" s="149"/>
      <c r="E40" s="148"/>
      <c r="F40" s="69"/>
      <c r="G40" s="69"/>
      <c r="H40" s="69"/>
      <c r="I40" s="69"/>
      <c r="J40" s="69"/>
      <c r="K40" s="149"/>
      <c r="L40" s="69"/>
      <c r="M40" s="69"/>
      <c r="N40" s="69"/>
      <c r="O40" s="69"/>
      <c r="P40" s="69"/>
      <c r="Q40" s="69"/>
      <c r="R40" s="69"/>
      <c r="S40" s="69"/>
      <c r="T40" s="69"/>
    </row>
    <row r="41" spans="1:20" ht="15.75" x14ac:dyDescent="0.3">
      <c r="A41" s="69"/>
      <c r="B41" s="69"/>
      <c r="C41" s="69"/>
      <c r="D41" s="149"/>
      <c r="E41" s="148"/>
      <c r="F41" s="69"/>
      <c r="G41" s="69"/>
      <c r="H41" s="69"/>
      <c r="I41" s="69"/>
      <c r="J41" s="69"/>
      <c r="K41" s="149"/>
      <c r="L41" s="69"/>
      <c r="M41" s="69"/>
      <c r="N41" s="69"/>
      <c r="O41" s="69"/>
      <c r="P41" s="69"/>
      <c r="Q41" s="69"/>
      <c r="R41" s="69"/>
      <c r="S41" s="69"/>
      <c r="T41" s="69"/>
    </row>
    <row r="42" spans="1:20" ht="15.75" x14ac:dyDescent="0.3">
      <c r="A42" s="69"/>
      <c r="B42" s="69"/>
      <c r="C42" s="69"/>
      <c r="D42" s="149"/>
      <c r="E42" s="148"/>
      <c r="F42" s="69"/>
      <c r="G42" s="69"/>
      <c r="H42" s="69"/>
      <c r="I42" s="69"/>
      <c r="J42" s="69"/>
      <c r="K42" s="149"/>
      <c r="L42" s="69"/>
      <c r="M42" s="69"/>
      <c r="N42" s="69"/>
      <c r="O42" s="69"/>
      <c r="P42" s="69"/>
      <c r="Q42" s="69"/>
      <c r="R42" s="69"/>
      <c r="S42" s="69"/>
      <c r="T42" s="69"/>
    </row>
    <row r="43" spans="1:20" ht="15.75" x14ac:dyDescent="0.3">
      <c r="A43" s="69"/>
      <c r="B43" s="69"/>
      <c r="C43" s="69"/>
      <c r="D43" s="149"/>
      <c r="E43" s="148"/>
      <c r="F43" s="69"/>
      <c r="G43" s="69"/>
      <c r="H43" s="69"/>
      <c r="I43" s="69"/>
      <c r="J43" s="69"/>
      <c r="K43" s="149"/>
      <c r="L43" s="69"/>
      <c r="M43" s="69"/>
      <c r="N43" s="69"/>
      <c r="O43" s="69"/>
      <c r="P43" s="69"/>
      <c r="Q43" s="69"/>
      <c r="R43" s="69"/>
      <c r="S43" s="69"/>
      <c r="T43" s="69"/>
    </row>
    <row r="44" spans="1:20" ht="15.75" x14ac:dyDescent="0.3">
      <c r="A44" s="69"/>
      <c r="B44" s="69"/>
      <c r="C44" s="69"/>
      <c r="D44" s="149"/>
      <c r="E44" s="148"/>
      <c r="F44" s="69"/>
      <c r="G44" s="69"/>
      <c r="H44" s="69"/>
      <c r="I44" s="69"/>
      <c r="J44" s="69"/>
      <c r="K44" s="149"/>
      <c r="L44" s="69"/>
      <c r="M44" s="69"/>
      <c r="N44" s="69"/>
      <c r="O44" s="69"/>
      <c r="P44" s="69"/>
      <c r="Q44" s="69"/>
      <c r="R44" s="69"/>
      <c r="S44" s="69"/>
      <c r="T44" s="69"/>
    </row>
    <row r="45" spans="1:20" ht="15.75" x14ac:dyDescent="0.3">
      <c r="A45" s="69"/>
      <c r="B45" s="69"/>
      <c r="C45" s="69"/>
      <c r="D45" s="149"/>
      <c r="E45" s="148"/>
      <c r="F45" s="69"/>
      <c r="G45" s="69"/>
      <c r="H45" s="69"/>
      <c r="I45" s="69"/>
      <c r="J45" s="69"/>
      <c r="K45" s="149"/>
      <c r="L45" s="69"/>
      <c r="M45" s="69"/>
      <c r="N45" s="69"/>
      <c r="O45" s="69"/>
      <c r="P45" s="69"/>
      <c r="Q45" s="69"/>
      <c r="R45" s="69"/>
      <c r="S45" s="69"/>
      <c r="T45" s="69"/>
    </row>
    <row r="46" spans="1:20" ht="15.75" x14ac:dyDescent="0.3">
      <c r="A46" s="69"/>
      <c r="B46" s="69"/>
      <c r="C46" s="69"/>
      <c r="D46" s="149"/>
      <c r="E46" s="148"/>
      <c r="F46" s="69"/>
      <c r="G46" s="69"/>
      <c r="H46" s="69"/>
      <c r="I46" s="69"/>
      <c r="J46" s="69"/>
      <c r="K46" s="149"/>
      <c r="L46" s="69"/>
      <c r="M46" s="69"/>
      <c r="N46" s="69"/>
      <c r="O46" s="69"/>
      <c r="P46" s="69"/>
      <c r="Q46" s="69"/>
      <c r="R46" s="69"/>
      <c r="S46" s="69"/>
      <c r="T46" s="69"/>
    </row>
    <row r="47" spans="1:20" ht="15.75" x14ac:dyDescent="0.3">
      <c r="A47" s="69"/>
      <c r="B47" s="69"/>
      <c r="C47" s="69"/>
      <c r="D47" s="149"/>
      <c r="E47" s="148"/>
      <c r="F47" s="69"/>
      <c r="G47" s="69"/>
      <c r="H47" s="69"/>
      <c r="I47" s="69"/>
      <c r="J47" s="69"/>
      <c r="K47" s="149"/>
      <c r="L47" s="69"/>
      <c r="M47" s="69"/>
      <c r="N47" s="69"/>
      <c r="O47" s="69"/>
      <c r="P47" s="69"/>
      <c r="Q47" s="69"/>
      <c r="R47" s="69"/>
      <c r="S47" s="69"/>
      <c r="T47" s="69"/>
    </row>
    <row r="48" spans="1:20" ht="15.75" x14ac:dyDescent="0.3">
      <c r="A48" s="69"/>
      <c r="B48" s="69"/>
      <c r="C48" s="69"/>
      <c r="D48" s="149"/>
      <c r="E48" s="148"/>
      <c r="F48" s="69"/>
      <c r="G48" s="69"/>
      <c r="H48" s="69"/>
      <c r="I48" s="69"/>
      <c r="J48" s="69"/>
      <c r="K48" s="149"/>
      <c r="L48" s="69"/>
      <c r="M48" s="69"/>
      <c r="N48" s="69"/>
      <c r="O48" s="69"/>
      <c r="P48" s="69"/>
      <c r="Q48" s="69"/>
      <c r="R48" s="69"/>
      <c r="S48" s="69"/>
      <c r="T48" s="69"/>
    </row>
    <row r="49" spans="1:20" ht="15.75" x14ac:dyDescent="0.3">
      <c r="A49" s="69"/>
      <c r="B49" s="69"/>
      <c r="C49" s="69"/>
      <c r="D49" s="146"/>
      <c r="E49" s="147"/>
      <c r="F49" s="69"/>
      <c r="G49" s="69"/>
      <c r="H49" s="69"/>
      <c r="I49" s="69"/>
      <c r="J49" s="69"/>
      <c r="K49" s="149"/>
      <c r="L49" s="69"/>
      <c r="M49" s="69"/>
      <c r="N49" s="69"/>
      <c r="O49" s="69"/>
      <c r="P49" s="69"/>
      <c r="Q49" s="69"/>
      <c r="R49" s="69"/>
      <c r="S49" s="69"/>
      <c r="T49" s="69"/>
    </row>
    <row r="50" spans="1:20" ht="15.75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149"/>
      <c r="L50" s="69"/>
      <c r="M50" s="69"/>
      <c r="N50" s="69"/>
      <c r="O50" s="69"/>
      <c r="P50" s="69"/>
      <c r="Q50" s="69"/>
      <c r="R50" s="69"/>
      <c r="S50" s="69"/>
      <c r="T50" s="69"/>
    </row>
    <row r="51" spans="1:20" ht="15.75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149"/>
      <c r="L51" s="69"/>
      <c r="M51" s="69"/>
      <c r="N51" s="69"/>
      <c r="O51" s="69"/>
      <c r="P51" s="69"/>
      <c r="Q51" s="69"/>
      <c r="R51" s="69"/>
      <c r="S51" s="69"/>
      <c r="T51" s="69"/>
    </row>
    <row r="52" spans="1:20" ht="15.75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149"/>
      <c r="L52" s="69"/>
      <c r="M52" s="69"/>
      <c r="N52" s="69"/>
      <c r="O52" s="69"/>
      <c r="P52" s="69"/>
      <c r="Q52" s="69"/>
      <c r="R52" s="69"/>
      <c r="S52" s="69"/>
      <c r="T52" s="69"/>
    </row>
    <row r="53" spans="1:20" ht="15.75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149"/>
      <c r="L53" s="69"/>
      <c r="M53" s="69"/>
      <c r="N53" s="69"/>
      <c r="O53" s="69"/>
      <c r="P53" s="69"/>
      <c r="Q53" s="69"/>
      <c r="R53" s="69"/>
      <c r="S53" s="69"/>
      <c r="T53" s="69"/>
    </row>
    <row r="54" spans="1:20" ht="15.75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149"/>
      <c r="L54" s="69"/>
      <c r="M54" s="69"/>
      <c r="N54" s="69"/>
      <c r="O54" s="69"/>
      <c r="P54" s="69"/>
      <c r="Q54" s="69"/>
      <c r="R54" s="69"/>
      <c r="S54" s="69"/>
      <c r="T54" s="69"/>
    </row>
    <row r="55" spans="1:20" ht="15.75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149"/>
      <c r="L55" s="69"/>
      <c r="M55" s="69"/>
      <c r="N55" s="69"/>
      <c r="O55" s="69"/>
      <c r="P55" s="69"/>
      <c r="Q55" s="69"/>
      <c r="R55" s="69"/>
      <c r="S55" s="69"/>
      <c r="T55" s="69"/>
    </row>
    <row r="56" spans="1:20" ht="15.75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149"/>
      <c r="L56" s="69"/>
      <c r="M56" s="69"/>
      <c r="N56" s="69"/>
      <c r="O56" s="69"/>
      <c r="P56" s="69"/>
      <c r="Q56" s="69"/>
      <c r="R56" s="69"/>
      <c r="S56" s="69"/>
      <c r="T56" s="69"/>
    </row>
    <row r="57" spans="1:20" ht="15.75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149"/>
      <c r="L57" s="69"/>
      <c r="M57" s="69"/>
      <c r="N57" s="69"/>
      <c r="O57" s="69"/>
      <c r="P57" s="69"/>
      <c r="Q57" s="69"/>
      <c r="R57" s="69"/>
      <c r="S57" s="69"/>
      <c r="T57" s="69"/>
    </row>
    <row r="58" spans="1:20" ht="15.75" x14ac:dyDescent="0.3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149"/>
      <c r="L58" s="69"/>
      <c r="M58" s="69"/>
      <c r="N58" s="69"/>
      <c r="O58" s="69"/>
      <c r="P58" s="69"/>
      <c r="Q58" s="69"/>
      <c r="R58" s="69"/>
      <c r="S58" s="69"/>
      <c r="T58" s="69"/>
    </row>
    <row r="59" spans="1:20" ht="15.75" x14ac:dyDescent="0.3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149"/>
      <c r="L59" s="69"/>
      <c r="M59" s="69"/>
      <c r="N59" s="69"/>
      <c r="O59" s="69"/>
      <c r="P59" s="69"/>
      <c r="Q59" s="69"/>
      <c r="R59" s="69"/>
      <c r="S59" s="69"/>
      <c r="T59" s="69"/>
    </row>
    <row r="60" spans="1:20" ht="15.75" x14ac:dyDescent="0.3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149"/>
      <c r="L60" s="69"/>
      <c r="M60" s="69"/>
      <c r="N60" s="69"/>
      <c r="O60" s="69"/>
      <c r="P60" s="69"/>
      <c r="Q60" s="69"/>
      <c r="R60" s="69"/>
      <c r="S60" s="69"/>
      <c r="T60" s="69"/>
    </row>
    <row r="61" spans="1:20" ht="15.75" x14ac:dyDescent="0.3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149"/>
      <c r="L61" s="69"/>
      <c r="M61" s="69"/>
      <c r="N61" s="69"/>
      <c r="O61" s="69"/>
      <c r="P61" s="69"/>
      <c r="Q61" s="69"/>
      <c r="R61" s="69"/>
      <c r="S61" s="69"/>
      <c r="T61" s="69"/>
    </row>
    <row r="62" spans="1:20" ht="15.75" x14ac:dyDescent="0.3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149"/>
      <c r="L62" s="69"/>
      <c r="M62" s="69"/>
      <c r="N62" s="69"/>
      <c r="O62" s="69"/>
      <c r="P62" s="69"/>
      <c r="Q62" s="69"/>
      <c r="R62" s="69"/>
      <c r="S62" s="69"/>
      <c r="T62" s="69"/>
    </row>
    <row r="63" spans="1:20" ht="15.75" x14ac:dyDescent="0.3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149"/>
      <c r="L63" s="69"/>
      <c r="M63" s="69"/>
      <c r="N63" s="69"/>
      <c r="O63" s="69"/>
      <c r="P63" s="69"/>
      <c r="Q63" s="69"/>
      <c r="R63" s="69"/>
      <c r="S63" s="69"/>
      <c r="T63" s="69"/>
    </row>
    <row r="64" spans="1:20" ht="15.75" x14ac:dyDescent="0.3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149"/>
      <c r="L64" s="69"/>
      <c r="M64" s="69"/>
      <c r="N64" s="69"/>
      <c r="O64" s="69"/>
      <c r="P64" s="69"/>
      <c r="Q64" s="69"/>
      <c r="R64" s="69"/>
      <c r="S64" s="69"/>
      <c r="T64" s="69"/>
    </row>
    <row r="65" spans="1:20" ht="15.75" x14ac:dyDescent="0.3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14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5.75" x14ac:dyDescent="0.3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149"/>
      <c r="L66" s="69"/>
      <c r="M66" s="69"/>
      <c r="N66" s="69"/>
      <c r="O66" s="69"/>
      <c r="P66" s="69"/>
      <c r="Q66" s="69"/>
      <c r="R66" s="69"/>
      <c r="S66" s="69"/>
      <c r="T66" s="69"/>
    </row>
    <row r="67" spans="1:20" ht="15.75" x14ac:dyDescent="0.3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149"/>
      <c r="L67" s="69"/>
      <c r="M67" s="69"/>
      <c r="N67" s="69"/>
      <c r="O67" s="69"/>
      <c r="P67" s="69"/>
      <c r="Q67" s="69"/>
      <c r="R67" s="69"/>
      <c r="S67" s="69"/>
      <c r="T67" s="69"/>
    </row>
    <row r="68" spans="1:20" ht="15.75" x14ac:dyDescent="0.3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149"/>
      <c r="L68" s="69"/>
      <c r="M68" s="69"/>
      <c r="N68" s="69"/>
      <c r="O68" s="69"/>
      <c r="P68" s="69"/>
      <c r="Q68" s="69"/>
      <c r="R68" s="69"/>
      <c r="S68" s="69"/>
      <c r="T68" s="69"/>
    </row>
    <row r="69" spans="1:20" ht="15.75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149"/>
      <c r="L69" s="69"/>
      <c r="M69" s="69"/>
      <c r="N69" s="69"/>
      <c r="O69" s="69"/>
      <c r="P69" s="69"/>
      <c r="Q69" s="69"/>
      <c r="R69" s="69"/>
      <c r="S69" s="69"/>
      <c r="T69" s="69"/>
    </row>
    <row r="70" spans="1:20" ht="15.75" x14ac:dyDescent="0.3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149"/>
      <c r="L70" s="69"/>
      <c r="M70" s="69"/>
      <c r="N70" s="69"/>
      <c r="O70" s="69"/>
      <c r="P70" s="69"/>
      <c r="Q70" s="69"/>
      <c r="R70" s="69"/>
      <c r="S70" s="69"/>
      <c r="T70" s="69"/>
    </row>
    <row r="71" spans="1:20" ht="15.75" x14ac:dyDescent="0.3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149"/>
      <c r="L71" s="69"/>
      <c r="M71" s="69"/>
      <c r="N71" s="69"/>
      <c r="O71" s="69"/>
      <c r="P71" s="69"/>
      <c r="Q71" s="69"/>
      <c r="R71" s="69"/>
      <c r="S71" s="69"/>
      <c r="T71" s="69"/>
    </row>
    <row r="72" spans="1:20" ht="15.75" x14ac:dyDescent="0.3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149"/>
      <c r="L72" s="69"/>
      <c r="M72" s="69"/>
      <c r="N72" s="69"/>
      <c r="O72" s="69"/>
      <c r="P72" s="69"/>
      <c r="Q72" s="69"/>
      <c r="R72" s="69"/>
      <c r="S72" s="69"/>
      <c r="T72" s="69"/>
    </row>
    <row r="73" spans="1:20" ht="15.75" x14ac:dyDescent="0.3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149"/>
      <c r="L73" s="69"/>
      <c r="M73" s="69"/>
      <c r="N73" s="69"/>
      <c r="O73" s="69"/>
      <c r="P73" s="69"/>
      <c r="Q73" s="69"/>
      <c r="R73" s="69"/>
      <c r="S73" s="69"/>
      <c r="T73" s="69"/>
    </row>
    <row r="74" spans="1:20" ht="15.75" x14ac:dyDescent="0.3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149"/>
      <c r="L74" s="69"/>
      <c r="M74" s="69"/>
      <c r="N74" s="69"/>
      <c r="O74" s="69"/>
      <c r="P74" s="69"/>
      <c r="Q74" s="69"/>
      <c r="R74" s="69"/>
      <c r="S74" s="69"/>
      <c r="T74" s="69"/>
    </row>
    <row r="75" spans="1:20" ht="15.75" x14ac:dyDescent="0.3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149"/>
      <c r="L75" s="69"/>
      <c r="M75" s="69"/>
      <c r="N75" s="69"/>
      <c r="O75" s="69"/>
      <c r="P75" s="69"/>
      <c r="Q75" s="69"/>
      <c r="R75" s="69"/>
      <c r="S75" s="69"/>
      <c r="T75" s="69"/>
    </row>
    <row r="76" spans="1:20" ht="15.75" x14ac:dyDescent="0.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149"/>
      <c r="L76" s="69"/>
      <c r="M76" s="69"/>
      <c r="N76" s="69"/>
      <c r="O76" s="69"/>
      <c r="P76" s="69"/>
      <c r="Q76" s="69"/>
      <c r="R76" s="69"/>
      <c r="S76" s="69"/>
      <c r="T76" s="69"/>
    </row>
    <row r="77" spans="1:20" ht="15.75" x14ac:dyDescent="0.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149"/>
      <c r="L77" s="69"/>
      <c r="M77" s="69"/>
      <c r="N77" s="69"/>
      <c r="O77" s="69"/>
      <c r="P77" s="69"/>
      <c r="Q77" s="69"/>
      <c r="R77" s="69"/>
      <c r="S77" s="69"/>
      <c r="T77" s="69"/>
    </row>
    <row r="78" spans="1:20" ht="15.75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149"/>
      <c r="L78" s="69"/>
      <c r="M78" s="69"/>
      <c r="N78" s="69"/>
      <c r="O78" s="69"/>
      <c r="P78" s="69"/>
      <c r="Q78" s="69"/>
      <c r="R78" s="69"/>
      <c r="S78" s="69"/>
      <c r="T78" s="69"/>
    </row>
    <row r="79" spans="1:20" ht="15.75" x14ac:dyDescent="0.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149"/>
      <c r="L79" s="69"/>
      <c r="M79" s="69"/>
      <c r="N79" s="69"/>
      <c r="O79" s="69"/>
      <c r="P79" s="69"/>
      <c r="Q79" s="69"/>
      <c r="R79" s="69"/>
      <c r="S79" s="69"/>
      <c r="T79" s="69"/>
    </row>
    <row r="80" spans="1:20" ht="15.75" x14ac:dyDescent="0.3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149"/>
      <c r="L80" s="69"/>
      <c r="M80" s="69"/>
      <c r="N80" s="69"/>
      <c r="O80" s="69"/>
      <c r="P80" s="69"/>
      <c r="Q80" s="69"/>
      <c r="R80" s="69"/>
      <c r="S80" s="69"/>
      <c r="T80" s="69"/>
    </row>
    <row r="81" spans="1:20" ht="15.75" x14ac:dyDescent="0.3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149"/>
      <c r="L81" s="69"/>
      <c r="M81" s="69"/>
      <c r="N81" s="69"/>
      <c r="O81" s="69"/>
      <c r="P81" s="69"/>
      <c r="Q81" s="69"/>
      <c r="R81" s="69"/>
      <c r="S81" s="69"/>
      <c r="T81" s="69"/>
    </row>
    <row r="82" spans="1:20" ht="15.75" x14ac:dyDescent="0.3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149"/>
      <c r="L82" s="69"/>
      <c r="M82" s="69"/>
      <c r="N82" s="69"/>
      <c r="O82" s="69"/>
      <c r="P82" s="69"/>
      <c r="Q82" s="69"/>
      <c r="R82" s="69"/>
      <c r="S82" s="69"/>
      <c r="T82" s="69"/>
    </row>
    <row r="83" spans="1:20" ht="15.75" x14ac:dyDescent="0.3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149"/>
      <c r="L83" s="69"/>
      <c r="M83" s="69"/>
      <c r="N83" s="69"/>
      <c r="O83" s="69"/>
      <c r="P83" s="69"/>
      <c r="Q83" s="69"/>
      <c r="R83" s="69"/>
      <c r="S83" s="69"/>
      <c r="T83" s="69"/>
    </row>
    <row r="84" spans="1:20" ht="15.75" x14ac:dyDescent="0.3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149"/>
      <c r="L84" s="69"/>
      <c r="M84" s="69"/>
      <c r="N84" s="69"/>
      <c r="O84" s="69"/>
      <c r="P84" s="69"/>
      <c r="Q84" s="69"/>
      <c r="R84" s="69"/>
      <c r="S84" s="69"/>
      <c r="T84" s="69"/>
    </row>
    <row r="85" spans="1:20" ht="15.75" x14ac:dyDescent="0.3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149"/>
      <c r="L85" s="69"/>
      <c r="M85" s="69"/>
      <c r="N85" s="69"/>
      <c r="O85" s="69"/>
      <c r="P85" s="69"/>
      <c r="Q85" s="69"/>
      <c r="R85" s="69"/>
      <c r="S85" s="69"/>
      <c r="T85" s="69"/>
    </row>
    <row r="86" spans="1:20" ht="15.75" x14ac:dyDescent="0.3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149"/>
      <c r="L86" s="69"/>
      <c r="M86" s="69"/>
      <c r="N86" s="69"/>
      <c r="O86" s="69"/>
      <c r="P86" s="69"/>
      <c r="Q86" s="69"/>
      <c r="R86" s="69"/>
      <c r="S86" s="69"/>
      <c r="T86" s="69"/>
    </row>
    <row r="87" spans="1:20" ht="15.75" x14ac:dyDescent="0.3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149"/>
      <c r="L87" s="69"/>
      <c r="M87" s="69"/>
      <c r="N87" s="69"/>
      <c r="O87" s="69"/>
      <c r="P87" s="69"/>
      <c r="Q87" s="69"/>
      <c r="R87" s="69"/>
      <c r="S87" s="69"/>
      <c r="T87" s="69"/>
    </row>
    <row r="88" spans="1:20" ht="15.75" x14ac:dyDescent="0.3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149"/>
      <c r="L88" s="69"/>
      <c r="M88" s="69"/>
      <c r="N88" s="69"/>
      <c r="O88" s="69"/>
      <c r="P88" s="69"/>
      <c r="Q88" s="69"/>
      <c r="R88" s="69"/>
      <c r="S88" s="69"/>
      <c r="T88" s="69"/>
    </row>
    <row r="89" spans="1:20" ht="15.75" x14ac:dyDescent="0.3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149"/>
      <c r="L89" s="69"/>
      <c r="M89" s="69"/>
      <c r="N89" s="69"/>
      <c r="O89" s="69"/>
      <c r="P89" s="69"/>
      <c r="Q89" s="69"/>
      <c r="R89" s="69"/>
      <c r="S89" s="69"/>
      <c r="T89" s="69"/>
    </row>
    <row r="90" spans="1:20" ht="15.75" x14ac:dyDescent="0.3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149"/>
      <c r="L90" s="69"/>
      <c r="M90" s="69"/>
      <c r="N90" s="69"/>
      <c r="O90" s="69"/>
      <c r="P90" s="69"/>
      <c r="Q90" s="69"/>
      <c r="R90" s="69"/>
      <c r="S90" s="69"/>
      <c r="T90" s="69"/>
    </row>
    <row r="91" spans="1:20" ht="15.75" x14ac:dyDescent="0.3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149"/>
      <c r="L91" s="69"/>
      <c r="M91" s="69"/>
      <c r="N91" s="69"/>
      <c r="O91" s="69"/>
      <c r="P91" s="69"/>
      <c r="Q91" s="69"/>
      <c r="R91" s="69"/>
      <c r="S91" s="69"/>
      <c r="T91" s="69"/>
    </row>
    <row r="92" spans="1:20" ht="15.75" x14ac:dyDescent="0.3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149"/>
      <c r="L92" s="69"/>
      <c r="M92" s="69"/>
      <c r="N92" s="69"/>
      <c r="O92" s="69"/>
      <c r="P92" s="69"/>
      <c r="Q92" s="69"/>
      <c r="R92" s="69"/>
      <c r="S92" s="69"/>
      <c r="T92" s="69"/>
    </row>
    <row r="93" spans="1:20" ht="15.75" x14ac:dyDescent="0.3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149"/>
      <c r="L93" s="69"/>
      <c r="M93" s="69"/>
      <c r="N93" s="69"/>
      <c r="O93" s="69"/>
      <c r="P93" s="69"/>
      <c r="Q93" s="69"/>
      <c r="R93" s="69"/>
      <c r="S93" s="69"/>
      <c r="T93" s="69"/>
    </row>
    <row r="94" spans="1:20" ht="15.75" x14ac:dyDescent="0.3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149"/>
      <c r="L94" s="69"/>
      <c r="M94" s="69"/>
      <c r="N94" s="69"/>
      <c r="O94" s="69"/>
      <c r="P94" s="69"/>
      <c r="Q94" s="69"/>
      <c r="R94" s="69"/>
      <c r="S94" s="69"/>
      <c r="T94" s="69"/>
    </row>
    <row r="95" spans="1:20" ht="15.75" x14ac:dyDescent="0.3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149"/>
      <c r="L95" s="69"/>
      <c r="M95" s="69"/>
      <c r="N95" s="69"/>
      <c r="O95" s="69"/>
      <c r="P95" s="69"/>
      <c r="Q95" s="69"/>
      <c r="R95" s="69"/>
      <c r="S95" s="69"/>
      <c r="T95" s="69"/>
    </row>
    <row r="96" spans="1:20" ht="15.75" x14ac:dyDescent="0.3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149"/>
      <c r="L96" s="69"/>
      <c r="M96" s="69"/>
      <c r="N96" s="69"/>
      <c r="O96" s="69"/>
      <c r="P96" s="69"/>
      <c r="Q96" s="69"/>
      <c r="R96" s="69"/>
      <c r="S96" s="69"/>
      <c r="T96" s="69"/>
    </row>
    <row r="97" spans="1:20" ht="15.75" x14ac:dyDescent="0.3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149"/>
      <c r="L97" s="69"/>
      <c r="M97" s="69"/>
      <c r="N97" s="69"/>
      <c r="O97" s="69"/>
      <c r="P97" s="69"/>
      <c r="Q97" s="69"/>
      <c r="R97" s="69"/>
      <c r="S97" s="69"/>
      <c r="T97" s="69"/>
    </row>
    <row r="98" spans="1:20" ht="15.75" x14ac:dyDescent="0.3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149"/>
      <c r="L98" s="69"/>
      <c r="M98" s="69"/>
      <c r="N98" s="69"/>
      <c r="O98" s="69"/>
      <c r="P98" s="69"/>
      <c r="Q98" s="69"/>
      <c r="R98" s="69"/>
      <c r="S98" s="69"/>
      <c r="T98" s="69"/>
    </row>
    <row r="99" spans="1:20" ht="15.75" x14ac:dyDescent="0.3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149"/>
      <c r="L99" s="69"/>
      <c r="M99" s="69"/>
      <c r="N99" s="69"/>
      <c r="O99" s="69"/>
      <c r="P99" s="69"/>
      <c r="Q99" s="69"/>
      <c r="R99" s="69"/>
      <c r="S99" s="69"/>
      <c r="T99" s="69"/>
    </row>
    <row r="100" spans="1:20" ht="15.75" x14ac:dyDescent="0.3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149"/>
      <c r="L100" s="69"/>
      <c r="M100" s="69"/>
      <c r="N100" s="69"/>
      <c r="O100" s="69"/>
      <c r="P100" s="69"/>
      <c r="Q100" s="69"/>
      <c r="R100" s="69"/>
      <c r="S100" s="69"/>
      <c r="T100" s="69"/>
    </row>
    <row r="101" spans="1:20" ht="15.75" x14ac:dyDescent="0.3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149"/>
      <c r="L101" s="69"/>
      <c r="M101" s="69"/>
      <c r="N101" s="69"/>
      <c r="O101" s="69"/>
      <c r="P101" s="69"/>
      <c r="Q101" s="69"/>
      <c r="R101" s="69"/>
      <c r="S101" s="69"/>
      <c r="T101" s="69"/>
    </row>
    <row r="102" spans="1:20" ht="15.75" x14ac:dyDescent="0.3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149"/>
      <c r="L102" s="69"/>
      <c r="M102" s="69"/>
      <c r="N102" s="69"/>
      <c r="O102" s="69"/>
      <c r="P102" s="69"/>
      <c r="Q102" s="69"/>
      <c r="R102" s="69"/>
      <c r="S102" s="69"/>
      <c r="T102" s="69"/>
    </row>
    <row r="103" spans="1:20" ht="15.75" x14ac:dyDescent="0.3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149"/>
      <c r="L103" s="69"/>
      <c r="M103" s="69"/>
      <c r="N103" s="69"/>
      <c r="O103" s="69"/>
      <c r="P103" s="69"/>
      <c r="Q103" s="69"/>
      <c r="R103" s="69"/>
      <c r="S103" s="69"/>
      <c r="T103" s="69"/>
    </row>
    <row r="104" spans="1:20" ht="15.75" x14ac:dyDescent="0.3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149"/>
      <c r="L104" s="69"/>
      <c r="M104" s="69"/>
      <c r="N104" s="69"/>
      <c r="O104" s="69"/>
      <c r="P104" s="69"/>
      <c r="Q104" s="69"/>
      <c r="R104" s="69"/>
      <c r="S104" s="69"/>
      <c r="T104" s="69"/>
    </row>
    <row r="105" spans="1:20" ht="15.75" x14ac:dyDescent="0.3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149"/>
      <c r="L105" s="69"/>
      <c r="M105" s="69"/>
      <c r="N105" s="69"/>
      <c r="O105" s="69"/>
      <c r="P105" s="69"/>
      <c r="Q105" s="69"/>
      <c r="R105" s="69"/>
      <c r="S105" s="69"/>
      <c r="T105" s="69"/>
    </row>
    <row r="106" spans="1:20" ht="15.75" x14ac:dyDescent="0.3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149"/>
      <c r="L106" s="69"/>
      <c r="M106" s="69"/>
      <c r="N106" s="69"/>
      <c r="O106" s="69"/>
      <c r="P106" s="69"/>
      <c r="Q106" s="69"/>
      <c r="R106" s="69"/>
      <c r="S106" s="69"/>
      <c r="T106" s="69"/>
    </row>
    <row r="107" spans="1:20" ht="15.75" x14ac:dyDescent="0.3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149"/>
      <c r="L107" s="69"/>
      <c r="M107" s="69"/>
      <c r="N107" s="69"/>
      <c r="O107" s="69"/>
      <c r="P107" s="69"/>
      <c r="Q107" s="69"/>
      <c r="R107" s="69"/>
      <c r="S107" s="69"/>
      <c r="T107" s="69"/>
    </row>
    <row r="108" spans="1:20" ht="15.75" x14ac:dyDescent="0.3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149"/>
      <c r="L108" s="69"/>
      <c r="M108" s="69"/>
      <c r="N108" s="69"/>
      <c r="O108" s="69"/>
      <c r="P108" s="69"/>
      <c r="Q108" s="69"/>
      <c r="R108" s="69"/>
      <c r="S108" s="69"/>
      <c r="T108" s="69"/>
    </row>
    <row r="109" spans="1:20" ht="15.75" x14ac:dyDescent="0.3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149"/>
      <c r="L109" s="69"/>
      <c r="M109" s="69"/>
      <c r="N109" s="69"/>
      <c r="O109" s="69"/>
      <c r="P109" s="69"/>
      <c r="Q109" s="69"/>
      <c r="R109" s="69"/>
      <c r="S109" s="69"/>
      <c r="T109" s="69"/>
    </row>
    <row r="110" spans="1:20" ht="15.75" x14ac:dyDescent="0.3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149"/>
      <c r="L110" s="69"/>
      <c r="M110" s="69"/>
      <c r="N110" s="69"/>
      <c r="O110" s="69"/>
      <c r="P110" s="69"/>
      <c r="Q110" s="69"/>
      <c r="R110" s="69"/>
      <c r="S110" s="69"/>
      <c r="T110" s="69"/>
    </row>
    <row r="111" spans="1:20" ht="15.75" x14ac:dyDescent="0.3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149"/>
      <c r="L111" s="69"/>
      <c r="M111" s="69"/>
      <c r="N111" s="69"/>
      <c r="O111" s="69"/>
      <c r="P111" s="69"/>
      <c r="Q111" s="69"/>
      <c r="R111" s="69"/>
      <c r="S111" s="69"/>
      <c r="T111" s="69"/>
    </row>
    <row r="112" spans="1:20" ht="15.75" x14ac:dyDescent="0.3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149"/>
      <c r="L112" s="69"/>
      <c r="M112" s="69"/>
      <c r="N112" s="69"/>
      <c r="O112" s="69"/>
      <c r="P112" s="69"/>
      <c r="Q112" s="69"/>
      <c r="R112" s="69"/>
      <c r="S112" s="69"/>
      <c r="T112" s="69"/>
    </row>
    <row r="113" spans="1:20" ht="15.75" x14ac:dyDescent="0.3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149"/>
      <c r="L113" s="69"/>
      <c r="M113" s="69"/>
      <c r="N113" s="69"/>
      <c r="O113" s="69"/>
      <c r="P113" s="69"/>
      <c r="Q113" s="69"/>
      <c r="R113" s="69"/>
      <c r="S113" s="69"/>
      <c r="T113" s="69"/>
    </row>
    <row r="114" spans="1:20" ht="15.75" x14ac:dyDescent="0.3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149"/>
      <c r="L114" s="69"/>
      <c r="M114" s="69"/>
      <c r="N114" s="69"/>
      <c r="O114" s="69"/>
      <c r="P114" s="69"/>
      <c r="Q114" s="69"/>
      <c r="R114" s="69"/>
      <c r="S114" s="69"/>
      <c r="T114" s="69"/>
    </row>
    <row r="115" spans="1:20" ht="15.75" x14ac:dyDescent="0.3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149"/>
      <c r="L115" s="69"/>
      <c r="M115" s="69"/>
      <c r="N115" s="69"/>
      <c r="O115" s="69"/>
      <c r="P115" s="69"/>
      <c r="Q115" s="69"/>
      <c r="R115" s="69"/>
      <c r="S115" s="69"/>
      <c r="T115" s="69"/>
    </row>
    <row r="116" spans="1:20" ht="15.75" x14ac:dyDescent="0.3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149"/>
      <c r="L116" s="69"/>
      <c r="M116" s="69"/>
      <c r="N116" s="69"/>
      <c r="O116" s="69"/>
      <c r="P116" s="69"/>
      <c r="Q116" s="69"/>
      <c r="R116" s="69"/>
      <c r="S116" s="69"/>
      <c r="T116" s="69"/>
    </row>
    <row r="117" spans="1:20" ht="15.75" x14ac:dyDescent="0.3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149"/>
      <c r="L117" s="69"/>
      <c r="M117" s="69"/>
      <c r="N117" s="69"/>
      <c r="O117" s="69"/>
      <c r="P117" s="69"/>
      <c r="Q117" s="69"/>
      <c r="R117" s="69"/>
      <c r="S117" s="69"/>
      <c r="T117" s="69"/>
    </row>
    <row r="118" spans="1:20" ht="15.75" x14ac:dyDescent="0.3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149"/>
      <c r="L118" s="69"/>
      <c r="M118" s="69"/>
      <c r="N118" s="69"/>
      <c r="O118" s="69"/>
      <c r="P118" s="69"/>
      <c r="Q118" s="69"/>
      <c r="R118" s="69"/>
      <c r="S118" s="69"/>
      <c r="T118" s="69"/>
    </row>
    <row r="119" spans="1:20" ht="15.75" x14ac:dyDescent="0.3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149"/>
      <c r="L119" s="69"/>
      <c r="M119" s="69"/>
      <c r="N119" s="69"/>
      <c r="O119" s="69"/>
      <c r="P119" s="69"/>
      <c r="Q119" s="69"/>
      <c r="R119" s="69"/>
      <c r="S119" s="69"/>
      <c r="T119" s="69"/>
    </row>
    <row r="120" spans="1:20" ht="15.75" x14ac:dyDescent="0.3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149"/>
      <c r="L120" s="69"/>
      <c r="M120" s="69"/>
      <c r="N120" s="69"/>
      <c r="O120" s="69"/>
      <c r="P120" s="69"/>
      <c r="Q120" s="69"/>
      <c r="R120" s="69"/>
      <c r="S120" s="69"/>
      <c r="T120" s="69"/>
    </row>
    <row r="121" spans="1:20" ht="15.75" x14ac:dyDescent="0.3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149"/>
      <c r="L121" s="69"/>
      <c r="M121" s="69"/>
      <c r="N121" s="69"/>
      <c r="O121" s="69"/>
      <c r="P121" s="69"/>
      <c r="Q121" s="69"/>
      <c r="R121" s="69"/>
      <c r="S121" s="69"/>
      <c r="T121" s="69"/>
    </row>
    <row r="122" spans="1:20" ht="15.75" x14ac:dyDescent="0.3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149"/>
      <c r="L122" s="69"/>
      <c r="M122" s="69"/>
      <c r="N122" s="69"/>
      <c r="O122" s="69"/>
      <c r="P122" s="69"/>
      <c r="Q122" s="69"/>
      <c r="R122" s="69"/>
      <c r="S122" s="69"/>
      <c r="T122" s="69"/>
    </row>
    <row r="123" spans="1:20" ht="15.75" x14ac:dyDescent="0.3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149"/>
      <c r="L123" s="69"/>
      <c r="M123" s="69"/>
      <c r="N123" s="69"/>
      <c r="O123" s="69"/>
      <c r="P123" s="69"/>
      <c r="Q123" s="69"/>
      <c r="R123" s="69"/>
      <c r="S123" s="69"/>
      <c r="T123" s="69"/>
    </row>
    <row r="124" spans="1:20" ht="15.75" x14ac:dyDescent="0.3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149"/>
      <c r="L124" s="69"/>
      <c r="M124" s="69"/>
      <c r="N124" s="69"/>
      <c r="O124" s="69"/>
      <c r="P124" s="69"/>
      <c r="Q124" s="69"/>
      <c r="R124" s="69"/>
      <c r="S124" s="69"/>
      <c r="T124" s="69"/>
    </row>
    <row r="125" spans="1:20" ht="15.75" x14ac:dyDescent="0.3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149"/>
      <c r="L125" s="69"/>
      <c r="M125" s="69"/>
      <c r="N125" s="69"/>
      <c r="O125" s="69"/>
      <c r="P125" s="69"/>
      <c r="Q125" s="69"/>
      <c r="R125" s="69"/>
      <c r="S125" s="69"/>
      <c r="T125" s="69"/>
    </row>
    <row r="126" spans="1:20" ht="15.75" x14ac:dyDescent="0.3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149"/>
      <c r="L126" s="69"/>
      <c r="M126" s="69"/>
      <c r="N126" s="69"/>
      <c r="O126" s="69"/>
      <c r="P126" s="69"/>
      <c r="Q126" s="69"/>
      <c r="R126" s="69"/>
      <c r="S126" s="69"/>
      <c r="T126" s="69"/>
    </row>
    <row r="127" spans="1:20" ht="15.75" x14ac:dyDescent="0.3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149"/>
      <c r="L127" s="69"/>
      <c r="M127" s="69"/>
      <c r="N127" s="69"/>
      <c r="O127" s="69"/>
      <c r="P127" s="69"/>
      <c r="Q127" s="69"/>
      <c r="R127" s="69"/>
      <c r="S127" s="69"/>
      <c r="T127" s="69"/>
    </row>
    <row r="128" spans="1:20" ht="15.75" x14ac:dyDescent="0.3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149"/>
      <c r="L128" s="69"/>
      <c r="M128" s="69"/>
      <c r="N128" s="69"/>
      <c r="O128" s="69"/>
      <c r="P128" s="69"/>
      <c r="Q128" s="69"/>
      <c r="R128" s="69"/>
      <c r="S128" s="69"/>
      <c r="T128" s="69"/>
    </row>
    <row r="129" spans="1:20" ht="15.75" x14ac:dyDescent="0.3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149"/>
      <c r="L129" s="69"/>
      <c r="M129" s="69"/>
      <c r="N129" s="69"/>
      <c r="O129" s="69"/>
      <c r="P129" s="69"/>
      <c r="Q129" s="69"/>
      <c r="R129" s="69"/>
      <c r="S129" s="69"/>
      <c r="T129" s="69"/>
    </row>
    <row r="130" spans="1:20" ht="15.75" x14ac:dyDescent="0.3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149"/>
      <c r="L130" s="69"/>
      <c r="M130" s="69"/>
      <c r="N130" s="69"/>
      <c r="O130" s="69"/>
      <c r="P130" s="69"/>
      <c r="Q130" s="69"/>
      <c r="R130" s="69"/>
      <c r="S130" s="69"/>
      <c r="T130" s="69"/>
    </row>
    <row r="131" spans="1:20" ht="15.75" x14ac:dyDescent="0.3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149"/>
      <c r="L131" s="69"/>
      <c r="M131" s="69"/>
      <c r="N131" s="69"/>
      <c r="O131" s="69"/>
      <c r="P131" s="69"/>
      <c r="Q131" s="69"/>
      <c r="R131" s="69"/>
      <c r="S131" s="69"/>
      <c r="T131" s="69"/>
    </row>
    <row r="132" spans="1:20" ht="15.75" x14ac:dyDescent="0.3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149"/>
      <c r="L132" s="69"/>
      <c r="M132" s="69"/>
      <c r="N132" s="69"/>
      <c r="O132" s="69"/>
      <c r="P132" s="69"/>
      <c r="Q132" s="69"/>
      <c r="R132" s="69"/>
      <c r="S132" s="69"/>
      <c r="T132" s="69"/>
    </row>
    <row r="133" spans="1:20" ht="15.75" x14ac:dyDescent="0.3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149"/>
      <c r="L133" s="69"/>
      <c r="M133" s="69"/>
      <c r="N133" s="69"/>
      <c r="O133" s="69"/>
      <c r="P133" s="69"/>
      <c r="Q133" s="69"/>
      <c r="R133" s="69"/>
      <c r="S133" s="69"/>
      <c r="T133" s="69"/>
    </row>
    <row r="134" spans="1:20" ht="15.75" x14ac:dyDescent="0.3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149"/>
      <c r="L134" s="69"/>
      <c r="M134" s="69"/>
      <c r="N134" s="69"/>
      <c r="O134" s="69"/>
      <c r="P134" s="69"/>
      <c r="Q134" s="69"/>
      <c r="R134" s="69"/>
      <c r="S134" s="69"/>
      <c r="T134" s="69"/>
    </row>
    <row r="135" spans="1:20" ht="15.75" x14ac:dyDescent="0.3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149"/>
      <c r="L135" s="69"/>
      <c r="M135" s="69"/>
      <c r="N135" s="69"/>
      <c r="O135" s="69"/>
      <c r="P135" s="69"/>
      <c r="Q135" s="69"/>
      <c r="R135" s="69"/>
      <c r="S135" s="69"/>
      <c r="T135" s="69"/>
    </row>
    <row r="136" spans="1:20" ht="15.75" x14ac:dyDescent="0.3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149"/>
      <c r="L136" s="69"/>
      <c r="M136" s="69"/>
      <c r="N136" s="69"/>
      <c r="O136" s="69"/>
      <c r="P136" s="69"/>
      <c r="Q136" s="69"/>
      <c r="R136" s="69"/>
      <c r="S136" s="69"/>
      <c r="T136" s="69"/>
    </row>
    <row r="137" spans="1:20" ht="15.75" x14ac:dyDescent="0.3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149"/>
      <c r="L137" s="69"/>
      <c r="M137" s="69"/>
      <c r="N137" s="69"/>
      <c r="O137" s="69"/>
      <c r="P137" s="69"/>
      <c r="Q137" s="69"/>
      <c r="R137" s="69"/>
      <c r="S137" s="69"/>
      <c r="T137" s="69"/>
    </row>
    <row r="138" spans="1:20" ht="15.75" x14ac:dyDescent="0.3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149"/>
      <c r="L138" s="69"/>
      <c r="M138" s="69"/>
      <c r="N138" s="69"/>
      <c r="O138" s="69"/>
      <c r="P138" s="69"/>
      <c r="Q138" s="69"/>
      <c r="R138" s="69"/>
      <c r="S138" s="69"/>
      <c r="T138" s="69"/>
    </row>
    <row r="139" spans="1:20" ht="15.75" x14ac:dyDescent="0.3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149"/>
      <c r="L139" s="69"/>
      <c r="M139" s="69"/>
      <c r="N139" s="69"/>
      <c r="O139" s="69"/>
      <c r="P139" s="69"/>
      <c r="Q139" s="69"/>
      <c r="R139" s="69"/>
      <c r="S139" s="69"/>
      <c r="T139" s="69"/>
    </row>
    <row r="140" spans="1:20" ht="15.75" x14ac:dyDescent="0.3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149"/>
      <c r="L140" s="69"/>
      <c r="M140" s="69"/>
      <c r="N140" s="69"/>
      <c r="O140" s="69"/>
      <c r="P140" s="69"/>
      <c r="Q140" s="69"/>
      <c r="R140" s="69"/>
      <c r="S140" s="69"/>
      <c r="T140" s="69"/>
    </row>
    <row r="141" spans="1:20" ht="15.75" x14ac:dyDescent="0.3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149"/>
      <c r="L141" s="69"/>
      <c r="M141" s="69"/>
      <c r="N141" s="69"/>
      <c r="O141" s="69"/>
      <c r="P141" s="69"/>
      <c r="Q141" s="69"/>
      <c r="R141" s="69"/>
      <c r="S141" s="69"/>
      <c r="T141" s="69"/>
    </row>
    <row r="142" spans="1:20" ht="15.75" x14ac:dyDescent="0.3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149"/>
      <c r="L142" s="69"/>
      <c r="M142" s="69"/>
      <c r="N142" s="69"/>
      <c r="O142" s="69"/>
      <c r="P142" s="69"/>
      <c r="Q142" s="69"/>
      <c r="R142" s="69"/>
      <c r="S142" s="69"/>
      <c r="T142" s="69"/>
    </row>
    <row r="143" spans="1:20" ht="15.75" x14ac:dyDescent="0.3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149"/>
      <c r="L143" s="69"/>
      <c r="M143" s="69"/>
      <c r="N143" s="69"/>
      <c r="O143" s="69"/>
      <c r="P143" s="69"/>
      <c r="Q143" s="69"/>
      <c r="R143" s="69"/>
      <c r="S143" s="69"/>
      <c r="T143" s="69"/>
    </row>
    <row r="144" spans="1:20" ht="15.75" x14ac:dyDescent="0.3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149"/>
      <c r="L144" s="69"/>
      <c r="M144" s="69"/>
      <c r="N144" s="69"/>
      <c r="O144" s="69"/>
      <c r="P144" s="69"/>
      <c r="Q144" s="69"/>
      <c r="R144" s="69"/>
      <c r="S144" s="69"/>
      <c r="T144" s="69"/>
    </row>
    <row r="145" spans="1:20" ht="15.75" x14ac:dyDescent="0.3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149"/>
      <c r="L145" s="69"/>
      <c r="M145" s="69"/>
      <c r="N145" s="69"/>
      <c r="O145" s="69"/>
      <c r="P145" s="69"/>
      <c r="Q145" s="69"/>
      <c r="R145" s="69"/>
      <c r="S145" s="69"/>
      <c r="T145" s="69"/>
    </row>
    <row r="146" spans="1:20" ht="15.75" x14ac:dyDescent="0.3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149"/>
      <c r="L146" s="69"/>
      <c r="M146" s="69"/>
      <c r="N146" s="69"/>
      <c r="O146" s="69"/>
      <c r="P146" s="69"/>
      <c r="Q146" s="69"/>
      <c r="R146" s="69"/>
      <c r="S146" s="69"/>
      <c r="T146" s="69"/>
    </row>
    <row r="147" spans="1:20" ht="15.75" x14ac:dyDescent="0.3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149"/>
      <c r="L147" s="69"/>
      <c r="M147" s="69"/>
      <c r="N147" s="69"/>
      <c r="O147" s="69"/>
      <c r="P147" s="69"/>
      <c r="Q147" s="69"/>
      <c r="R147" s="69"/>
      <c r="S147" s="69"/>
      <c r="T147" s="69"/>
    </row>
    <row r="148" spans="1:20" ht="15.75" x14ac:dyDescent="0.3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149"/>
      <c r="L148" s="69"/>
      <c r="M148" s="69"/>
      <c r="N148" s="69"/>
      <c r="O148" s="69"/>
      <c r="P148" s="69"/>
      <c r="Q148" s="69"/>
      <c r="R148" s="69"/>
      <c r="S148" s="69"/>
      <c r="T148" s="69"/>
    </row>
    <row r="149" spans="1:20" ht="15.75" x14ac:dyDescent="0.3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149"/>
      <c r="L149" s="69"/>
      <c r="M149" s="69"/>
      <c r="N149" s="69"/>
      <c r="O149" s="69"/>
      <c r="P149" s="69"/>
      <c r="Q149" s="69"/>
      <c r="R149" s="69"/>
      <c r="S149" s="69"/>
      <c r="T149" s="69"/>
    </row>
    <row r="150" spans="1:20" ht="15.75" x14ac:dyDescent="0.3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149"/>
      <c r="L150" s="69"/>
      <c r="M150" s="69"/>
      <c r="N150" s="69"/>
      <c r="O150" s="69"/>
      <c r="P150" s="69"/>
      <c r="Q150" s="69"/>
      <c r="R150" s="69"/>
      <c r="S150" s="69"/>
      <c r="T150" s="69"/>
    </row>
    <row r="151" spans="1:20" ht="15.75" x14ac:dyDescent="0.3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149"/>
      <c r="L151" s="69"/>
      <c r="M151" s="69"/>
      <c r="N151" s="69"/>
      <c r="O151" s="69"/>
      <c r="P151" s="69"/>
      <c r="Q151" s="69"/>
      <c r="R151" s="69"/>
      <c r="S151" s="69"/>
      <c r="T151" s="69"/>
    </row>
    <row r="152" spans="1:20" ht="15.75" x14ac:dyDescent="0.3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149"/>
      <c r="L152" s="69"/>
      <c r="M152" s="69"/>
      <c r="N152" s="69"/>
      <c r="O152" s="69"/>
      <c r="P152" s="69"/>
      <c r="Q152" s="69"/>
      <c r="R152" s="69"/>
      <c r="S152" s="69"/>
      <c r="T152" s="69"/>
    </row>
    <row r="153" spans="1:20" ht="15.75" x14ac:dyDescent="0.3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149"/>
      <c r="L153" s="69"/>
      <c r="M153" s="69"/>
      <c r="N153" s="69"/>
      <c r="O153" s="69"/>
      <c r="P153" s="69"/>
      <c r="Q153" s="69"/>
      <c r="R153" s="69"/>
      <c r="S153" s="69"/>
      <c r="T153" s="69"/>
    </row>
    <row r="154" spans="1:20" ht="15.75" x14ac:dyDescent="0.3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149"/>
      <c r="L154" s="69"/>
      <c r="M154" s="69"/>
      <c r="N154" s="69"/>
      <c r="O154" s="69"/>
      <c r="P154" s="69"/>
      <c r="Q154" s="69"/>
      <c r="R154" s="69"/>
      <c r="S154" s="69"/>
      <c r="T154" s="69"/>
    </row>
    <row r="155" spans="1:20" ht="15.75" x14ac:dyDescent="0.3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149"/>
      <c r="L155" s="69"/>
      <c r="M155" s="69"/>
      <c r="N155" s="69"/>
      <c r="O155" s="69"/>
      <c r="P155" s="69"/>
      <c r="Q155" s="69"/>
      <c r="R155" s="69"/>
      <c r="S155" s="69"/>
      <c r="T155" s="69"/>
    </row>
    <row r="156" spans="1:20" ht="15.75" x14ac:dyDescent="0.3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149"/>
      <c r="L156" s="69"/>
      <c r="M156" s="69"/>
      <c r="N156" s="69"/>
      <c r="O156" s="69"/>
      <c r="P156" s="69"/>
      <c r="Q156" s="69"/>
      <c r="R156" s="69"/>
      <c r="S156" s="69"/>
      <c r="T156" s="69"/>
    </row>
    <row r="157" spans="1:20" ht="15.75" x14ac:dyDescent="0.3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149"/>
      <c r="L157" s="69"/>
      <c r="M157" s="69"/>
      <c r="N157" s="69"/>
      <c r="O157" s="69"/>
      <c r="P157" s="69"/>
      <c r="Q157" s="69"/>
      <c r="R157" s="69"/>
      <c r="S157" s="69"/>
      <c r="T157" s="69"/>
    </row>
    <row r="158" spans="1:20" ht="15.75" x14ac:dyDescent="0.3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149"/>
      <c r="L158" s="69"/>
      <c r="M158" s="69"/>
      <c r="N158" s="69"/>
      <c r="O158" s="69"/>
      <c r="P158" s="69"/>
      <c r="Q158" s="69"/>
      <c r="R158" s="69"/>
      <c r="S158" s="69"/>
      <c r="T158" s="69"/>
    </row>
    <row r="159" spans="1:20" ht="15.75" x14ac:dyDescent="0.3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149"/>
      <c r="L159" s="69"/>
      <c r="M159" s="69"/>
      <c r="N159" s="69"/>
      <c r="O159" s="69"/>
      <c r="P159" s="69"/>
      <c r="Q159" s="69"/>
      <c r="R159" s="69"/>
      <c r="S159" s="69"/>
      <c r="T159" s="69"/>
    </row>
    <row r="160" spans="1:20" ht="15.75" x14ac:dyDescent="0.3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149"/>
      <c r="L160" s="69"/>
      <c r="M160" s="69"/>
      <c r="N160" s="69"/>
      <c r="O160" s="69"/>
      <c r="P160" s="69"/>
      <c r="Q160" s="69"/>
      <c r="R160" s="69"/>
      <c r="S160" s="69"/>
      <c r="T160" s="69"/>
    </row>
    <row r="161" spans="1:20" ht="15.75" x14ac:dyDescent="0.3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149"/>
      <c r="L161" s="69"/>
      <c r="M161" s="69"/>
      <c r="N161" s="69"/>
      <c r="O161" s="69"/>
      <c r="P161" s="69"/>
      <c r="Q161" s="69"/>
      <c r="R161" s="69"/>
      <c r="S161" s="69"/>
      <c r="T161" s="69"/>
    </row>
    <row r="162" spans="1:20" ht="15.75" x14ac:dyDescent="0.3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149"/>
      <c r="L162" s="69"/>
      <c r="M162" s="69"/>
      <c r="N162" s="69"/>
      <c r="O162" s="69"/>
      <c r="P162" s="69"/>
      <c r="Q162" s="69"/>
      <c r="R162" s="69"/>
      <c r="S162" s="69"/>
      <c r="T162" s="69"/>
    </row>
    <row r="163" spans="1:20" ht="15.75" x14ac:dyDescent="0.3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149"/>
      <c r="L163" s="69"/>
      <c r="M163" s="69"/>
      <c r="N163" s="69"/>
      <c r="O163" s="69"/>
      <c r="P163" s="69"/>
      <c r="Q163" s="69"/>
      <c r="R163" s="69"/>
      <c r="S163" s="69"/>
      <c r="T163" s="69"/>
    </row>
    <row r="164" spans="1:20" ht="15.75" x14ac:dyDescent="0.3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149"/>
      <c r="L164" s="69"/>
      <c r="M164" s="69"/>
      <c r="N164" s="69"/>
      <c r="O164" s="69"/>
      <c r="P164" s="69"/>
      <c r="Q164" s="69"/>
      <c r="R164" s="69"/>
      <c r="S164" s="69"/>
      <c r="T164" s="69"/>
    </row>
    <row r="165" spans="1:20" ht="15.75" x14ac:dyDescent="0.3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149"/>
      <c r="L165" s="69"/>
      <c r="M165" s="69"/>
      <c r="N165" s="69"/>
      <c r="O165" s="69"/>
      <c r="P165" s="69"/>
      <c r="Q165" s="69"/>
      <c r="R165" s="69"/>
      <c r="S165" s="69"/>
      <c r="T165" s="69"/>
    </row>
    <row r="166" spans="1:20" ht="15.75" x14ac:dyDescent="0.3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149"/>
      <c r="L166" s="69"/>
      <c r="M166" s="69"/>
      <c r="N166" s="69"/>
      <c r="O166" s="69"/>
      <c r="P166" s="69"/>
      <c r="Q166" s="69"/>
      <c r="R166" s="69"/>
      <c r="S166" s="69"/>
      <c r="T166" s="69"/>
    </row>
    <row r="167" spans="1:20" ht="15.75" x14ac:dyDescent="0.3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149"/>
      <c r="L167" s="69"/>
      <c r="M167" s="69"/>
      <c r="N167" s="69"/>
      <c r="O167" s="69"/>
      <c r="P167" s="69"/>
      <c r="Q167" s="69"/>
      <c r="R167" s="69"/>
      <c r="S167" s="69"/>
      <c r="T167" s="69"/>
    </row>
    <row r="168" spans="1:20" ht="15.75" x14ac:dyDescent="0.3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149"/>
      <c r="L168" s="69"/>
      <c r="M168" s="69"/>
      <c r="N168" s="69"/>
      <c r="O168" s="69"/>
      <c r="P168" s="69"/>
      <c r="Q168" s="69"/>
      <c r="R168" s="69"/>
      <c r="S168" s="69"/>
      <c r="T168" s="69"/>
    </row>
    <row r="169" spans="1:20" ht="15.75" x14ac:dyDescent="0.3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149"/>
      <c r="L169" s="69"/>
      <c r="M169" s="69"/>
      <c r="N169" s="69"/>
      <c r="O169" s="69"/>
      <c r="P169" s="69"/>
      <c r="Q169" s="69"/>
      <c r="R169" s="69"/>
      <c r="S169" s="69"/>
      <c r="T169" s="69"/>
    </row>
    <row r="170" spans="1:20" ht="15.75" x14ac:dyDescent="0.3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149"/>
      <c r="L170" s="69"/>
      <c r="M170" s="69"/>
      <c r="N170" s="69"/>
      <c r="O170" s="69"/>
      <c r="P170" s="69"/>
      <c r="Q170" s="69"/>
      <c r="R170" s="69"/>
      <c r="S170" s="69"/>
      <c r="T170" s="69"/>
    </row>
    <row r="171" spans="1:20" ht="15.75" x14ac:dyDescent="0.3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149"/>
      <c r="L171" s="69"/>
      <c r="M171" s="69"/>
      <c r="N171" s="69"/>
      <c r="O171" s="69"/>
      <c r="P171" s="69"/>
      <c r="Q171" s="69"/>
      <c r="R171" s="69"/>
      <c r="S171" s="69"/>
      <c r="T171" s="69"/>
    </row>
    <row r="172" spans="1:20" ht="15.75" x14ac:dyDescent="0.3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149"/>
      <c r="L172" s="69"/>
      <c r="M172" s="69"/>
      <c r="N172" s="69"/>
      <c r="O172" s="69"/>
      <c r="P172" s="69"/>
      <c r="Q172" s="69"/>
      <c r="R172" s="69"/>
      <c r="S172" s="69"/>
      <c r="T172" s="69"/>
    </row>
    <row r="173" spans="1:20" ht="15.75" x14ac:dyDescent="0.3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149"/>
      <c r="L173" s="69"/>
      <c r="M173" s="69"/>
      <c r="N173" s="69"/>
      <c r="O173" s="69"/>
      <c r="P173" s="69"/>
      <c r="Q173" s="69"/>
      <c r="R173" s="69"/>
      <c r="S173" s="69"/>
      <c r="T173" s="69"/>
    </row>
    <row r="174" spans="1:20" ht="15.75" x14ac:dyDescent="0.3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149"/>
      <c r="L174" s="69"/>
      <c r="M174" s="69"/>
      <c r="N174" s="69"/>
      <c r="O174" s="69"/>
      <c r="P174" s="69"/>
      <c r="Q174" s="69"/>
      <c r="R174" s="69"/>
      <c r="S174" s="69"/>
      <c r="T174" s="69"/>
    </row>
    <row r="175" spans="1:20" ht="15.75" x14ac:dyDescent="0.3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149"/>
      <c r="L175" s="69"/>
      <c r="M175" s="69"/>
      <c r="N175" s="69"/>
      <c r="O175" s="69"/>
      <c r="P175" s="69"/>
      <c r="Q175" s="69"/>
      <c r="R175" s="69"/>
      <c r="S175" s="69"/>
      <c r="T175" s="69"/>
    </row>
    <row r="176" spans="1:20" ht="15.75" x14ac:dyDescent="0.3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149"/>
      <c r="L176" s="69"/>
      <c r="M176" s="69"/>
      <c r="N176" s="69"/>
      <c r="O176" s="69"/>
      <c r="P176" s="69"/>
      <c r="Q176" s="69"/>
      <c r="R176" s="69"/>
      <c r="S176" s="69"/>
      <c r="T176" s="69"/>
    </row>
    <row r="177" spans="1:20" ht="15.75" x14ac:dyDescent="0.3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149"/>
      <c r="L177" s="69"/>
      <c r="M177" s="69"/>
      <c r="N177" s="69"/>
      <c r="O177" s="69"/>
      <c r="P177" s="69"/>
      <c r="Q177" s="69"/>
      <c r="R177" s="69"/>
      <c r="S177" s="69"/>
      <c r="T177" s="69"/>
    </row>
    <row r="178" spans="1:20" ht="15.75" x14ac:dyDescent="0.3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149"/>
      <c r="L178" s="69"/>
      <c r="M178" s="69"/>
      <c r="N178" s="69"/>
      <c r="O178" s="69"/>
      <c r="P178" s="69"/>
      <c r="Q178" s="69"/>
      <c r="R178" s="69"/>
      <c r="S178" s="69"/>
      <c r="T178" s="69"/>
    </row>
    <row r="179" spans="1:20" ht="15.75" x14ac:dyDescent="0.3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149"/>
      <c r="L179" s="69"/>
      <c r="M179" s="69"/>
      <c r="N179" s="69"/>
      <c r="O179" s="69"/>
      <c r="P179" s="69"/>
      <c r="Q179" s="69"/>
      <c r="R179" s="69"/>
      <c r="S179" s="69"/>
      <c r="T179" s="69"/>
    </row>
    <row r="180" spans="1:20" ht="15.75" x14ac:dyDescent="0.3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149"/>
      <c r="L180" s="69"/>
      <c r="M180" s="69"/>
      <c r="N180" s="69"/>
      <c r="O180" s="69"/>
      <c r="P180" s="69"/>
      <c r="Q180" s="69"/>
      <c r="R180" s="69"/>
      <c r="S180" s="69"/>
      <c r="T180" s="69"/>
    </row>
    <row r="181" spans="1:20" ht="15.75" x14ac:dyDescent="0.3">
      <c r="B181" s="69"/>
      <c r="C181" s="69"/>
      <c r="D181" s="69"/>
      <c r="E181" s="69"/>
      <c r="F181" s="69"/>
      <c r="G181" s="69"/>
      <c r="H181" s="69"/>
      <c r="I181" s="69"/>
      <c r="J181" s="69"/>
      <c r="K181" s="149"/>
      <c r="L181" s="69"/>
      <c r="M181" s="69"/>
      <c r="N181" s="69"/>
      <c r="O181" s="69"/>
      <c r="P181" s="69"/>
      <c r="Q181" s="69"/>
      <c r="R181" s="69"/>
      <c r="S181" s="69"/>
      <c r="T181" s="69"/>
    </row>
    <row r="182" spans="1:20" ht="15.75" x14ac:dyDescent="0.3">
      <c r="B182" s="69"/>
      <c r="C182" s="69"/>
      <c r="D182" s="69"/>
      <c r="E182" s="69"/>
      <c r="F182" s="69"/>
      <c r="G182" s="69"/>
      <c r="H182" s="69"/>
      <c r="I182" s="69"/>
      <c r="J182" s="69"/>
      <c r="K182" s="149"/>
      <c r="L182" s="69"/>
      <c r="M182" s="69"/>
      <c r="N182" s="69"/>
      <c r="O182" s="69"/>
      <c r="P182" s="69"/>
      <c r="Q182" s="69"/>
      <c r="R182" s="69"/>
      <c r="S182" s="69"/>
      <c r="T182" s="69"/>
    </row>
    <row r="183" spans="1:20" ht="15.75" x14ac:dyDescent="0.3">
      <c r="B183" s="69"/>
      <c r="C183" s="69"/>
      <c r="D183" s="69"/>
      <c r="E183" s="69"/>
      <c r="F183" s="69"/>
      <c r="G183" s="69"/>
      <c r="H183" s="69"/>
      <c r="I183" s="69"/>
      <c r="J183" s="69"/>
      <c r="K183" s="149"/>
      <c r="L183" s="69"/>
      <c r="M183" s="69"/>
      <c r="N183" s="69"/>
      <c r="O183" s="69"/>
      <c r="P183" s="69"/>
      <c r="Q183" s="69"/>
      <c r="R183" s="69"/>
      <c r="S183" s="69"/>
      <c r="T183" s="69"/>
    </row>
    <row r="184" spans="1:20" ht="15.75" x14ac:dyDescent="0.3">
      <c r="B184" s="69"/>
      <c r="C184" s="69"/>
      <c r="D184" s="69"/>
      <c r="E184" s="69"/>
      <c r="F184" s="69"/>
      <c r="G184" s="69"/>
      <c r="H184" s="69"/>
      <c r="I184" s="69"/>
      <c r="J184" s="69"/>
      <c r="K184" s="149"/>
      <c r="L184" s="69"/>
      <c r="M184" s="69"/>
      <c r="N184" s="69"/>
      <c r="O184" s="69"/>
      <c r="P184" s="69"/>
      <c r="Q184" s="69"/>
      <c r="R184" s="69"/>
      <c r="S184" s="69"/>
      <c r="T184" s="69"/>
    </row>
    <row r="185" spans="1:20" ht="15.75" x14ac:dyDescent="0.3">
      <c r="B185" s="69"/>
      <c r="C185" s="69"/>
      <c r="D185" s="69"/>
      <c r="E185" s="69"/>
      <c r="F185" s="69"/>
      <c r="G185" s="69"/>
      <c r="H185" s="69"/>
      <c r="I185" s="69"/>
      <c r="J185" s="69"/>
      <c r="K185" s="149"/>
      <c r="L185" s="69"/>
      <c r="M185" s="69"/>
      <c r="N185" s="69"/>
      <c r="O185" s="69"/>
      <c r="P185" s="69"/>
      <c r="Q185" s="69"/>
      <c r="R185" s="69"/>
      <c r="S185" s="69"/>
      <c r="T185" s="69"/>
    </row>
    <row r="186" spans="1:20" ht="15.75" x14ac:dyDescent="0.3">
      <c r="B186" s="69"/>
      <c r="C186" s="69"/>
      <c r="D186" s="69"/>
      <c r="E186" s="69"/>
      <c r="F186" s="69"/>
      <c r="G186" s="69"/>
      <c r="H186" s="69"/>
      <c r="I186" s="69"/>
      <c r="J186" s="69"/>
      <c r="K186" s="149"/>
      <c r="L186" s="69"/>
      <c r="M186" s="69"/>
      <c r="N186" s="69"/>
      <c r="O186" s="69"/>
      <c r="P186" s="69"/>
      <c r="Q186" s="69"/>
      <c r="R186" s="69"/>
      <c r="S186" s="69"/>
      <c r="T186" s="69"/>
    </row>
    <row r="187" spans="1:20" ht="15.75" x14ac:dyDescent="0.3">
      <c r="B187" s="69"/>
      <c r="C187" s="69"/>
      <c r="D187" s="69"/>
      <c r="E187" s="69"/>
      <c r="F187" s="69"/>
      <c r="G187" s="69"/>
      <c r="H187" s="69"/>
      <c r="I187" s="69"/>
      <c r="J187" s="69"/>
      <c r="K187" s="149"/>
      <c r="L187" s="69"/>
      <c r="M187" s="69"/>
      <c r="N187" s="69"/>
      <c r="O187" s="69"/>
      <c r="P187" s="69"/>
      <c r="Q187" s="69"/>
      <c r="R187" s="69"/>
      <c r="S187" s="69"/>
      <c r="T187" s="69"/>
    </row>
    <row r="188" spans="1:20" ht="15.75" x14ac:dyDescent="0.3">
      <c r="B188" s="69"/>
      <c r="C188" s="69"/>
      <c r="D188" s="69"/>
      <c r="E188" s="69"/>
      <c r="F188" s="69"/>
      <c r="G188" s="69"/>
      <c r="H188" s="69"/>
      <c r="I188" s="69"/>
      <c r="J188" s="69"/>
      <c r="K188" s="149"/>
      <c r="L188" s="69"/>
      <c r="M188" s="69"/>
      <c r="N188" s="69"/>
      <c r="O188" s="69"/>
      <c r="P188" s="69"/>
      <c r="Q188" s="69"/>
      <c r="R188" s="69"/>
      <c r="S188" s="69"/>
      <c r="T188" s="69"/>
    </row>
    <row r="189" spans="1:20" ht="15.75" x14ac:dyDescent="0.3">
      <c r="B189" s="69"/>
      <c r="C189" s="69"/>
      <c r="D189" s="69"/>
      <c r="E189" s="69"/>
      <c r="F189" s="69"/>
      <c r="G189" s="69"/>
      <c r="H189" s="69"/>
      <c r="I189" s="69"/>
      <c r="J189" s="69"/>
      <c r="K189" s="149"/>
      <c r="L189" s="69"/>
      <c r="M189" s="69"/>
      <c r="N189" s="69"/>
      <c r="O189" s="69"/>
      <c r="P189" s="69"/>
      <c r="Q189" s="69"/>
      <c r="R189" s="69"/>
      <c r="S189" s="69"/>
      <c r="T189" s="69"/>
    </row>
    <row r="190" spans="1:20" ht="15.75" x14ac:dyDescent="0.3">
      <c r="B190" s="69"/>
      <c r="C190" s="69"/>
      <c r="D190" s="69"/>
      <c r="E190" s="69"/>
      <c r="F190" s="69"/>
      <c r="G190" s="69"/>
      <c r="H190" s="69"/>
      <c r="I190" s="69"/>
      <c r="J190" s="69"/>
      <c r="K190" s="149"/>
      <c r="L190" s="69"/>
      <c r="M190" s="69"/>
      <c r="N190" s="69"/>
      <c r="O190" s="69"/>
      <c r="P190" s="69"/>
      <c r="Q190" s="69"/>
      <c r="R190" s="69"/>
      <c r="S190" s="69"/>
      <c r="T190" s="69"/>
    </row>
    <row r="191" spans="1:20" x14ac:dyDescent="0.3">
      <c r="H191" s="69"/>
      <c r="I191" s="69"/>
      <c r="J191" s="69"/>
      <c r="N191" s="69"/>
      <c r="T191" s="69"/>
    </row>
  </sheetData>
  <mergeCells count="7">
    <mergeCell ref="A8:G8"/>
    <mergeCell ref="A9:G9"/>
    <mergeCell ref="A1:G1"/>
    <mergeCell ref="A3:A4"/>
    <mergeCell ref="B3:D3"/>
    <mergeCell ref="E3:F3"/>
    <mergeCell ref="G3:G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26"/>
  <sheetViews>
    <sheetView workbookViewId="0">
      <selection sqref="A1:F1"/>
    </sheetView>
  </sheetViews>
  <sheetFormatPr defaultColWidth="0" defaultRowHeight="14.25" customHeight="1" zeroHeight="1" x14ac:dyDescent="0.3"/>
  <cols>
    <col min="1" max="1" width="14" style="25" customWidth="1"/>
    <col min="2" max="2" width="15.28515625" style="25" customWidth="1"/>
    <col min="3" max="3" width="10.5703125" style="25" customWidth="1"/>
    <col min="4" max="4" width="15.85546875" style="25" customWidth="1"/>
    <col min="5" max="5" width="12.140625" style="25" bestFit="1" customWidth="1"/>
    <col min="6" max="6" width="12.7109375" style="25" customWidth="1"/>
    <col min="7" max="7" width="9.85546875" style="25" bestFit="1" customWidth="1"/>
    <col min="8" max="8" width="9.85546875" style="25" hidden="1" customWidth="1"/>
    <col min="9" max="9" width="9.140625" style="25" hidden="1" customWidth="1"/>
    <col min="10" max="11" width="9.85546875" style="25" hidden="1" customWidth="1"/>
    <col min="12" max="12" width="10.7109375" style="25" hidden="1" customWidth="1"/>
    <col min="13" max="16384" width="9.140625" style="25" hidden="1"/>
  </cols>
  <sheetData>
    <row r="1" spans="1:16" s="12" customFormat="1" ht="30.75" customHeight="1" x14ac:dyDescent="0.25">
      <c r="A1" s="293" t="s">
        <v>714</v>
      </c>
      <c r="B1" s="293"/>
      <c r="C1" s="293"/>
      <c r="D1" s="293"/>
      <c r="E1" s="293"/>
      <c r="F1" s="293"/>
      <c r="G1" s="73"/>
    </row>
    <row r="2" spans="1:16" ht="6.95" customHeight="1" x14ac:dyDescent="0.3"/>
    <row r="3" spans="1:16" ht="21" customHeight="1" x14ac:dyDescent="0.3">
      <c r="A3" s="287" t="s">
        <v>45</v>
      </c>
      <c r="B3" s="318" t="s">
        <v>660</v>
      </c>
      <c r="C3" s="318"/>
      <c r="D3" s="321" t="s">
        <v>661</v>
      </c>
      <c r="E3" s="321"/>
      <c r="F3" s="316" t="s">
        <v>6</v>
      </c>
    </row>
    <row r="4" spans="1:16" ht="21" customHeight="1" x14ac:dyDescent="0.3">
      <c r="A4" s="320"/>
      <c r="B4" s="14" t="s">
        <v>53</v>
      </c>
      <c r="C4" s="14" t="s">
        <v>1</v>
      </c>
      <c r="D4" s="14" t="s">
        <v>53</v>
      </c>
      <c r="E4" s="14" t="s">
        <v>1</v>
      </c>
      <c r="F4" s="322"/>
    </row>
    <row r="5" spans="1:16" ht="17.100000000000001" customHeight="1" x14ac:dyDescent="0.3">
      <c r="A5" s="74" t="str">
        <f>A12</f>
        <v>TV Cultura</v>
      </c>
      <c r="B5" s="26">
        <f>IF(B12=0, "-", B12/(60*24))</f>
        <v>6.2222222222222223</v>
      </c>
      <c r="C5" s="61">
        <f>B5/F5</f>
        <v>0.52397660818713454</v>
      </c>
      <c r="D5" s="26">
        <f>IF(C12=0, "-", C12/(60*24))</f>
        <v>5.6527777777777777</v>
      </c>
      <c r="E5" s="61">
        <f>D5/F5</f>
        <v>0.47602339181286552</v>
      </c>
      <c r="F5" s="26">
        <f>IF(D12=0, "-", D12/(60*24))</f>
        <v>11.875</v>
      </c>
      <c r="H5" s="137"/>
    </row>
    <row r="6" spans="1:16" ht="17.100000000000001" customHeight="1" x14ac:dyDescent="0.3">
      <c r="A6" s="74" t="str">
        <f>A13</f>
        <v>TV Brasil</v>
      </c>
      <c r="B6" s="26">
        <f>IF(B13=0, "-", B13/(60*24))</f>
        <v>4.0868055555555554</v>
      </c>
      <c r="C6" s="61">
        <f>B6/F6</f>
        <v>0.6997621878715814</v>
      </c>
      <c r="D6" s="26">
        <f>IF(C13=0, "-", C13/(60*24))</f>
        <v>1.7534722222222223</v>
      </c>
      <c r="E6" s="61">
        <f>D6/F6</f>
        <v>0.30023781212841855</v>
      </c>
      <c r="F6" s="26">
        <f>IF(D13=0, "-", D13/(60*24))</f>
        <v>5.8402777777777777</v>
      </c>
      <c r="H6" s="137"/>
    </row>
    <row r="7" spans="1:16" ht="17.25" customHeight="1" x14ac:dyDescent="0.3">
      <c r="A7" s="21" t="s">
        <v>6</v>
      </c>
      <c r="B7" s="22">
        <f>SUM(B5:B6)</f>
        <v>10.309027777777779</v>
      </c>
      <c r="C7" s="23">
        <f>B7/F7</f>
        <v>0.58192865542924344</v>
      </c>
      <c r="D7" s="22">
        <f>SUM(D5:D6)</f>
        <v>7.40625</v>
      </c>
      <c r="E7" s="23">
        <f>D7/F7</f>
        <v>0.41807134457075656</v>
      </c>
      <c r="F7" s="22">
        <f>SUM(F5:F6)</f>
        <v>17.715277777777779</v>
      </c>
      <c r="H7" s="137"/>
      <c r="I7" s="151"/>
      <c r="J7" s="151"/>
      <c r="K7" s="151"/>
    </row>
    <row r="8" spans="1:16" ht="30" customHeight="1" x14ac:dyDescent="0.3">
      <c r="A8" s="292" t="s">
        <v>656</v>
      </c>
      <c r="B8" s="292"/>
      <c r="C8" s="292"/>
      <c r="D8" s="292"/>
      <c r="E8" s="292"/>
      <c r="F8" s="292"/>
      <c r="G8" s="211"/>
    </row>
    <row r="9" spans="1:16" x14ac:dyDescent="0.3"/>
    <row r="10" spans="1:16" hidden="1" x14ac:dyDescent="0.3">
      <c r="M10" s="69"/>
      <c r="N10" s="69"/>
      <c r="O10" s="69"/>
      <c r="P10" s="69"/>
    </row>
    <row r="11" spans="1:16" ht="15.75" hidden="1" x14ac:dyDescent="0.3">
      <c r="A11" s="3" t="s">
        <v>45</v>
      </c>
      <c r="B11" s="3" t="s">
        <v>63</v>
      </c>
      <c r="C11" s="3" t="s">
        <v>64</v>
      </c>
      <c r="D11" s="91" t="s">
        <v>65</v>
      </c>
      <c r="F11" s="34"/>
      <c r="G11" s="34"/>
      <c r="H11" s="34"/>
      <c r="I11" s="34"/>
      <c r="J11" s="34"/>
      <c r="M11" s="69"/>
      <c r="N11" s="69"/>
      <c r="O11" s="69"/>
      <c r="P11" s="69"/>
    </row>
    <row r="12" spans="1:16" ht="15.75" hidden="1" x14ac:dyDescent="0.3">
      <c r="A12" t="s">
        <v>57</v>
      </c>
      <c r="B12" s="4">
        <v>8960</v>
      </c>
      <c r="C12" s="4">
        <v>8140</v>
      </c>
      <c r="D12">
        <f>SUM(B12:C12)</f>
        <v>17100</v>
      </c>
      <c r="F12" s="140">
        <f t="shared" ref="F12:H14" si="0">B12/(60*24)</f>
        <v>6.2222222222222223</v>
      </c>
      <c r="G12" s="140">
        <f t="shared" si="0"/>
        <v>5.6527777777777777</v>
      </c>
      <c r="H12" s="140">
        <f t="shared" si="0"/>
        <v>11.875</v>
      </c>
      <c r="I12" s="34"/>
      <c r="J12" s="61">
        <f>B12/D12</f>
        <v>0.52397660818713454</v>
      </c>
      <c r="K12" s="61">
        <f>C12/$D12</f>
        <v>0.47602339181286552</v>
      </c>
      <c r="L12" s="17">
        <f>SUM(J12:K12)</f>
        <v>1</v>
      </c>
      <c r="M12" s="69"/>
      <c r="N12" s="192"/>
      <c r="O12" s="192"/>
      <c r="P12" s="69"/>
    </row>
    <row r="13" spans="1:16" ht="15.75" hidden="1" x14ac:dyDescent="0.3">
      <c r="A13" s="215" t="s">
        <v>56</v>
      </c>
      <c r="B13" s="154">
        <v>5885</v>
      </c>
      <c r="C13" s="154">
        <v>2525</v>
      </c>
      <c r="D13" s="215">
        <f>SUM(B13:C13)</f>
        <v>8410</v>
      </c>
      <c r="F13" s="140">
        <f t="shared" si="0"/>
        <v>4.0868055555555554</v>
      </c>
      <c r="G13" s="140">
        <f t="shared" si="0"/>
        <v>1.7534722222222223</v>
      </c>
      <c r="H13" s="140">
        <f t="shared" si="0"/>
        <v>5.8402777777777777</v>
      </c>
      <c r="I13" s="34"/>
      <c r="J13" s="61">
        <f>B13/D13</f>
        <v>0.6997621878715814</v>
      </c>
      <c r="K13" s="61">
        <f>C13/$D13</f>
        <v>0.30023781212841855</v>
      </c>
      <c r="L13" s="17">
        <f t="shared" ref="L13:L14" si="1">SUM(J13:K13)</f>
        <v>1</v>
      </c>
      <c r="M13" s="69"/>
      <c r="N13" s="192"/>
      <c r="O13" s="192"/>
      <c r="P13" s="69"/>
    </row>
    <row r="14" spans="1:16" ht="15.75" hidden="1" x14ac:dyDescent="0.3">
      <c r="A14" s="91" t="s">
        <v>65</v>
      </c>
      <c r="B14" s="92">
        <f>SUM(B12:B13)</f>
        <v>14845</v>
      </c>
      <c r="C14" s="92">
        <f>SUM(C12:C13)</f>
        <v>10665</v>
      </c>
      <c r="D14" s="92">
        <f>SUM(D12:D13)</f>
        <v>25510</v>
      </c>
      <c r="F14" s="140">
        <f t="shared" si="0"/>
        <v>10.309027777777779</v>
      </c>
      <c r="G14" s="140">
        <f t="shared" si="0"/>
        <v>7.40625</v>
      </c>
      <c r="H14" s="140">
        <f t="shared" si="0"/>
        <v>17.715277777777779</v>
      </c>
      <c r="I14" s="34"/>
      <c r="J14" s="61">
        <f>B14/D14</f>
        <v>0.58192865542924344</v>
      </c>
      <c r="K14" s="61">
        <f t="shared" ref="K14" si="2">C14/$D14</f>
        <v>0.41807134457075656</v>
      </c>
      <c r="L14" s="17">
        <f t="shared" si="1"/>
        <v>1</v>
      </c>
      <c r="M14" s="69"/>
      <c r="N14" s="192"/>
      <c r="O14" s="192"/>
      <c r="P14" s="69"/>
    </row>
    <row r="15" spans="1:16" hidden="1" x14ac:dyDescent="0.3">
      <c r="F15" s="109"/>
      <c r="G15" s="109"/>
      <c r="H15" s="109"/>
      <c r="I15" s="69"/>
      <c r="J15" s="192"/>
      <c r="K15" s="192"/>
      <c r="L15" s="192"/>
      <c r="M15" s="69"/>
      <c r="N15" s="69"/>
      <c r="O15" s="69"/>
      <c r="P15" s="69"/>
    </row>
    <row r="16" spans="1:16" ht="15.75" hidden="1" x14ac:dyDescent="0.3">
      <c r="A16" s="146"/>
      <c r="B16" s="148"/>
      <c r="C16" s="148"/>
      <c r="D16" s="149"/>
      <c r="E16" s="69"/>
      <c r="F16" s="109"/>
      <c r="G16" s="109"/>
      <c r="H16" s="109"/>
      <c r="I16" s="69"/>
      <c r="J16" s="192"/>
      <c r="K16" s="192"/>
      <c r="L16" s="192"/>
      <c r="M16" s="69"/>
      <c r="N16" s="69"/>
      <c r="O16" s="69"/>
      <c r="P16" s="69"/>
    </row>
    <row r="17" spans="1:16" ht="15.75" hidden="1" x14ac:dyDescent="0.3">
      <c r="A17" s="146"/>
      <c r="B17" s="147"/>
      <c r="C17" s="147"/>
      <c r="D17" s="147"/>
      <c r="E17" s="69"/>
      <c r="F17" s="109"/>
      <c r="G17" s="109"/>
      <c r="H17" s="109"/>
      <c r="I17" s="69"/>
      <c r="J17" s="192"/>
      <c r="K17" s="192"/>
      <c r="L17" s="192"/>
      <c r="M17" s="69"/>
      <c r="N17" s="69"/>
      <c r="O17" s="69"/>
      <c r="P17" s="69"/>
    </row>
    <row r="18" spans="1:16" hidden="1" x14ac:dyDescent="0.3">
      <c r="A18" s="69"/>
      <c r="B18" s="69"/>
      <c r="C18" s="69"/>
      <c r="D18" s="69"/>
      <c r="E18" s="69"/>
      <c r="F18" s="34"/>
      <c r="G18" s="34"/>
      <c r="H18" s="34"/>
      <c r="I18" s="34"/>
      <c r="J18" s="34"/>
      <c r="M18" s="69"/>
      <c r="N18" s="69"/>
      <c r="O18" s="69"/>
      <c r="P18" s="69"/>
    </row>
    <row r="19" spans="1:16" ht="15.75" hidden="1" x14ac:dyDescent="0.3">
      <c r="A19" s="146"/>
      <c r="B19" s="146"/>
      <c r="C19" s="149"/>
      <c r="D19" s="148"/>
      <c r="E19" s="148"/>
      <c r="F19" s="69"/>
      <c r="G19" s="34"/>
      <c r="H19" s="34"/>
      <c r="I19" s="34"/>
      <c r="J19" s="34"/>
    </row>
    <row r="20" spans="1:16" ht="14.25" hidden="1" customHeight="1" x14ac:dyDescent="0.3">
      <c r="A20" s="146"/>
      <c r="B20" s="146"/>
      <c r="C20" s="149"/>
      <c r="D20" s="148"/>
      <c r="E20" s="148"/>
      <c r="F20" s="69"/>
    </row>
    <row r="21" spans="1:16" ht="14.25" hidden="1" customHeight="1" x14ac:dyDescent="0.3">
      <c r="A21" s="149"/>
      <c r="B21" s="148"/>
      <c r="C21" s="148"/>
      <c r="D21" s="69"/>
      <c r="E21" s="69"/>
      <c r="F21" s="69"/>
    </row>
    <row r="22" spans="1:16" ht="14.25" hidden="1" customHeight="1" x14ac:dyDescent="0.3">
      <c r="A22" s="149"/>
      <c r="B22" s="148"/>
      <c r="C22" s="148"/>
      <c r="D22" s="69"/>
      <c r="E22" s="69"/>
      <c r="F22" s="226"/>
    </row>
    <row r="23" spans="1:16" ht="14.25" hidden="1" customHeight="1" x14ac:dyDescent="0.3">
      <c r="A23" s="149"/>
      <c r="B23" s="148"/>
      <c r="C23" s="148"/>
      <c r="D23" s="69"/>
      <c r="E23" s="69"/>
      <c r="F23" s="69"/>
    </row>
    <row r="24" spans="1:16" ht="14.25" hidden="1" customHeight="1" x14ac:dyDescent="0.3">
      <c r="A24" s="146"/>
      <c r="B24" s="147"/>
      <c r="C24" s="147"/>
      <c r="D24" s="147"/>
      <c r="E24" s="240"/>
      <c r="F24" s="69"/>
    </row>
    <row r="25" spans="1:16" ht="14.25" hidden="1" customHeight="1" x14ac:dyDescent="0.3">
      <c r="A25" s="69"/>
      <c r="B25" s="69"/>
      <c r="C25" s="69"/>
      <c r="D25" s="69"/>
      <c r="E25" s="69"/>
      <c r="F25" s="69"/>
    </row>
    <row r="26" spans="1:16" ht="14.25" hidden="1" customHeight="1" x14ac:dyDescent="0.3">
      <c r="A26" s="69"/>
      <c r="B26" s="69"/>
      <c r="C26" s="69"/>
      <c r="D26" s="69"/>
      <c r="E26" s="69"/>
      <c r="F26" s="69"/>
    </row>
  </sheetData>
  <mergeCells count="6">
    <mergeCell ref="A8:F8"/>
    <mergeCell ref="A1:F1"/>
    <mergeCell ref="A3:A4"/>
    <mergeCell ref="B3:C3"/>
    <mergeCell ref="D3:E3"/>
    <mergeCell ref="F3:F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40"/>
  <sheetViews>
    <sheetView zoomScaleNormal="100" workbookViewId="0"/>
  </sheetViews>
  <sheetFormatPr defaultColWidth="0" defaultRowHeight="15" customHeight="1" zeroHeight="1" x14ac:dyDescent="0.25"/>
  <cols>
    <col min="1" max="1" width="18.85546875" customWidth="1"/>
    <col min="2" max="5" width="9.140625" customWidth="1"/>
    <col min="6" max="6" width="15.42578125" customWidth="1"/>
    <col min="7" max="7" width="9.140625" customWidth="1"/>
    <col min="8" max="8" width="13.85546875" customWidth="1"/>
    <col min="9" max="9" width="13.140625" customWidth="1"/>
    <col min="10" max="10" width="10.7109375" customWidth="1"/>
    <col min="11" max="16384" width="9.140625" hidden="1"/>
  </cols>
  <sheetData>
    <row r="1" spans="1:7" x14ac:dyDescent="0.25">
      <c r="A1" s="254" t="s">
        <v>715</v>
      </c>
    </row>
    <row r="2" spans="1:7" ht="45" customHeight="1" x14ac:dyDescent="0.25"/>
    <row r="3" spans="1:7" x14ac:dyDescent="0.25">
      <c r="E3" t="s">
        <v>97</v>
      </c>
      <c r="F3" t="s">
        <v>96</v>
      </c>
    </row>
    <row r="4" spans="1:7" ht="28.5" customHeight="1" x14ac:dyDescent="0.25">
      <c r="D4" s="177" t="str">
        <f t="shared" ref="D4:D5" si="0">A25</f>
        <v>TV Cultura</v>
      </c>
      <c r="E4" s="36">
        <f>D25</f>
        <v>0.52054794520547942</v>
      </c>
      <c r="F4" s="100">
        <f t="shared" ref="F4:F5" si="1">F25</f>
        <v>0.47945205479452052</v>
      </c>
    </row>
    <row r="5" spans="1:7" ht="28.5" customHeight="1" x14ac:dyDescent="0.25">
      <c r="D5" s="177" t="str">
        <f t="shared" si="0"/>
        <v>TV Brasil</v>
      </c>
      <c r="E5" s="36">
        <f t="shared" ref="E5" si="2">D26</f>
        <v>0.75438596491228072</v>
      </c>
      <c r="F5" s="100">
        <f t="shared" si="1"/>
        <v>0.24561403508771928</v>
      </c>
    </row>
    <row r="6" spans="1:7" x14ac:dyDescent="0.25">
      <c r="C6" s="215"/>
    </row>
    <row r="7" spans="1:7" ht="28.5" customHeight="1" x14ac:dyDescent="0.25">
      <c r="C7" s="215"/>
    </row>
    <row r="8" spans="1:7" x14ac:dyDescent="0.25">
      <c r="C8" s="215"/>
    </row>
    <row r="9" spans="1:7" x14ac:dyDescent="0.25">
      <c r="C9" s="215"/>
    </row>
    <row r="10" spans="1:7" x14ac:dyDescent="0.25">
      <c r="C10" s="215"/>
    </row>
    <row r="11" spans="1:7" x14ac:dyDescent="0.25">
      <c r="C11" s="215"/>
      <c r="D11" s="215"/>
      <c r="E11" s="215"/>
      <c r="F11" s="215"/>
      <c r="G11" s="215"/>
    </row>
    <row r="12" spans="1:7" ht="15" customHeight="1" x14ac:dyDescent="0.25"/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spans="1:10" ht="15" customHeight="1" x14ac:dyDescent="0.25"/>
    <row r="18" spans="1:10" ht="15" customHeight="1" x14ac:dyDescent="0.25"/>
    <row r="19" spans="1:10" ht="29.25" customHeight="1" x14ac:dyDescent="0.25">
      <c r="A19" s="291" t="s">
        <v>656</v>
      </c>
      <c r="B19" s="291"/>
      <c r="C19" s="291"/>
      <c r="D19" s="291"/>
      <c r="E19" s="291"/>
      <c r="F19" s="291"/>
      <c r="G19" s="291"/>
      <c r="H19" s="291"/>
      <c r="I19" s="291"/>
      <c r="J19" s="291"/>
    </row>
    <row r="23" spans="1:10" ht="27" hidden="1" customHeight="1" x14ac:dyDescent="0.25">
      <c r="A23" s="314" t="s">
        <v>45</v>
      </c>
      <c r="B23" s="316" t="s">
        <v>660</v>
      </c>
      <c r="C23" s="317"/>
      <c r="D23" s="287"/>
      <c r="E23" s="316" t="s">
        <v>661</v>
      </c>
      <c r="F23" s="287"/>
      <c r="G23" s="319" t="s">
        <v>658</v>
      </c>
    </row>
    <row r="24" spans="1:10" ht="40.5" hidden="1" x14ac:dyDescent="0.25">
      <c r="A24" s="315"/>
      <c r="B24" s="14" t="s">
        <v>691</v>
      </c>
      <c r="C24" s="14" t="s">
        <v>664</v>
      </c>
      <c r="D24" s="14" t="s">
        <v>665</v>
      </c>
      <c r="E24" s="14" t="s">
        <v>664</v>
      </c>
      <c r="F24" s="14" t="s">
        <v>665</v>
      </c>
      <c r="G24" s="316"/>
    </row>
    <row r="25" spans="1:10" hidden="1" x14ac:dyDescent="0.25">
      <c r="A25" s="72" t="s">
        <v>57</v>
      </c>
      <c r="B25" s="20">
        <v>86</v>
      </c>
      <c r="C25" s="20">
        <v>152</v>
      </c>
      <c r="D25" s="17">
        <v>0.52054794520547942</v>
      </c>
      <c r="E25" s="68">
        <v>140</v>
      </c>
      <c r="F25" s="17">
        <v>0.47945205479452052</v>
      </c>
      <c r="G25" s="71">
        <v>292</v>
      </c>
    </row>
    <row r="26" spans="1:10" hidden="1" x14ac:dyDescent="0.25">
      <c r="A26" s="72" t="s">
        <v>56</v>
      </c>
      <c r="B26" s="20">
        <v>83</v>
      </c>
      <c r="C26" s="20">
        <v>129</v>
      </c>
      <c r="D26" s="17">
        <v>0.75438596491228072</v>
      </c>
      <c r="E26" s="68">
        <v>42</v>
      </c>
      <c r="F26" s="17">
        <v>0.24561403508771928</v>
      </c>
      <c r="G26" s="71">
        <v>171</v>
      </c>
    </row>
    <row r="27" spans="1:10" hidden="1" x14ac:dyDescent="0.25">
      <c r="A27" s="21" t="s">
        <v>6</v>
      </c>
      <c r="B27" s="80">
        <v>162</v>
      </c>
      <c r="C27" s="80">
        <v>281</v>
      </c>
      <c r="D27" s="23">
        <v>0.60691144708423328</v>
      </c>
      <c r="E27" s="81">
        <v>182</v>
      </c>
      <c r="F27" s="23">
        <v>0.39308855291576672</v>
      </c>
      <c r="G27" s="82">
        <v>463</v>
      </c>
      <c r="I27" s="175"/>
      <c r="J27" s="175"/>
    </row>
    <row r="28" spans="1:10" hidden="1" x14ac:dyDescent="0.25">
      <c r="I28" s="175"/>
      <c r="J28" s="175"/>
    </row>
    <row r="32" spans="1:10" hidden="1" x14ac:dyDescent="0.25">
      <c r="A32" t="s">
        <v>45</v>
      </c>
      <c r="B32" t="s">
        <v>660</v>
      </c>
      <c r="E32" t="s">
        <v>661</v>
      </c>
      <c r="G32" t="s">
        <v>658</v>
      </c>
    </row>
    <row r="33" spans="1:7" hidden="1" x14ac:dyDescent="0.25">
      <c r="B33" t="s">
        <v>657</v>
      </c>
      <c r="C33" t="s">
        <v>664</v>
      </c>
      <c r="D33" t="s">
        <v>665</v>
      </c>
      <c r="E33" t="s">
        <v>664</v>
      </c>
      <c r="F33" t="s">
        <v>665</v>
      </c>
    </row>
    <row r="34" spans="1:7" hidden="1" x14ac:dyDescent="0.25">
      <c r="A34" t="s">
        <v>57</v>
      </c>
      <c r="B34">
        <v>86</v>
      </c>
      <c r="C34">
        <v>152</v>
      </c>
      <c r="D34" s="175">
        <v>0.52054794520547942</v>
      </c>
      <c r="E34">
        <v>140</v>
      </c>
      <c r="F34" s="175">
        <v>0.47945205479452052</v>
      </c>
      <c r="G34">
        <v>292</v>
      </c>
    </row>
    <row r="35" spans="1:7" hidden="1" x14ac:dyDescent="0.25">
      <c r="A35" t="s">
        <v>56</v>
      </c>
      <c r="B35">
        <v>83</v>
      </c>
      <c r="C35">
        <v>129</v>
      </c>
      <c r="D35" s="175">
        <v>0.75438596491228072</v>
      </c>
      <c r="E35">
        <v>42</v>
      </c>
      <c r="F35" s="175">
        <v>0.24561403508771928</v>
      </c>
      <c r="G35">
        <v>171</v>
      </c>
    </row>
    <row r="36" spans="1:7" hidden="1" x14ac:dyDescent="0.25">
      <c r="A36" t="s">
        <v>6</v>
      </c>
      <c r="B36">
        <v>162</v>
      </c>
      <c r="C36">
        <v>281</v>
      </c>
      <c r="D36" s="175">
        <v>0.60691144708423328</v>
      </c>
      <c r="E36" s="176">
        <v>182</v>
      </c>
      <c r="F36" s="175">
        <v>0.39308855291576672</v>
      </c>
      <c r="G36" s="176">
        <v>463</v>
      </c>
    </row>
    <row r="37" spans="1:7" hidden="1" x14ac:dyDescent="0.25">
      <c r="D37" s="175"/>
      <c r="F37" s="175"/>
    </row>
    <row r="38" spans="1:7" hidden="1" x14ac:dyDescent="0.25">
      <c r="D38" s="175"/>
      <c r="E38" s="176"/>
      <c r="F38" s="175"/>
      <c r="G38" s="176"/>
    </row>
    <row r="40" spans="1:7" hidden="1" x14ac:dyDescent="0.25">
      <c r="D40" s="176"/>
    </row>
  </sheetData>
  <mergeCells count="5">
    <mergeCell ref="A23:A24"/>
    <mergeCell ref="B23:D23"/>
    <mergeCell ref="E23:F23"/>
    <mergeCell ref="G23:G24"/>
    <mergeCell ref="A19:J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23"/>
  <sheetViews>
    <sheetView workbookViewId="0">
      <selection sqref="A1:E1"/>
    </sheetView>
  </sheetViews>
  <sheetFormatPr defaultColWidth="0" defaultRowHeight="15" customHeight="1" x14ac:dyDescent="0.25"/>
  <cols>
    <col min="1" max="1" width="48.85546875" style="118" customWidth="1"/>
    <col min="2" max="2" width="14" style="118" customWidth="1"/>
    <col min="3" max="4" width="9.140625" style="118" customWidth="1"/>
    <col min="5" max="5" width="9.140625" style="182" customWidth="1"/>
    <col min="6" max="6" width="48.42578125" style="182" hidden="1" customWidth="1"/>
    <col min="7" max="12" width="9.140625" style="149" hidden="1" customWidth="1"/>
    <col min="13" max="13" width="14.7109375" style="149" hidden="1" customWidth="1"/>
    <col min="14" max="16384" width="9.140625" style="149" hidden="1"/>
  </cols>
  <sheetData>
    <row r="1" spans="1:15" ht="31.5" customHeight="1" x14ac:dyDescent="0.25">
      <c r="A1" s="323" t="s">
        <v>716</v>
      </c>
      <c r="B1" s="323"/>
      <c r="C1" s="323"/>
      <c r="D1" s="323"/>
      <c r="E1" s="323"/>
      <c r="F1" s="149"/>
    </row>
    <row r="2" spans="1:15" ht="23.25" x14ac:dyDescent="0.25">
      <c r="F2" s="183"/>
    </row>
    <row r="3" spans="1:15" x14ac:dyDescent="0.25">
      <c r="A3" s="185"/>
      <c r="B3" s="119" t="s">
        <v>40</v>
      </c>
      <c r="C3" s="119" t="s">
        <v>6</v>
      </c>
      <c r="D3" s="185"/>
      <c r="G3" s="146"/>
      <c r="H3" s="146"/>
      <c r="I3" s="146"/>
      <c r="J3" s="146"/>
      <c r="M3" s="146"/>
      <c r="N3" s="146"/>
      <c r="O3" s="146"/>
    </row>
    <row r="4" spans="1:15" x14ac:dyDescent="0.25">
      <c r="A4" s="185"/>
      <c r="B4" t="s">
        <v>159</v>
      </c>
      <c r="C4" s="4">
        <v>4</v>
      </c>
      <c r="D4" s="186">
        <f>C4/C$7</f>
        <v>1.4234875444839857E-2</v>
      </c>
      <c r="G4" s="146"/>
      <c r="I4" s="148"/>
      <c r="J4" s="148"/>
      <c r="M4" s="179"/>
      <c r="N4" s="148"/>
      <c r="O4" s="148"/>
    </row>
    <row r="5" spans="1:15" x14ac:dyDescent="0.25">
      <c r="A5" s="185"/>
      <c r="B5" t="s">
        <v>30</v>
      </c>
      <c r="C5" s="4">
        <v>256</v>
      </c>
      <c r="D5" s="186">
        <f t="shared" ref="D5:D6" si="0">C5/C$7</f>
        <v>0.91103202846975084</v>
      </c>
      <c r="G5" s="146"/>
      <c r="I5" s="148"/>
      <c r="J5" s="148"/>
      <c r="M5" s="179"/>
      <c r="N5" s="148"/>
      <c r="O5" s="148"/>
    </row>
    <row r="6" spans="1:15" x14ac:dyDescent="0.25">
      <c r="A6" s="185"/>
      <c r="B6" t="s">
        <v>104</v>
      </c>
      <c r="C6" s="4">
        <v>21</v>
      </c>
      <c r="D6" s="186">
        <f t="shared" si="0"/>
        <v>7.4733096085409248E-2</v>
      </c>
      <c r="G6" s="146"/>
      <c r="I6" s="148"/>
      <c r="J6" s="148"/>
      <c r="M6" s="179"/>
      <c r="N6" s="148"/>
      <c r="O6" s="148"/>
    </row>
    <row r="7" spans="1:15" x14ac:dyDescent="0.25">
      <c r="A7" s="185"/>
      <c r="B7" s="120"/>
      <c r="C7" s="121">
        <f>SUM(C4:C6)</f>
        <v>281</v>
      </c>
      <c r="D7" s="121"/>
      <c r="M7" s="181"/>
      <c r="N7" s="147"/>
    </row>
    <row r="8" spans="1:15" x14ac:dyDescent="0.25">
      <c r="A8" s="185"/>
      <c r="B8" s="120"/>
      <c r="C8" s="121"/>
      <c r="D8" s="121"/>
      <c r="M8" s="181"/>
      <c r="N8" s="147"/>
    </row>
    <row r="9" spans="1:15" x14ac:dyDescent="0.25">
      <c r="A9" s="120"/>
      <c r="B9" s="120"/>
      <c r="C9" s="121"/>
      <c r="D9" s="121"/>
      <c r="M9" s="181"/>
      <c r="N9" s="147"/>
    </row>
    <row r="10" spans="1:15" x14ac:dyDescent="0.25">
      <c r="A10" s="120"/>
      <c r="B10" s="120"/>
      <c r="C10" s="121"/>
      <c r="D10" s="121"/>
      <c r="M10" s="181"/>
      <c r="N10" s="147"/>
    </row>
    <row r="11" spans="1:15" x14ac:dyDescent="0.25">
      <c r="A11" s="120"/>
      <c r="B11" s="120"/>
      <c r="C11" s="121"/>
      <c r="D11" s="121"/>
      <c r="M11" s="181"/>
      <c r="N11" s="147"/>
    </row>
    <row r="12" spans="1:15" x14ac:dyDescent="0.25">
      <c r="A12" s="120"/>
      <c r="B12" s="120"/>
      <c r="C12" s="121"/>
      <c r="D12" s="121"/>
      <c r="M12" s="181"/>
      <c r="N12" s="147"/>
    </row>
    <row r="13" spans="1:15" x14ac:dyDescent="0.25">
      <c r="A13" s="120"/>
      <c r="B13" s="120"/>
      <c r="C13" s="121"/>
      <c r="D13" s="121"/>
      <c r="M13" s="181"/>
      <c r="N13" s="147"/>
    </row>
    <row r="14" spans="1:15" x14ac:dyDescent="0.25">
      <c r="A14" s="120"/>
      <c r="B14" s="120"/>
      <c r="C14" s="121"/>
      <c r="D14" s="121"/>
      <c r="M14" s="181"/>
      <c r="N14" s="147"/>
    </row>
    <row r="15" spans="1:15" x14ac:dyDescent="0.25">
      <c r="A15" s="120"/>
      <c r="B15" s="120"/>
      <c r="C15" s="121"/>
      <c r="D15" s="121"/>
      <c r="M15" s="181"/>
      <c r="N15" s="147"/>
    </row>
    <row r="16" spans="1:15" x14ac:dyDescent="0.25">
      <c r="A16" s="122"/>
      <c r="B16" s="122"/>
      <c r="C16" s="121"/>
      <c r="D16" s="121"/>
      <c r="M16" s="181"/>
      <c r="N16" s="147"/>
    </row>
    <row r="17" spans="1:14" x14ac:dyDescent="0.25">
      <c r="A17" s="122"/>
      <c r="B17" s="122"/>
      <c r="C17" s="121"/>
      <c r="D17" s="121"/>
      <c r="M17" s="181"/>
      <c r="N17" s="147"/>
    </row>
    <row r="18" spans="1:14" ht="27.75" customHeight="1" x14ac:dyDescent="0.25">
      <c r="A18" s="291" t="s">
        <v>656</v>
      </c>
      <c r="B18" s="291"/>
      <c r="C18" s="291"/>
      <c r="D18" s="291"/>
      <c r="E18" s="291"/>
      <c r="F18" s="291"/>
      <c r="G18" s="291"/>
      <c r="H18" s="291"/>
      <c r="I18" s="291"/>
    </row>
    <row r="19" spans="1:14" x14ac:dyDescent="0.25">
      <c r="A19" s="122"/>
      <c r="B19" s="122"/>
      <c r="C19" s="120"/>
      <c r="D19" s="120"/>
      <c r="E19" s="184"/>
      <c r="F19" s="184"/>
    </row>
    <row r="20" spans="1:14" x14ac:dyDescent="0.25">
      <c r="A20" s="180"/>
      <c r="B20" s="180"/>
    </row>
    <row r="21" spans="1:14" x14ac:dyDescent="0.25">
      <c r="A21" s="180"/>
      <c r="B21" s="180"/>
    </row>
    <row r="22" spans="1:14" x14ac:dyDescent="0.25">
      <c r="A22" s="180"/>
      <c r="B22" s="180"/>
    </row>
    <row r="23" spans="1:14" x14ac:dyDescent="0.25">
      <c r="A23" s="180"/>
      <c r="B23" s="180"/>
    </row>
  </sheetData>
  <mergeCells count="2">
    <mergeCell ref="A18:I18"/>
    <mergeCell ref="A1:E1"/>
  </mergeCells>
  <pageMargins left="0.511811024" right="0.511811024" top="0.78740157499999996" bottom="0.78740157499999996" header="0.31496062000000002" footer="0.3149606200000000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S60"/>
  <sheetViews>
    <sheetView zoomScaleNormal="100" workbookViewId="0">
      <selection sqref="A1:K1"/>
    </sheetView>
  </sheetViews>
  <sheetFormatPr defaultColWidth="0" defaultRowHeight="15" customHeight="1" x14ac:dyDescent="0.25"/>
  <cols>
    <col min="1" max="1" width="9.140625" customWidth="1"/>
    <col min="2" max="2" width="11.140625" bestFit="1" customWidth="1"/>
    <col min="3" max="3" width="10.85546875" bestFit="1" customWidth="1"/>
    <col min="4" max="4" width="5.7109375" bestFit="1" customWidth="1"/>
    <col min="5" max="5" width="10.85546875" bestFit="1" customWidth="1"/>
    <col min="6" max="6" width="5.7109375" bestFit="1" customWidth="1"/>
    <col min="7" max="7" width="10.85546875" bestFit="1" customWidth="1"/>
    <col min="8" max="8" width="10.140625" bestFit="1" customWidth="1"/>
    <col min="9" max="9" width="10.85546875" bestFit="1" customWidth="1"/>
    <col min="10" max="10" width="5.7109375" bestFit="1" customWidth="1"/>
    <col min="11" max="11" width="7.140625" hidden="1" customWidth="1"/>
    <col min="12" max="12" width="11.140625" hidden="1" customWidth="1"/>
    <col min="13" max="13" width="10.85546875" hidden="1" customWidth="1"/>
    <col min="14" max="14" width="9.140625" hidden="1" customWidth="1"/>
    <col min="15" max="15" width="10.85546875" hidden="1" customWidth="1"/>
    <col min="16" max="16" width="9.140625" hidden="1" customWidth="1"/>
    <col min="17" max="17" width="10.85546875" hidden="1" customWidth="1"/>
    <col min="18" max="18" width="9.140625" hidden="1" customWidth="1"/>
    <col min="19" max="19" width="10.85546875" hidden="1" customWidth="1"/>
    <col min="20" max="20" width="0" hidden="1" customWidth="1"/>
  </cols>
  <sheetData>
    <row r="1" spans="1:11" ht="33.75" customHeight="1" x14ac:dyDescent="0.25">
      <c r="A1" s="293" t="s">
        <v>719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5" customHeight="1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6" spans="1:11" ht="15" customHeight="1" x14ac:dyDescent="0.3">
      <c r="B6" s="229" t="s">
        <v>7</v>
      </c>
      <c r="C6" s="229">
        <v>2012</v>
      </c>
      <c r="D6" s="229">
        <v>2013</v>
      </c>
      <c r="E6" s="229">
        <v>2014</v>
      </c>
      <c r="F6" s="229">
        <v>2015</v>
      </c>
    </row>
    <row r="7" spans="1:11" ht="15" customHeight="1" x14ac:dyDescent="0.25">
      <c r="B7" s="58" t="s">
        <v>16</v>
      </c>
      <c r="C7" s="227">
        <v>7.5098236580786293E-2</v>
      </c>
      <c r="D7" s="227">
        <v>0.1065624804821685</v>
      </c>
      <c r="E7" s="227">
        <v>9.4620116692034476E-2</v>
      </c>
      <c r="F7" s="36">
        <v>0.11586462032809067</v>
      </c>
    </row>
    <row r="8" spans="1:11" ht="15" customHeight="1" x14ac:dyDescent="0.25">
      <c r="B8" s="187"/>
      <c r="C8" s="241"/>
      <c r="D8" s="241"/>
      <c r="E8" s="241"/>
      <c r="F8" s="244"/>
      <c r="G8" s="215"/>
    </row>
    <row r="10" spans="1:11" ht="15" customHeight="1" x14ac:dyDescent="0.25">
      <c r="A10" s="215"/>
      <c r="B10" s="187"/>
      <c r="C10" s="241"/>
      <c r="D10" s="241"/>
      <c r="E10" s="241"/>
      <c r="F10" s="244"/>
      <c r="G10" s="215"/>
    </row>
    <row r="11" spans="1:11" ht="15" customHeight="1" x14ac:dyDescent="0.25">
      <c r="A11" s="215"/>
      <c r="B11" s="187"/>
      <c r="C11" s="241"/>
      <c r="D11" s="241"/>
      <c r="E11" s="241"/>
      <c r="F11" s="244"/>
      <c r="G11" s="215"/>
    </row>
    <row r="12" spans="1:11" ht="15" customHeight="1" x14ac:dyDescent="0.25">
      <c r="A12" s="215"/>
      <c r="B12" s="215"/>
      <c r="C12" s="215"/>
      <c r="D12" s="215"/>
      <c r="E12" s="215"/>
      <c r="F12" s="215"/>
      <c r="G12" s="215"/>
    </row>
    <row r="13" spans="1:11" ht="15" customHeight="1" x14ac:dyDescent="0.25">
      <c r="A13" s="215"/>
      <c r="B13" s="215"/>
      <c r="C13" s="241"/>
      <c r="D13" s="241"/>
      <c r="E13" s="241"/>
      <c r="F13" s="244"/>
      <c r="G13" s="215"/>
    </row>
    <row r="14" spans="1:11" ht="15" customHeight="1" x14ac:dyDescent="0.25">
      <c r="B14" s="215"/>
      <c r="C14" s="241"/>
      <c r="D14" s="241"/>
      <c r="E14" s="241"/>
      <c r="F14" s="244"/>
      <c r="G14" s="215"/>
    </row>
    <row r="15" spans="1:11" ht="15" customHeight="1" x14ac:dyDescent="0.25">
      <c r="B15" s="215"/>
      <c r="C15" s="241"/>
      <c r="D15" s="241"/>
      <c r="E15" s="241"/>
      <c r="F15" s="244"/>
      <c r="G15" s="215"/>
    </row>
    <row r="16" spans="1:11" ht="15" customHeight="1" x14ac:dyDescent="0.25">
      <c r="B16" s="215"/>
      <c r="C16" s="241"/>
      <c r="D16" s="241"/>
      <c r="E16" s="241"/>
      <c r="F16" s="244"/>
      <c r="G16" s="215"/>
    </row>
    <row r="17" spans="1:11" ht="15" customHeight="1" x14ac:dyDescent="0.25">
      <c r="B17" s="215"/>
      <c r="C17" s="241"/>
      <c r="D17" s="241"/>
      <c r="E17" s="241"/>
      <c r="F17" s="244"/>
      <c r="G17" s="215"/>
    </row>
    <row r="18" spans="1:11" ht="15" customHeight="1" x14ac:dyDescent="0.25">
      <c r="B18" s="215"/>
      <c r="C18" s="215"/>
      <c r="D18" s="215"/>
      <c r="E18" s="215"/>
      <c r="F18" s="215"/>
      <c r="G18" s="215"/>
    </row>
    <row r="19" spans="1:11" ht="15" customHeight="1" x14ac:dyDescent="0.25">
      <c r="B19" s="215"/>
      <c r="C19" s="215"/>
      <c r="D19" s="215"/>
      <c r="E19" s="215"/>
      <c r="F19" s="215"/>
      <c r="G19" s="215"/>
    </row>
    <row r="21" spans="1:11" s="211" customFormat="1" ht="26.25" customHeight="1" x14ac:dyDescent="0.25">
      <c r="A21" s="291" t="s">
        <v>656</v>
      </c>
      <c r="B21" s="291"/>
      <c r="C21" s="291"/>
      <c r="D21" s="291"/>
      <c r="E21" s="291"/>
      <c r="F21" s="291"/>
      <c r="G21" s="291"/>
      <c r="H21" s="291"/>
      <c r="I21" s="60"/>
      <c r="J21" s="60"/>
      <c r="K21" s="60"/>
    </row>
    <row r="23" spans="1:11" x14ac:dyDescent="0.25">
      <c r="B23" s="230"/>
      <c r="C23" s="149"/>
      <c r="D23" s="149"/>
      <c r="E23" s="149"/>
      <c r="F23" s="149"/>
      <c r="G23" s="149"/>
      <c r="H23" s="149"/>
    </row>
    <row r="24" spans="1:11" ht="15" customHeight="1" x14ac:dyDescent="0.25">
      <c r="B24" s="256"/>
      <c r="C24" s="256"/>
      <c r="D24" s="256"/>
      <c r="E24" s="256"/>
      <c r="F24" s="256"/>
      <c r="G24" s="256"/>
      <c r="H24" s="256"/>
    </row>
    <row r="25" spans="1:11" ht="15" customHeight="1" x14ac:dyDescent="0.25">
      <c r="B25" s="187"/>
      <c r="C25" s="109"/>
      <c r="D25" s="192"/>
      <c r="E25" s="109"/>
      <c r="F25" s="192"/>
      <c r="G25" s="109"/>
      <c r="H25" s="192"/>
    </row>
    <row r="26" spans="1:11" s="149" customFormat="1" ht="15" customHeight="1" x14ac:dyDescent="0.25"/>
    <row r="27" spans="1:11" s="149" customFormat="1" ht="15" customHeight="1" x14ac:dyDescent="0.25"/>
    <row r="28" spans="1:11" s="149" customFormat="1" ht="15" customHeight="1" x14ac:dyDescent="0.25">
      <c r="B28" s="263"/>
      <c r="C28" s="263"/>
      <c r="D28" s="263"/>
      <c r="E28" s="263"/>
      <c r="F28" s="263"/>
      <c r="G28" s="263"/>
      <c r="H28" s="263"/>
      <c r="I28" s="263"/>
      <c r="J28" s="263"/>
    </row>
    <row r="29" spans="1:11" s="149" customFormat="1" ht="15" customHeight="1" x14ac:dyDescent="0.25">
      <c r="B29" s="187"/>
      <c r="C29" s="109"/>
      <c r="D29" s="244"/>
      <c r="E29" s="277"/>
      <c r="F29" s="241"/>
      <c r="G29" s="277"/>
      <c r="H29" s="241"/>
      <c r="I29" s="277"/>
      <c r="J29" s="241"/>
    </row>
    <row r="30" spans="1:11" s="149" customFormat="1" ht="15" customHeight="1" x14ac:dyDescent="0.25">
      <c r="B30" s="187"/>
      <c r="C30" s="109"/>
      <c r="D30" s="244"/>
      <c r="E30" s="277"/>
      <c r="F30" s="241"/>
      <c r="G30" s="277"/>
      <c r="H30" s="241"/>
      <c r="I30" s="277"/>
      <c r="J30" s="241"/>
    </row>
    <row r="31" spans="1:11" s="149" customFormat="1" ht="15.75" x14ac:dyDescent="0.3">
      <c r="A31" s="69"/>
      <c r="B31" s="187"/>
      <c r="C31" s="109"/>
      <c r="D31" s="244"/>
      <c r="E31" s="277"/>
      <c r="F31" s="241"/>
      <c r="G31" s="277"/>
      <c r="H31" s="241"/>
      <c r="I31" s="277"/>
      <c r="J31" s="241"/>
    </row>
    <row r="32" spans="1:11" s="149" customFormat="1" ht="15" customHeight="1" x14ac:dyDescent="0.25">
      <c r="B32" s="187"/>
      <c r="C32" s="109"/>
      <c r="D32" s="244"/>
      <c r="E32" s="277"/>
      <c r="F32" s="241"/>
      <c r="G32" s="277"/>
      <c r="H32" s="241"/>
      <c r="I32" s="277"/>
      <c r="J32" s="241"/>
    </row>
    <row r="33" spans="2:10" s="149" customFormat="1" ht="15" customHeight="1" x14ac:dyDescent="0.25">
      <c r="B33" s="187"/>
      <c r="C33" s="109"/>
      <c r="D33" s="244"/>
      <c r="E33" s="277"/>
      <c r="F33" s="241"/>
      <c r="G33" s="277"/>
      <c r="H33" s="241"/>
      <c r="I33" s="277"/>
      <c r="J33" s="241"/>
    </row>
    <row r="34" spans="2:10" s="149" customFormat="1" ht="15" customHeight="1" x14ac:dyDescent="0.25"/>
    <row r="35" spans="2:10" s="149" customFormat="1" ht="15" customHeight="1" x14ac:dyDescent="0.25"/>
    <row r="36" spans="2:10" s="149" customFormat="1" x14ac:dyDescent="0.25"/>
    <row r="37" spans="2:10" s="149" customFormat="1" x14ac:dyDescent="0.25">
      <c r="B37" s="278"/>
      <c r="C37" s="277"/>
      <c r="D37" s="241"/>
      <c r="F37" s="241"/>
      <c r="H37" s="278"/>
      <c r="I37" s="279"/>
      <c r="J37" s="241"/>
    </row>
    <row r="38" spans="2:10" s="149" customFormat="1" x14ac:dyDescent="0.25">
      <c r="B38" s="278"/>
      <c r="C38" s="277"/>
      <c r="D38" s="241"/>
      <c r="F38" s="241"/>
      <c r="H38" s="278"/>
      <c r="I38" s="279"/>
      <c r="J38" s="241"/>
    </row>
    <row r="39" spans="2:10" s="149" customFormat="1" x14ac:dyDescent="0.25">
      <c r="B39" s="278"/>
      <c r="C39" s="277"/>
      <c r="D39" s="241"/>
      <c r="F39" s="241"/>
      <c r="H39" s="278"/>
      <c r="I39" s="279"/>
      <c r="J39" s="241"/>
    </row>
    <row r="40" spans="2:10" s="149" customFormat="1" x14ac:dyDescent="0.25">
      <c r="B40" s="278"/>
      <c r="C40" s="277"/>
      <c r="D40" s="241"/>
      <c r="F40" s="241"/>
      <c r="H40" s="278"/>
      <c r="I40" s="279"/>
      <c r="J40" s="241"/>
    </row>
    <row r="41" spans="2:10" s="149" customFormat="1" x14ac:dyDescent="0.25">
      <c r="B41" s="278"/>
      <c r="C41" s="277"/>
      <c r="D41" s="241"/>
      <c r="F41" s="241"/>
      <c r="H41" s="278"/>
      <c r="I41" s="279"/>
      <c r="J41" s="241"/>
    </row>
    <row r="42" spans="2:10" s="149" customFormat="1" ht="15" customHeight="1" x14ac:dyDescent="0.25">
      <c r="H42" s="278"/>
      <c r="I42" s="279"/>
    </row>
    <row r="43" spans="2:10" s="149" customFormat="1" ht="15" customHeight="1" x14ac:dyDescent="0.25"/>
    <row r="44" spans="2:10" s="149" customFormat="1" ht="15" customHeight="1" x14ac:dyDescent="0.25"/>
    <row r="45" spans="2:10" s="149" customFormat="1" ht="15" customHeight="1" x14ac:dyDescent="0.25">
      <c r="B45" s="187"/>
      <c r="C45" s="277"/>
      <c r="D45" s="241"/>
      <c r="F45" s="187"/>
      <c r="G45" s="244"/>
    </row>
    <row r="46" spans="2:10" s="149" customFormat="1" ht="15" customHeight="1" x14ac:dyDescent="0.25">
      <c r="B46" s="187"/>
      <c r="C46" s="277"/>
      <c r="D46" s="241"/>
      <c r="F46" s="187"/>
      <c r="G46" s="244"/>
    </row>
    <row r="47" spans="2:10" s="149" customFormat="1" ht="15" customHeight="1" x14ac:dyDescent="0.25">
      <c r="B47" s="187"/>
      <c r="C47" s="277"/>
      <c r="D47" s="241"/>
      <c r="F47" s="187"/>
      <c r="G47" s="244"/>
    </row>
    <row r="48" spans="2:10" s="149" customFormat="1" ht="15" customHeight="1" x14ac:dyDescent="0.25">
      <c r="B48" s="187"/>
      <c r="C48" s="277"/>
      <c r="D48" s="241"/>
      <c r="F48" s="187"/>
      <c r="G48" s="244"/>
    </row>
    <row r="49" spans="2:7" s="149" customFormat="1" ht="15" customHeight="1" x14ac:dyDescent="0.25">
      <c r="B49" s="187"/>
      <c r="C49" s="277"/>
      <c r="D49" s="241"/>
      <c r="F49" s="187"/>
      <c r="G49" s="244"/>
    </row>
    <row r="50" spans="2:7" s="149" customFormat="1" ht="15" customHeight="1" x14ac:dyDescent="0.25">
      <c r="F50" s="187"/>
      <c r="G50" s="244"/>
    </row>
    <row r="51" spans="2:7" s="149" customFormat="1" ht="15" customHeight="1" x14ac:dyDescent="0.25"/>
    <row r="52" spans="2:7" s="149" customFormat="1" ht="15" customHeight="1" x14ac:dyDescent="0.25"/>
    <row r="53" spans="2:7" s="149" customFormat="1" ht="15" customHeight="1" x14ac:dyDescent="0.25">
      <c r="B53" s="187"/>
      <c r="C53" s="277"/>
      <c r="D53" s="241"/>
      <c r="F53" s="245"/>
      <c r="G53" s="246"/>
    </row>
    <row r="54" spans="2:7" s="149" customFormat="1" ht="15" customHeight="1" x14ac:dyDescent="0.25">
      <c r="B54" s="187"/>
      <c r="C54" s="277"/>
      <c r="D54" s="241"/>
      <c r="F54" s="245"/>
      <c r="G54" s="246"/>
    </row>
    <row r="55" spans="2:7" s="149" customFormat="1" ht="15" customHeight="1" x14ac:dyDescent="0.25">
      <c r="B55" s="187"/>
      <c r="C55" s="277"/>
      <c r="D55" s="241"/>
      <c r="F55" s="245"/>
      <c r="G55" s="246"/>
    </row>
    <row r="56" spans="2:7" s="149" customFormat="1" ht="15" customHeight="1" x14ac:dyDescent="0.25">
      <c r="B56" s="187"/>
      <c r="C56" s="277"/>
      <c r="D56" s="241"/>
      <c r="F56" s="245"/>
      <c r="G56" s="246"/>
    </row>
    <row r="57" spans="2:7" s="149" customFormat="1" ht="15" customHeight="1" x14ac:dyDescent="0.25">
      <c r="B57" s="187"/>
      <c r="C57" s="277"/>
      <c r="D57" s="241"/>
      <c r="F57" s="245"/>
      <c r="G57" s="246"/>
    </row>
    <row r="58" spans="2:7" s="149" customFormat="1" ht="15" customHeight="1" x14ac:dyDescent="0.25">
      <c r="G58" s="246"/>
    </row>
    <row r="59" spans="2:7" s="149" customFormat="1" ht="15" customHeight="1" x14ac:dyDescent="0.25">
      <c r="G59" s="246"/>
    </row>
    <row r="60" spans="2:7" s="149" customFormat="1" ht="15" customHeight="1" x14ac:dyDescent="0.25"/>
  </sheetData>
  <mergeCells count="2">
    <mergeCell ref="A1:K1"/>
    <mergeCell ref="A21:H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33"/>
  <sheetViews>
    <sheetView workbookViewId="0">
      <selection activeCell="J22" sqref="J22"/>
    </sheetView>
  </sheetViews>
  <sheetFormatPr defaultColWidth="0" defaultRowHeight="15" customHeight="1" x14ac:dyDescent="0.25"/>
  <cols>
    <col min="1" max="11" width="9.140625" customWidth="1"/>
    <col min="12" max="12" width="5.42578125" customWidth="1"/>
    <col min="13" max="13" width="0.140625" hidden="1" customWidth="1"/>
    <col min="14" max="16384" width="9.140625" hidden="1"/>
  </cols>
  <sheetData>
    <row r="1" spans="1:21" s="1" customFormat="1" ht="17.100000000000001" customHeight="1" x14ac:dyDescent="0.25">
      <c r="A1" s="203" t="s">
        <v>720</v>
      </c>
    </row>
    <row r="4" spans="1:21" x14ac:dyDescent="0.25">
      <c r="B4" s="3" t="s">
        <v>45</v>
      </c>
      <c r="C4" s="3" t="s">
        <v>6</v>
      </c>
    </row>
    <row r="5" spans="1:21" x14ac:dyDescent="0.25">
      <c r="B5" t="str">
        <f>A24</f>
        <v>TV Brasil</v>
      </c>
      <c r="C5" s="4">
        <f>B24</f>
        <v>100510</v>
      </c>
      <c r="D5" s="11">
        <f>C5/$C$12</f>
        <v>0.52783598275382182</v>
      </c>
    </row>
    <row r="6" spans="1:21" x14ac:dyDescent="0.25">
      <c r="B6" t="str">
        <f>A25</f>
        <v>TV Cultura</v>
      </c>
      <c r="C6" s="4">
        <f t="shared" ref="C6:C11" si="0">B25</f>
        <v>58460</v>
      </c>
      <c r="D6" s="11">
        <f t="shared" ref="D6:D12" si="1">C6/$C$12</f>
        <v>0.30700717890546636</v>
      </c>
    </row>
    <row r="7" spans="1:21" x14ac:dyDescent="0.25">
      <c r="B7" t="str">
        <f>A26</f>
        <v>Globo</v>
      </c>
      <c r="C7" s="4">
        <f t="shared" si="0"/>
        <v>18619</v>
      </c>
      <c r="D7" s="11">
        <f t="shared" si="1"/>
        <v>9.777910817723022E-2</v>
      </c>
    </row>
    <row r="8" spans="1:21" x14ac:dyDescent="0.25">
      <c r="B8" t="str">
        <f>A27</f>
        <v>BAND</v>
      </c>
      <c r="C8" s="4">
        <f t="shared" si="0"/>
        <v>5560</v>
      </c>
      <c r="D8" s="11">
        <f t="shared" si="1"/>
        <v>2.9198766929770664E-2</v>
      </c>
    </row>
    <row r="9" spans="1:21" x14ac:dyDescent="0.25">
      <c r="B9" t="str">
        <f>A28</f>
        <v>Record</v>
      </c>
      <c r="C9" s="4">
        <f t="shared" si="0"/>
        <v>3655</v>
      </c>
      <c r="D9" s="11">
        <f t="shared" si="1"/>
        <v>1.9194513152574061E-2</v>
      </c>
    </row>
    <row r="10" spans="1:21" x14ac:dyDescent="0.25">
      <c r="B10" t="str">
        <f t="shared" ref="B10:B11" si="2">A29</f>
        <v>SBT</v>
      </c>
      <c r="C10" s="4">
        <f t="shared" si="0"/>
        <v>2085</v>
      </c>
      <c r="D10" s="11">
        <f t="shared" si="1"/>
        <v>1.0949537598663999E-2</v>
      </c>
    </row>
    <row r="11" spans="1:21" x14ac:dyDescent="0.25">
      <c r="B11" t="str">
        <f t="shared" si="2"/>
        <v>TV Gazeta</v>
      </c>
      <c r="C11" s="4">
        <f t="shared" si="0"/>
        <v>1530</v>
      </c>
      <c r="D11" s="11">
        <f t="shared" si="1"/>
        <v>8.034912482472862E-3</v>
      </c>
    </row>
    <row r="12" spans="1:21" x14ac:dyDescent="0.25">
      <c r="B12" s="5" t="s">
        <v>65</v>
      </c>
      <c r="C12" s="6">
        <f>SUM(C5:C11)</f>
        <v>190419</v>
      </c>
      <c r="D12" s="11">
        <f t="shared" si="1"/>
        <v>1</v>
      </c>
    </row>
    <row r="15" spans="1:21" ht="15" customHeight="1" x14ac:dyDescent="0.25">
      <c r="O15" s="257" t="s">
        <v>3</v>
      </c>
      <c r="P15" s="257" t="s">
        <v>663</v>
      </c>
      <c r="Q15" s="257" t="s">
        <v>662</v>
      </c>
      <c r="R15" s="257" t="s">
        <v>4</v>
      </c>
      <c r="S15" s="257" t="s">
        <v>56</v>
      </c>
      <c r="T15" s="257" t="s">
        <v>57</v>
      </c>
      <c r="U15" s="257" t="s">
        <v>62</v>
      </c>
    </row>
    <row r="16" spans="1:21" ht="15" customHeight="1" x14ac:dyDescent="0.25">
      <c r="O16" s="175">
        <v>2.9198766929770661E-2</v>
      </c>
      <c r="P16" s="175">
        <v>9.7779108177230192E-2</v>
      </c>
      <c r="Q16" s="175">
        <v>1.9194513152574061E-2</v>
      </c>
      <c r="R16" s="175">
        <v>1.0949537598663999E-2</v>
      </c>
      <c r="S16" s="175">
        <v>0.52783598275382182</v>
      </c>
      <c r="T16" s="175">
        <v>0.3070071789054663</v>
      </c>
      <c r="U16" s="175">
        <v>8.034912482472862E-3</v>
      </c>
    </row>
    <row r="19" spans="1:12" ht="27" customHeight="1" x14ac:dyDescent="0.25">
      <c r="A19" s="291" t="s">
        <v>656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</row>
    <row r="20" spans="1:12" x14ac:dyDescent="0.25">
      <c r="K20" s="146"/>
      <c r="L20" s="146"/>
    </row>
    <row r="21" spans="1:12" x14ac:dyDescent="0.25">
      <c r="A21" s="146"/>
      <c r="B21" s="146"/>
      <c r="C21" s="146"/>
      <c r="D21" s="149"/>
      <c r="E21" s="149"/>
      <c r="F21" s="149"/>
      <c r="G21" s="149"/>
      <c r="K21" s="149"/>
      <c r="L21" s="148"/>
    </row>
    <row r="22" spans="1:12" x14ac:dyDescent="0.25">
      <c r="A22" s="149"/>
      <c r="B22" s="149"/>
      <c r="C22" s="149"/>
      <c r="D22" s="149"/>
      <c r="E22" s="149"/>
      <c r="F22" s="149"/>
      <c r="G22" s="149"/>
    </row>
    <row r="23" spans="1:12" ht="27" customHeight="1" x14ac:dyDescent="0.3">
      <c r="A23" s="271" t="s">
        <v>45</v>
      </c>
      <c r="B23" s="271" t="s">
        <v>6</v>
      </c>
      <c r="C23" s="272"/>
      <c r="F23" s="239"/>
    </row>
    <row r="24" spans="1:12" ht="15" customHeight="1" x14ac:dyDescent="0.3">
      <c r="A24" s="272" t="s">
        <v>56</v>
      </c>
      <c r="B24" s="273">
        <v>100510</v>
      </c>
      <c r="C24" s="272"/>
      <c r="F24" s="280"/>
    </row>
    <row r="25" spans="1:12" ht="15" customHeight="1" x14ac:dyDescent="0.3">
      <c r="A25" s="272" t="s">
        <v>57</v>
      </c>
      <c r="B25" s="273">
        <v>58460</v>
      </c>
      <c r="C25" s="272"/>
      <c r="F25" s="280"/>
    </row>
    <row r="26" spans="1:12" ht="15" customHeight="1" x14ac:dyDescent="0.3">
      <c r="A26" s="272" t="s">
        <v>663</v>
      </c>
      <c r="B26" s="273">
        <v>18619</v>
      </c>
      <c r="C26" s="272"/>
      <c r="F26" s="280"/>
    </row>
    <row r="27" spans="1:12" ht="15" customHeight="1" x14ac:dyDescent="0.3">
      <c r="A27" s="272" t="s">
        <v>3</v>
      </c>
      <c r="B27" s="273">
        <v>5560</v>
      </c>
      <c r="C27" s="272"/>
      <c r="F27" s="280"/>
    </row>
    <row r="28" spans="1:12" ht="15" customHeight="1" x14ac:dyDescent="0.3">
      <c r="A28" s="272" t="s">
        <v>662</v>
      </c>
      <c r="B28" s="273">
        <v>3655</v>
      </c>
      <c r="C28" s="272"/>
      <c r="F28" s="280"/>
    </row>
    <row r="29" spans="1:12" ht="15" customHeight="1" x14ac:dyDescent="0.3">
      <c r="A29" s="272" t="s">
        <v>4</v>
      </c>
      <c r="B29" s="273">
        <v>2085</v>
      </c>
      <c r="C29" s="272"/>
      <c r="F29" s="280"/>
    </row>
    <row r="30" spans="1:12" ht="15" customHeight="1" x14ac:dyDescent="0.3">
      <c r="A30" s="268" t="s">
        <v>62</v>
      </c>
      <c r="B30" s="267">
        <v>1530</v>
      </c>
      <c r="C30" s="272"/>
      <c r="F30" s="280"/>
    </row>
    <row r="31" spans="1:12" ht="15" customHeight="1" x14ac:dyDescent="0.3">
      <c r="A31" s="274" t="s">
        <v>65</v>
      </c>
      <c r="B31" s="275">
        <v>190419</v>
      </c>
      <c r="C31" s="281"/>
      <c r="F31" s="276"/>
    </row>
    <row r="32" spans="1:12" ht="15" customHeight="1" x14ac:dyDescent="0.25">
      <c r="F32" s="139"/>
    </row>
    <row r="33" spans="6:6" ht="15" customHeight="1" x14ac:dyDescent="0.25">
      <c r="F33" s="239"/>
    </row>
  </sheetData>
  <mergeCells count="1">
    <mergeCell ref="A19:K1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/>
  </sheetViews>
  <sheetFormatPr defaultColWidth="0" defaultRowHeight="14.25" customHeight="1" x14ac:dyDescent="0.3"/>
  <cols>
    <col min="1" max="13" width="9.140625" style="25" customWidth="1"/>
    <col min="14" max="16384" width="9.140625" style="25" hidden="1"/>
  </cols>
  <sheetData>
    <row r="1" spans="1:1" s="12" customFormat="1" ht="17.100000000000001" customHeight="1" x14ac:dyDescent="0.25">
      <c r="A1" s="88" t="s">
        <v>674</v>
      </c>
    </row>
    <row r="21" spans="1:1" x14ac:dyDescent="0.3">
      <c r="A21" s="60" t="s">
        <v>656</v>
      </c>
    </row>
    <row r="22" spans="1:1" ht="13.5" customHeight="1" x14ac:dyDescent="0.3"/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18"/>
  <sheetViews>
    <sheetView workbookViewId="0"/>
  </sheetViews>
  <sheetFormatPr defaultColWidth="0" defaultRowHeight="15" customHeight="1" x14ac:dyDescent="0.25"/>
  <cols>
    <col min="1" max="1" width="27.7109375" customWidth="1"/>
    <col min="2" max="2" width="12.5703125" customWidth="1"/>
    <col min="3" max="9" width="8.7109375" customWidth="1"/>
    <col min="10" max="10" width="7" customWidth="1"/>
    <col min="11" max="11" width="9.140625" customWidth="1"/>
    <col min="12" max="12" width="16" hidden="1" customWidth="1"/>
    <col min="13" max="13" width="16.140625" hidden="1" customWidth="1"/>
    <col min="14" max="14" width="9.140625" hidden="1" customWidth="1"/>
    <col min="15" max="15" width="46.7109375" hidden="1" customWidth="1"/>
    <col min="16" max="16384" width="9.140625" hidden="1"/>
  </cols>
  <sheetData>
    <row r="1" spans="1:14" x14ac:dyDescent="0.25">
      <c r="A1" s="133" t="s">
        <v>717</v>
      </c>
    </row>
    <row r="2" spans="1:14" ht="18.75" x14ac:dyDescent="0.25">
      <c r="A2" s="133"/>
      <c r="E2" s="125"/>
    </row>
    <row r="10" spans="1:14" x14ac:dyDescent="0.25">
      <c r="B10" s="146"/>
      <c r="C10" s="3" t="s">
        <v>40</v>
      </c>
      <c r="D10" s="3" t="s">
        <v>6</v>
      </c>
    </row>
    <row r="11" spans="1:14" x14ac:dyDescent="0.25">
      <c r="C11" t="s">
        <v>159</v>
      </c>
      <c r="D11" s="4">
        <v>47338</v>
      </c>
      <c r="E11" s="175">
        <f>D11/D$14</f>
        <v>0.24859914189235319</v>
      </c>
      <c r="M11" s="89"/>
      <c r="N11" s="4"/>
    </row>
    <row r="12" spans="1:14" x14ac:dyDescent="0.25">
      <c r="C12" t="s">
        <v>30</v>
      </c>
      <c r="D12" s="4">
        <v>43852</v>
      </c>
      <c r="E12" s="175">
        <f t="shared" ref="E12:E13" si="0">D12/D$14</f>
        <v>0.2302921452166013</v>
      </c>
      <c r="M12" s="89"/>
      <c r="N12" s="4"/>
    </row>
    <row r="13" spans="1:14" x14ac:dyDescent="0.25">
      <c r="C13" t="s">
        <v>104</v>
      </c>
      <c r="D13" s="4">
        <v>99229</v>
      </c>
      <c r="E13" s="175">
        <f t="shared" si="0"/>
        <v>0.52110871289104554</v>
      </c>
      <c r="M13" s="89"/>
      <c r="N13" s="4"/>
    </row>
    <row r="14" spans="1:14" x14ac:dyDescent="0.25">
      <c r="C14" s="5"/>
      <c r="D14" s="6">
        <v>190419</v>
      </c>
      <c r="M14" s="89"/>
      <c r="N14" s="4"/>
    </row>
    <row r="18" spans="1:9" ht="27" customHeight="1" x14ac:dyDescent="0.25">
      <c r="A18" s="291" t="s">
        <v>656</v>
      </c>
      <c r="B18" s="291"/>
      <c r="C18" s="291"/>
      <c r="D18" s="291"/>
      <c r="E18" s="291"/>
      <c r="F18" s="291"/>
      <c r="G18" s="291"/>
      <c r="H18" s="291"/>
      <c r="I18" s="291"/>
    </row>
  </sheetData>
  <mergeCells count="1">
    <mergeCell ref="A18:I18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247"/>
  <sheetViews>
    <sheetView workbookViewId="0">
      <selection sqref="A1:J1"/>
    </sheetView>
  </sheetViews>
  <sheetFormatPr defaultColWidth="0" defaultRowHeight="15" customHeight="1" x14ac:dyDescent="0.25"/>
  <cols>
    <col min="1" max="1" width="34.140625" style="149" customWidth="1"/>
    <col min="2" max="2" width="12.5703125" style="149" customWidth="1"/>
    <col min="3" max="9" width="8.7109375" style="149" customWidth="1"/>
    <col min="10" max="10" width="7.42578125" style="149" customWidth="1"/>
    <col min="11" max="16384" width="7.42578125" style="149" hidden="1"/>
  </cols>
  <sheetData>
    <row r="1" spans="1:14" customFormat="1" ht="33" customHeight="1" x14ac:dyDescent="0.25">
      <c r="A1" s="293" t="s">
        <v>718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4" customFormat="1" ht="18.75" x14ac:dyDescent="0.25">
      <c r="A2" s="124"/>
      <c r="E2" s="125"/>
    </row>
    <row r="3" spans="1:14" customFormat="1" x14ac:dyDescent="0.25"/>
    <row r="4" spans="1:14" customFormat="1" x14ac:dyDescent="0.25"/>
    <row r="5" spans="1:14" customFormat="1" x14ac:dyDescent="0.25">
      <c r="B5" s="3" t="s">
        <v>655</v>
      </c>
      <c r="C5" s="3" t="s">
        <v>6</v>
      </c>
      <c r="F5" s="149"/>
      <c r="G5" s="149"/>
      <c r="H5" s="149"/>
    </row>
    <row r="6" spans="1:14" customFormat="1" x14ac:dyDescent="0.25">
      <c r="B6" s="89" t="s">
        <v>234</v>
      </c>
      <c r="C6" s="4">
        <v>89313</v>
      </c>
      <c r="D6" s="175">
        <f>C6/C$9</f>
        <v>0.4690340774817639</v>
      </c>
      <c r="F6" s="146"/>
      <c r="G6" s="146"/>
      <c r="H6" s="149"/>
    </row>
    <row r="7" spans="1:14" customFormat="1" x14ac:dyDescent="0.25">
      <c r="B7" s="89" t="s">
        <v>235</v>
      </c>
      <c r="C7" s="4">
        <v>63679</v>
      </c>
      <c r="D7" s="175">
        <f t="shared" ref="D7:D8" si="0">C7/C$9</f>
        <v>0.3344151581512349</v>
      </c>
      <c r="F7" s="149"/>
      <c r="G7" s="148"/>
      <c r="H7" s="149"/>
    </row>
    <row r="8" spans="1:14" customFormat="1" x14ac:dyDescent="0.25">
      <c r="B8" s="89" t="s">
        <v>80</v>
      </c>
      <c r="C8" s="4">
        <v>37427</v>
      </c>
      <c r="D8" s="175">
        <f t="shared" si="0"/>
        <v>0.1965507643670012</v>
      </c>
      <c r="F8" s="149"/>
      <c r="G8" s="148"/>
      <c r="H8" s="149"/>
    </row>
    <row r="9" spans="1:14" customFormat="1" x14ac:dyDescent="0.25">
      <c r="B9" s="5"/>
      <c r="C9" s="6">
        <v>190419</v>
      </c>
      <c r="F9" s="149"/>
      <c r="G9" s="148"/>
      <c r="H9" s="149"/>
    </row>
    <row r="10" spans="1:14" customFormat="1" x14ac:dyDescent="0.25">
      <c r="F10" s="146"/>
      <c r="G10" s="147"/>
      <c r="H10" s="149"/>
      <c r="M10" t="s">
        <v>157</v>
      </c>
      <c r="N10" t="s">
        <v>233</v>
      </c>
    </row>
    <row r="11" spans="1:14" customFormat="1" x14ac:dyDescent="0.25">
      <c r="F11" s="149"/>
      <c r="G11" s="149"/>
      <c r="H11" s="149"/>
      <c r="M11" s="89" t="s">
        <v>140</v>
      </c>
      <c r="N11" s="4">
        <v>10317</v>
      </c>
    </row>
    <row r="12" spans="1:14" customFormat="1" x14ac:dyDescent="0.25">
      <c r="F12" s="149"/>
      <c r="G12" s="149"/>
      <c r="H12" s="149"/>
      <c r="M12" s="89" t="s">
        <v>141</v>
      </c>
      <c r="N12" s="4">
        <v>15710</v>
      </c>
    </row>
    <row r="13" spans="1:14" customFormat="1" x14ac:dyDescent="0.25">
      <c r="M13" s="89" t="s">
        <v>142</v>
      </c>
      <c r="N13" s="4">
        <v>23785</v>
      </c>
    </row>
    <row r="14" spans="1:14" customFormat="1" x14ac:dyDescent="0.25">
      <c r="M14" s="89" t="s">
        <v>65</v>
      </c>
      <c r="N14" s="4">
        <v>49812</v>
      </c>
    </row>
    <row r="15" spans="1:14" customFormat="1" x14ac:dyDescent="0.25"/>
    <row r="16" spans="1:14" customFormat="1" x14ac:dyDescent="0.25"/>
    <row r="17" spans="1:12" customFormat="1" x14ac:dyDescent="0.25"/>
    <row r="18" spans="1:12" customFormat="1" x14ac:dyDescent="0.25"/>
    <row r="19" spans="1:12" ht="28.5" customHeight="1" x14ac:dyDescent="0.25">
      <c r="A19" s="291" t="s">
        <v>656</v>
      </c>
      <c r="B19" s="291"/>
      <c r="C19" s="291"/>
      <c r="D19" s="291"/>
      <c r="E19" s="291"/>
      <c r="F19" s="291"/>
      <c r="G19" s="291"/>
      <c r="H19" s="291"/>
      <c r="I19" s="291"/>
    </row>
    <row r="21" spans="1:12" x14ac:dyDescent="0.25">
      <c r="D21" s="146"/>
      <c r="E21" s="146"/>
    </row>
    <row r="22" spans="1:12" x14ac:dyDescent="0.25">
      <c r="D22" s="148"/>
      <c r="E22" s="148"/>
      <c r="F22" s="146"/>
      <c r="G22" s="146"/>
      <c r="I22" s="146"/>
      <c r="J22" s="146"/>
      <c r="K22" s="146"/>
    </row>
    <row r="23" spans="1:12" x14ac:dyDescent="0.25">
      <c r="D23" s="148"/>
      <c r="E23" s="148"/>
      <c r="F23" s="148"/>
      <c r="G23" s="148"/>
      <c r="J23" s="148"/>
      <c r="K23" s="148"/>
    </row>
    <row r="24" spans="1:12" x14ac:dyDescent="0.25">
      <c r="D24" s="148"/>
      <c r="E24" s="148"/>
      <c r="F24" s="148"/>
      <c r="G24" s="148"/>
      <c r="J24" s="148"/>
      <c r="K24" s="148"/>
    </row>
    <row r="25" spans="1:12" x14ac:dyDescent="0.25">
      <c r="D25" s="148"/>
      <c r="E25" s="148"/>
      <c r="F25" s="148"/>
      <c r="G25" s="148"/>
      <c r="J25" s="148"/>
      <c r="K25" s="148"/>
    </row>
    <row r="26" spans="1:12" x14ac:dyDescent="0.25">
      <c r="A26" s="146"/>
      <c r="B26" s="146"/>
      <c r="D26" s="148"/>
      <c r="E26" s="148"/>
      <c r="F26" s="148"/>
      <c r="G26" s="148"/>
      <c r="J26" s="148"/>
      <c r="K26" s="147"/>
    </row>
    <row r="27" spans="1:12" x14ac:dyDescent="0.25">
      <c r="A27" s="146"/>
      <c r="B27" s="146"/>
      <c r="C27" s="146"/>
      <c r="D27" s="147"/>
      <c r="E27" s="147"/>
    </row>
    <row r="28" spans="1:12" x14ac:dyDescent="0.25">
      <c r="A28" s="146"/>
      <c r="B28" s="146"/>
      <c r="C28" s="146"/>
      <c r="D28" s="147"/>
      <c r="E28" s="147"/>
    </row>
    <row r="30" spans="1:12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 x14ac:dyDescent="0.25">
      <c r="A31" s="146"/>
      <c r="C31" s="146"/>
      <c r="D31" s="146"/>
      <c r="F31" s="148"/>
      <c r="G31" s="148"/>
      <c r="H31" s="148"/>
      <c r="I31" s="148"/>
      <c r="J31" s="148"/>
      <c r="K31" s="148"/>
      <c r="L31" s="148"/>
    </row>
    <row r="32" spans="1:12" x14ac:dyDescent="0.25">
      <c r="A32" s="146"/>
      <c r="C32" s="146"/>
      <c r="D32" s="146"/>
      <c r="F32" s="148"/>
      <c r="G32" s="148"/>
      <c r="H32" s="148"/>
      <c r="I32" s="148"/>
      <c r="J32" s="148"/>
      <c r="K32" s="148"/>
      <c r="L32" s="148"/>
    </row>
    <row r="33" spans="1:12" x14ac:dyDescent="0.25">
      <c r="A33" s="146"/>
      <c r="C33" s="146"/>
      <c r="D33" s="146"/>
      <c r="F33" s="148"/>
      <c r="G33" s="148"/>
      <c r="H33" s="148"/>
      <c r="I33" s="148"/>
      <c r="J33" s="148"/>
      <c r="K33" s="148"/>
      <c r="L33" s="148"/>
    </row>
    <row r="34" spans="1:12" x14ac:dyDescent="0.25">
      <c r="A34" s="146"/>
      <c r="C34" s="146"/>
      <c r="D34" s="146"/>
      <c r="F34" s="148"/>
      <c r="G34" s="148"/>
      <c r="H34" s="148"/>
      <c r="I34" s="148"/>
      <c r="J34" s="148"/>
      <c r="K34" s="148"/>
      <c r="L34" s="148"/>
    </row>
    <row r="35" spans="1:12" x14ac:dyDescent="0.25">
      <c r="A35" s="146"/>
      <c r="C35" s="146"/>
      <c r="D35" s="146"/>
      <c r="F35" s="148"/>
      <c r="G35" s="148"/>
      <c r="H35" s="148"/>
      <c r="I35" s="148"/>
      <c r="J35" s="148"/>
      <c r="K35" s="148"/>
      <c r="L35" s="148"/>
    </row>
    <row r="36" spans="1:12" x14ac:dyDescent="0.25">
      <c r="A36" s="146"/>
      <c r="C36" s="146"/>
      <c r="D36" s="146"/>
      <c r="F36" s="148"/>
      <c r="G36" s="148"/>
      <c r="H36" s="148"/>
      <c r="I36" s="148"/>
      <c r="J36" s="148"/>
      <c r="K36" s="148"/>
      <c r="L36" s="148"/>
    </row>
    <row r="37" spans="1:12" x14ac:dyDescent="0.25">
      <c r="A37" s="146"/>
      <c r="C37" s="146"/>
      <c r="D37" s="146"/>
      <c r="F37" s="148"/>
      <c r="G37" s="148"/>
      <c r="H37" s="148"/>
      <c r="I37" s="148"/>
      <c r="J37" s="148"/>
      <c r="K37" s="148"/>
      <c r="L37" s="148"/>
    </row>
    <row r="38" spans="1:12" x14ac:dyDescent="0.25">
      <c r="A38" s="146"/>
      <c r="C38" s="146"/>
      <c r="D38" s="146"/>
      <c r="F38" s="148"/>
      <c r="G38" s="148"/>
      <c r="H38" s="148"/>
      <c r="I38" s="148"/>
      <c r="J38" s="148"/>
      <c r="K38" s="148"/>
      <c r="L38" s="148"/>
    </row>
    <row r="39" spans="1:12" x14ac:dyDescent="0.25">
      <c r="A39" s="146"/>
      <c r="C39" s="146"/>
      <c r="D39" s="146"/>
      <c r="F39" s="148"/>
      <c r="G39" s="148"/>
      <c r="H39" s="148"/>
      <c r="I39" s="148"/>
      <c r="J39" s="148"/>
      <c r="K39" s="148"/>
      <c r="L39" s="148"/>
    </row>
    <row r="40" spans="1:12" x14ac:dyDescent="0.25">
      <c r="A40" s="146"/>
      <c r="C40" s="146"/>
      <c r="D40" s="146"/>
      <c r="F40" s="148"/>
      <c r="G40" s="148"/>
      <c r="H40" s="148"/>
      <c r="I40" s="148"/>
      <c r="J40" s="148"/>
      <c r="K40" s="148"/>
      <c r="L40" s="148"/>
    </row>
    <row r="41" spans="1:12" x14ac:dyDescent="0.25">
      <c r="A41" s="146"/>
      <c r="C41" s="146"/>
      <c r="D41" s="146"/>
      <c r="F41" s="148"/>
      <c r="G41" s="148"/>
      <c r="H41" s="148"/>
      <c r="I41" s="148"/>
      <c r="J41" s="148"/>
      <c r="K41" s="148"/>
      <c r="L41" s="148"/>
    </row>
    <row r="42" spans="1:12" x14ac:dyDescent="0.25">
      <c r="A42" s="146"/>
      <c r="C42" s="146"/>
      <c r="D42" s="146"/>
      <c r="F42" s="148"/>
      <c r="G42" s="148"/>
      <c r="H42" s="148"/>
      <c r="I42" s="148"/>
      <c r="J42" s="148"/>
      <c r="K42" s="148"/>
      <c r="L42" s="148"/>
    </row>
    <row r="43" spans="1:12" x14ac:dyDescent="0.25">
      <c r="A43" s="146"/>
      <c r="C43" s="146"/>
      <c r="D43" s="146"/>
      <c r="F43" s="148"/>
      <c r="G43" s="148"/>
      <c r="H43" s="148"/>
      <c r="I43" s="148"/>
      <c r="J43" s="148"/>
      <c r="K43" s="148"/>
      <c r="L43" s="148"/>
    </row>
    <row r="44" spans="1:12" x14ac:dyDescent="0.25">
      <c r="A44" s="146"/>
      <c r="C44" s="146"/>
      <c r="D44" s="146"/>
      <c r="F44" s="148"/>
      <c r="G44" s="148"/>
      <c r="H44" s="148"/>
      <c r="I44" s="148"/>
      <c r="J44" s="148"/>
      <c r="K44" s="148"/>
      <c r="L44" s="148"/>
    </row>
    <row r="45" spans="1:12" x14ac:dyDescent="0.25">
      <c r="A45" s="146"/>
      <c r="C45" s="146"/>
      <c r="D45" s="146"/>
      <c r="F45" s="148"/>
      <c r="G45" s="148"/>
      <c r="H45" s="148"/>
      <c r="I45" s="148"/>
      <c r="J45" s="148"/>
      <c r="K45" s="148"/>
      <c r="L45" s="148"/>
    </row>
    <row r="46" spans="1:12" x14ac:dyDescent="0.25">
      <c r="A46" s="146"/>
      <c r="C46" s="146"/>
      <c r="D46" s="146"/>
      <c r="F46" s="148"/>
      <c r="G46" s="148"/>
      <c r="H46" s="148"/>
      <c r="I46" s="148"/>
      <c r="J46" s="148"/>
      <c r="K46" s="148"/>
      <c r="L46" s="148"/>
    </row>
    <row r="47" spans="1:12" x14ac:dyDescent="0.25">
      <c r="A47" s="146"/>
      <c r="C47" s="146"/>
      <c r="D47" s="146"/>
      <c r="F47" s="148"/>
      <c r="G47" s="148"/>
      <c r="H47" s="148"/>
      <c r="I47" s="148"/>
      <c r="J47" s="148"/>
      <c r="K47" s="148"/>
      <c r="L47" s="148"/>
    </row>
    <row r="48" spans="1:12" x14ac:dyDescent="0.25">
      <c r="A48" s="146"/>
      <c r="C48" s="146"/>
      <c r="D48" s="146"/>
      <c r="F48" s="148"/>
      <c r="G48" s="148"/>
      <c r="H48" s="148"/>
      <c r="I48" s="148"/>
      <c r="J48" s="148"/>
      <c r="K48" s="148"/>
      <c r="L48" s="148"/>
    </row>
    <row r="49" spans="1:12" x14ac:dyDescent="0.25">
      <c r="A49" s="146"/>
      <c r="C49" s="146"/>
      <c r="D49" s="146"/>
      <c r="F49" s="148"/>
      <c r="G49" s="148"/>
      <c r="H49" s="148"/>
      <c r="I49" s="148"/>
      <c r="J49" s="148"/>
      <c r="K49" s="148"/>
      <c r="L49" s="148"/>
    </row>
    <row r="50" spans="1:12" x14ac:dyDescent="0.25">
      <c r="A50" s="146"/>
      <c r="C50" s="146"/>
      <c r="D50" s="146"/>
      <c r="F50" s="148"/>
      <c r="G50" s="148"/>
      <c r="H50" s="148"/>
      <c r="I50" s="148"/>
      <c r="J50" s="148"/>
      <c r="K50" s="148"/>
      <c r="L50" s="148"/>
    </row>
    <row r="51" spans="1:12" x14ac:dyDescent="0.25">
      <c r="A51" s="146"/>
      <c r="C51" s="146"/>
      <c r="D51" s="146"/>
      <c r="F51" s="148"/>
      <c r="G51" s="148"/>
      <c r="H51" s="148"/>
      <c r="I51" s="148"/>
      <c r="J51" s="148"/>
      <c r="K51" s="148"/>
      <c r="L51" s="148"/>
    </row>
    <row r="52" spans="1:12" x14ac:dyDescent="0.25">
      <c r="A52" s="146"/>
      <c r="C52" s="146"/>
      <c r="D52" s="146"/>
      <c r="F52" s="148"/>
      <c r="G52" s="148"/>
      <c r="H52" s="148"/>
      <c r="I52" s="148"/>
      <c r="J52" s="148"/>
      <c r="K52" s="148"/>
      <c r="L52" s="148"/>
    </row>
    <row r="53" spans="1:12" x14ac:dyDescent="0.25">
      <c r="A53" s="146"/>
      <c r="C53" s="146"/>
      <c r="D53" s="146"/>
      <c r="F53" s="148"/>
      <c r="G53" s="148"/>
      <c r="H53" s="148"/>
      <c r="I53" s="148"/>
      <c r="J53" s="148"/>
      <c r="K53" s="148"/>
      <c r="L53" s="148"/>
    </row>
    <row r="54" spans="1:12" x14ac:dyDescent="0.25">
      <c r="A54" s="146"/>
      <c r="C54" s="146"/>
      <c r="D54" s="146"/>
      <c r="F54" s="148"/>
      <c r="G54" s="148"/>
      <c r="H54" s="148"/>
      <c r="I54" s="148"/>
      <c r="J54" s="148"/>
      <c r="K54" s="148"/>
      <c r="L54" s="148"/>
    </row>
    <row r="55" spans="1:12" x14ac:dyDescent="0.25">
      <c r="A55" s="146"/>
      <c r="C55" s="146"/>
      <c r="D55" s="146"/>
      <c r="F55" s="148"/>
      <c r="G55" s="148"/>
      <c r="H55" s="148"/>
      <c r="I55" s="148"/>
      <c r="J55" s="148"/>
      <c r="K55" s="148"/>
      <c r="L55" s="148"/>
    </row>
    <row r="56" spans="1:12" x14ac:dyDescent="0.25">
      <c r="A56" s="146"/>
      <c r="C56" s="146"/>
      <c r="D56" s="146"/>
      <c r="F56" s="148"/>
      <c r="G56" s="148"/>
      <c r="H56" s="148"/>
      <c r="I56" s="148"/>
      <c r="J56" s="148"/>
      <c r="K56" s="148"/>
      <c r="L56" s="148"/>
    </row>
    <row r="57" spans="1:12" x14ac:dyDescent="0.25">
      <c r="A57" s="146"/>
      <c r="C57" s="146"/>
      <c r="D57" s="146"/>
      <c r="F57" s="148"/>
      <c r="G57" s="148"/>
      <c r="H57" s="148"/>
      <c r="I57" s="148"/>
      <c r="J57" s="148"/>
      <c r="K57" s="148"/>
      <c r="L57" s="148"/>
    </row>
    <row r="58" spans="1:12" x14ac:dyDescent="0.25">
      <c r="A58" s="146"/>
      <c r="C58" s="146"/>
      <c r="D58" s="146"/>
      <c r="F58" s="148"/>
      <c r="G58" s="148"/>
      <c r="H58" s="148"/>
      <c r="I58" s="148"/>
      <c r="J58" s="148"/>
      <c r="K58" s="148"/>
      <c r="L58" s="148"/>
    </row>
    <row r="59" spans="1:12" x14ac:dyDescent="0.25">
      <c r="A59" s="146"/>
      <c r="C59" s="146"/>
      <c r="D59" s="146"/>
      <c r="F59" s="148"/>
      <c r="G59" s="148"/>
      <c r="H59" s="148"/>
      <c r="I59" s="148"/>
      <c r="J59" s="148"/>
      <c r="K59" s="148"/>
      <c r="L59" s="148"/>
    </row>
    <row r="60" spans="1:12" x14ac:dyDescent="0.25">
      <c r="A60" s="146"/>
      <c r="C60" s="146"/>
      <c r="D60" s="146"/>
      <c r="F60" s="148"/>
      <c r="G60" s="148"/>
      <c r="H60" s="148"/>
      <c r="I60" s="148"/>
      <c r="J60" s="148"/>
      <c r="K60" s="148"/>
      <c r="L60" s="148"/>
    </row>
    <row r="61" spans="1:12" x14ac:dyDescent="0.25">
      <c r="A61" s="146"/>
      <c r="C61" s="146"/>
      <c r="D61" s="146"/>
      <c r="F61" s="148"/>
      <c r="G61" s="148"/>
      <c r="H61" s="148"/>
      <c r="I61" s="148"/>
      <c r="J61" s="148"/>
      <c r="K61" s="148"/>
      <c r="L61" s="148"/>
    </row>
    <row r="62" spans="1:12" x14ac:dyDescent="0.25">
      <c r="A62" s="146"/>
      <c r="C62" s="146"/>
      <c r="D62" s="146"/>
      <c r="F62" s="148"/>
      <c r="G62" s="148"/>
      <c r="H62" s="148"/>
      <c r="I62" s="148"/>
      <c r="J62" s="148"/>
      <c r="K62" s="148"/>
      <c r="L62" s="148"/>
    </row>
    <row r="63" spans="1:12" x14ac:dyDescent="0.25">
      <c r="A63" s="146"/>
      <c r="C63" s="146"/>
      <c r="D63" s="146"/>
      <c r="F63" s="148"/>
      <c r="G63" s="148"/>
      <c r="H63" s="148"/>
      <c r="I63" s="148"/>
      <c r="J63" s="148"/>
      <c r="K63" s="148"/>
      <c r="L63" s="148"/>
    </row>
    <row r="64" spans="1:12" x14ac:dyDescent="0.25">
      <c r="A64" s="146"/>
      <c r="C64" s="146"/>
      <c r="D64" s="146"/>
      <c r="F64" s="148"/>
      <c r="G64" s="148"/>
      <c r="H64" s="148"/>
      <c r="I64" s="148"/>
      <c r="J64" s="148"/>
      <c r="K64" s="148"/>
      <c r="L64" s="148"/>
    </row>
    <row r="65" spans="1:12" x14ac:dyDescent="0.25">
      <c r="A65" s="146"/>
      <c r="C65" s="146"/>
      <c r="D65" s="146"/>
      <c r="F65" s="148"/>
      <c r="G65" s="148"/>
      <c r="H65" s="148"/>
      <c r="I65" s="148"/>
      <c r="J65" s="148"/>
      <c r="K65" s="148"/>
      <c r="L65" s="148"/>
    </row>
    <row r="66" spans="1:12" x14ac:dyDescent="0.25">
      <c r="A66" s="146"/>
      <c r="C66" s="146"/>
      <c r="D66" s="146"/>
      <c r="F66" s="148"/>
      <c r="G66" s="148"/>
      <c r="H66" s="148"/>
      <c r="I66" s="148"/>
      <c r="J66" s="148"/>
      <c r="K66" s="148"/>
      <c r="L66" s="148"/>
    </row>
    <row r="67" spans="1:12" x14ac:dyDescent="0.25">
      <c r="A67" s="146"/>
      <c r="C67" s="146"/>
      <c r="D67" s="146"/>
      <c r="F67" s="148"/>
      <c r="G67" s="148"/>
      <c r="H67" s="148"/>
      <c r="I67" s="148"/>
      <c r="J67" s="148"/>
      <c r="K67" s="148"/>
      <c r="L67" s="148"/>
    </row>
    <row r="68" spans="1:12" x14ac:dyDescent="0.25">
      <c r="A68" s="146"/>
      <c r="C68" s="146"/>
      <c r="D68" s="146"/>
      <c r="F68" s="148"/>
      <c r="G68" s="148"/>
      <c r="H68" s="148"/>
      <c r="I68" s="148"/>
      <c r="J68" s="148"/>
      <c r="K68" s="148"/>
      <c r="L68" s="148"/>
    </row>
    <row r="69" spans="1:12" x14ac:dyDescent="0.25">
      <c r="A69" s="146"/>
      <c r="C69" s="146"/>
      <c r="D69" s="146"/>
      <c r="F69" s="148"/>
      <c r="G69" s="148"/>
      <c r="H69" s="148"/>
      <c r="I69" s="148"/>
      <c r="J69" s="148"/>
      <c r="K69" s="148"/>
      <c r="L69" s="148"/>
    </row>
    <row r="70" spans="1:12" x14ac:dyDescent="0.25">
      <c r="A70" s="146"/>
      <c r="C70" s="146"/>
      <c r="D70" s="146"/>
      <c r="F70" s="148"/>
      <c r="G70" s="148"/>
      <c r="H70" s="148"/>
      <c r="I70" s="148"/>
      <c r="J70" s="148"/>
      <c r="K70" s="148"/>
      <c r="L70" s="148"/>
    </row>
    <row r="71" spans="1:12" x14ac:dyDescent="0.25">
      <c r="A71" s="146"/>
      <c r="C71" s="146"/>
      <c r="D71" s="146"/>
      <c r="F71" s="148"/>
      <c r="G71" s="148"/>
      <c r="H71" s="148"/>
      <c r="I71" s="148"/>
      <c r="J71" s="148"/>
      <c r="K71" s="148"/>
      <c r="L71" s="148"/>
    </row>
    <row r="72" spans="1:12" x14ac:dyDescent="0.25">
      <c r="A72" s="146"/>
      <c r="C72" s="146"/>
      <c r="D72" s="146"/>
      <c r="F72" s="148"/>
      <c r="G72" s="148"/>
      <c r="H72" s="148"/>
      <c r="I72" s="148"/>
      <c r="J72" s="148"/>
      <c r="K72" s="148"/>
      <c r="L72" s="148"/>
    </row>
    <row r="73" spans="1:12" x14ac:dyDescent="0.25">
      <c r="A73" s="146"/>
      <c r="C73" s="146"/>
      <c r="D73" s="146"/>
      <c r="F73" s="148"/>
      <c r="G73" s="148"/>
      <c r="H73" s="148"/>
      <c r="I73" s="148"/>
      <c r="J73" s="148"/>
      <c r="K73" s="148"/>
      <c r="L73" s="148"/>
    </row>
    <row r="74" spans="1:12" x14ac:dyDescent="0.25">
      <c r="A74" s="146"/>
      <c r="C74" s="146"/>
      <c r="D74" s="146"/>
      <c r="F74" s="148"/>
      <c r="G74" s="148"/>
      <c r="H74" s="148"/>
      <c r="I74" s="148"/>
      <c r="J74" s="148"/>
      <c r="K74" s="148"/>
      <c r="L74" s="148"/>
    </row>
    <row r="75" spans="1:12" x14ac:dyDescent="0.25">
      <c r="A75" s="146"/>
      <c r="C75" s="146"/>
      <c r="D75" s="146"/>
      <c r="F75" s="148"/>
      <c r="G75" s="148"/>
      <c r="H75" s="148"/>
      <c r="I75" s="148"/>
      <c r="J75" s="148"/>
      <c r="K75" s="148"/>
      <c r="L75" s="148"/>
    </row>
    <row r="76" spans="1:12" x14ac:dyDescent="0.25">
      <c r="A76" s="146"/>
      <c r="C76" s="146"/>
      <c r="D76" s="146"/>
      <c r="F76" s="148"/>
      <c r="G76" s="148"/>
      <c r="H76" s="148"/>
      <c r="I76" s="148"/>
      <c r="J76" s="148"/>
      <c r="K76" s="148"/>
      <c r="L76" s="148"/>
    </row>
    <row r="77" spans="1:12" x14ac:dyDescent="0.25">
      <c r="A77" s="146"/>
      <c r="C77" s="146"/>
      <c r="D77" s="146"/>
      <c r="F77" s="148"/>
      <c r="G77" s="148"/>
      <c r="H77" s="148"/>
      <c r="I77" s="148"/>
      <c r="J77" s="148"/>
      <c r="K77" s="148"/>
      <c r="L77" s="148"/>
    </row>
    <row r="78" spans="1:12" x14ac:dyDescent="0.25">
      <c r="A78" s="146"/>
      <c r="C78" s="146"/>
      <c r="D78" s="146"/>
      <c r="F78" s="148"/>
      <c r="G78" s="148"/>
      <c r="H78" s="148"/>
      <c r="I78" s="148"/>
      <c r="J78" s="148"/>
      <c r="K78" s="148"/>
      <c r="L78" s="148"/>
    </row>
    <row r="79" spans="1:12" x14ac:dyDescent="0.25">
      <c r="A79" s="146"/>
      <c r="C79" s="146"/>
      <c r="D79" s="146"/>
      <c r="F79" s="148"/>
      <c r="G79" s="148"/>
      <c r="H79" s="148"/>
      <c r="I79" s="148"/>
      <c r="J79" s="148"/>
      <c r="K79" s="148"/>
      <c r="L79" s="148"/>
    </row>
    <row r="80" spans="1:12" x14ac:dyDescent="0.25">
      <c r="A80" s="146"/>
      <c r="C80" s="146"/>
      <c r="D80" s="146"/>
      <c r="F80" s="148"/>
      <c r="G80" s="148"/>
      <c r="H80" s="148"/>
      <c r="I80" s="148"/>
      <c r="J80" s="148"/>
      <c r="K80" s="148"/>
      <c r="L80" s="148"/>
    </row>
    <row r="81" spans="1:12" x14ac:dyDescent="0.25">
      <c r="A81" s="146"/>
      <c r="C81" s="146"/>
      <c r="D81" s="146"/>
      <c r="F81" s="148"/>
      <c r="G81" s="148"/>
      <c r="H81" s="148"/>
      <c r="I81" s="148"/>
      <c r="J81" s="148"/>
      <c r="K81" s="148"/>
      <c r="L81" s="148"/>
    </row>
    <row r="82" spans="1:12" x14ac:dyDescent="0.25">
      <c r="A82" s="146"/>
      <c r="C82" s="146"/>
      <c r="D82" s="146"/>
      <c r="F82" s="148"/>
      <c r="G82" s="148"/>
      <c r="H82" s="148"/>
      <c r="I82" s="148"/>
      <c r="J82" s="148"/>
      <c r="K82" s="148"/>
      <c r="L82" s="148"/>
    </row>
    <row r="83" spans="1:12" x14ac:dyDescent="0.25">
      <c r="A83" s="146"/>
      <c r="C83" s="146"/>
      <c r="D83" s="146"/>
      <c r="F83" s="148"/>
      <c r="G83" s="148"/>
      <c r="H83" s="148"/>
      <c r="I83" s="148"/>
      <c r="J83" s="148"/>
      <c r="K83" s="148"/>
      <c r="L83" s="148"/>
    </row>
    <row r="84" spans="1:12" x14ac:dyDescent="0.25">
      <c r="A84" s="146"/>
      <c r="C84" s="146"/>
      <c r="D84" s="146"/>
      <c r="F84" s="148"/>
      <c r="G84" s="148"/>
      <c r="H84" s="148"/>
      <c r="I84" s="148"/>
      <c r="J84" s="148"/>
      <c r="K84" s="148"/>
      <c r="L84" s="148"/>
    </row>
    <row r="85" spans="1:12" x14ac:dyDescent="0.25">
      <c r="A85" s="146"/>
      <c r="C85" s="146"/>
      <c r="D85" s="146"/>
      <c r="F85" s="148"/>
      <c r="G85" s="148"/>
      <c r="H85" s="148"/>
      <c r="I85" s="148"/>
      <c r="J85" s="148"/>
      <c r="K85" s="148"/>
      <c r="L85" s="148"/>
    </row>
    <row r="86" spans="1:12" x14ac:dyDescent="0.25">
      <c r="A86" s="146"/>
      <c r="C86" s="146"/>
      <c r="D86" s="146"/>
      <c r="F86" s="148"/>
      <c r="G86" s="148"/>
      <c r="H86" s="148"/>
      <c r="I86" s="148"/>
      <c r="J86" s="148"/>
      <c r="K86" s="148"/>
      <c r="L86" s="148"/>
    </row>
    <row r="87" spans="1:12" x14ac:dyDescent="0.25">
      <c r="A87" s="146"/>
      <c r="C87" s="146"/>
      <c r="D87" s="146"/>
      <c r="F87" s="148"/>
      <c r="G87" s="148"/>
      <c r="H87" s="148"/>
      <c r="I87" s="148"/>
      <c r="J87" s="148"/>
      <c r="K87" s="148"/>
      <c r="L87" s="148"/>
    </row>
    <row r="88" spans="1:12" x14ac:dyDescent="0.25">
      <c r="A88" s="146"/>
      <c r="C88" s="146"/>
      <c r="D88" s="146"/>
      <c r="F88" s="148"/>
      <c r="G88" s="148"/>
      <c r="H88" s="148"/>
      <c r="I88" s="148"/>
      <c r="J88" s="148"/>
      <c r="K88" s="148"/>
      <c r="L88" s="148"/>
    </row>
    <row r="89" spans="1:12" x14ac:dyDescent="0.25">
      <c r="A89" s="146"/>
      <c r="C89" s="146"/>
      <c r="D89" s="146"/>
      <c r="F89" s="148"/>
      <c r="G89" s="148"/>
      <c r="H89" s="148"/>
      <c r="I89" s="148"/>
      <c r="J89" s="148"/>
      <c r="K89" s="148"/>
      <c r="L89" s="148"/>
    </row>
    <row r="90" spans="1:12" x14ac:dyDescent="0.25">
      <c r="A90" s="146"/>
      <c r="C90" s="146"/>
      <c r="D90" s="146"/>
      <c r="F90" s="148"/>
      <c r="G90" s="148"/>
      <c r="H90" s="148"/>
      <c r="I90" s="148"/>
      <c r="J90" s="148"/>
      <c r="K90" s="148"/>
      <c r="L90" s="148"/>
    </row>
    <row r="91" spans="1:12" x14ac:dyDescent="0.25">
      <c r="A91" s="146"/>
      <c r="C91" s="146"/>
      <c r="D91" s="146"/>
      <c r="F91" s="148"/>
      <c r="G91" s="148"/>
      <c r="H91" s="148"/>
      <c r="I91" s="148"/>
      <c r="J91" s="148"/>
      <c r="K91" s="148"/>
      <c r="L91" s="148"/>
    </row>
    <row r="92" spans="1:12" x14ac:dyDescent="0.25">
      <c r="A92" s="146"/>
      <c r="C92" s="146"/>
      <c r="D92" s="146"/>
      <c r="F92" s="148"/>
      <c r="G92" s="148"/>
      <c r="H92" s="148"/>
      <c r="I92" s="148"/>
      <c r="J92" s="148"/>
      <c r="K92" s="148"/>
      <c r="L92" s="148"/>
    </row>
    <row r="93" spans="1:12" x14ac:dyDescent="0.25">
      <c r="A93" s="146"/>
      <c r="C93" s="146"/>
      <c r="D93" s="146"/>
      <c r="F93" s="148"/>
      <c r="G93" s="148"/>
      <c r="H93" s="148"/>
      <c r="I93" s="148"/>
      <c r="J93" s="148"/>
      <c r="K93" s="148"/>
      <c r="L93" s="148"/>
    </row>
    <row r="94" spans="1:12" x14ac:dyDescent="0.25">
      <c r="A94" s="146"/>
      <c r="C94" s="146"/>
      <c r="D94" s="146"/>
      <c r="F94" s="148"/>
      <c r="G94" s="148"/>
      <c r="H94" s="148"/>
      <c r="I94" s="148"/>
      <c r="J94" s="148"/>
      <c r="K94" s="148"/>
      <c r="L94" s="148"/>
    </row>
    <row r="95" spans="1:12" x14ac:dyDescent="0.25">
      <c r="A95" s="146"/>
      <c r="C95" s="146"/>
      <c r="D95" s="146"/>
      <c r="F95" s="148"/>
      <c r="G95" s="148"/>
      <c r="H95" s="148"/>
      <c r="I95" s="148"/>
      <c r="J95" s="148"/>
      <c r="K95" s="148"/>
      <c r="L95" s="148"/>
    </row>
    <row r="96" spans="1:12" x14ac:dyDescent="0.25">
      <c r="A96" s="146"/>
      <c r="C96" s="146"/>
      <c r="D96" s="146"/>
      <c r="F96" s="148"/>
      <c r="G96" s="148"/>
      <c r="H96" s="148"/>
      <c r="I96" s="148"/>
      <c r="J96" s="148"/>
      <c r="K96" s="148"/>
      <c r="L96" s="148"/>
    </row>
    <row r="97" spans="1:12" x14ac:dyDescent="0.25">
      <c r="A97" s="146"/>
      <c r="C97" s="146"/>
      <c r="D97" s="146"/>
      <c r="F97" s="148"/>
      <c r="G97" s="148"/>
      <c r="H97" s="148"/>
      <c r="I97" s="148"/>
      <c r="J97" s="148"/>
      <c r="K97" s="148"/>
      <c r="L97" s="148"/>
    </row>
    <row r="98" spans="1:12" x14ac:dyDescent="0.25">
      <c r="A98" s="146"/>
      <c r="C98" s="146"/>
      <c r="D98" s="146"/>
      <c r="F98" s="148"/>
      <c r="G98" s="148"/>
      <c r="H98" s="148"/>
      <c r="I98" s="148"/>
      <c r="J98" s="148"/>
      <c r="K98" s="148"/>
      <c r="L98" s="148"/>
    </row>
    <row r="99" spans="1:12" x14ac:dyDescent="0.25">
      <c r="A99" s="146"/>
      <c r="C99" s="146"/>
      <c r="D99" s="146"/>
      <c r="F99" s="148"/>
      <c r="G99" s="148"/>
      <c r="H99" s="148"/>
      <c r="I99" s="148"/>
      <c r="J99" s="148"/>
      <c r="K99" s="148"/>
      <c r="L99" s="148"/>
    </row>
    <row r="100" spans="1:12" x14ac:dyDescent="0.25">
      <c r="A100" s="146"/>
      <c r="B100" s="146"/>
      <c r="C100" s="146"/>
      <c r="D100" s="146"/>
      <c r="E100" s="146"/>
      <c r="F100" s="147"/>
      <c r="G100" s="147"/>
      <c r="H100" s="147"/>
      <c r="I100" s="147"/>
      <c r="J100" s="147"/>
      <c r="K100" s="147"/>
      <c r="L100" s="147"/>
    </row>
    <row r="101" spans="1:12" x14ac:dyDescent="0.25">
      <c r="A101" s="146"/>
      <c r="B101" s="146"/>
      <c r="D101" s="146"/>
      <c r="F101" s="148"/>
      <c r="G101" s="148"/>
    </row>
    <row r="102" spans="1:12" x14ac:dyDescent="0.25">
      <c r="A102" s="146"/>
      <c r="B102" s="146"/>
      <c r="D102" s="146"/>
      <c r="F102" s="148"/>
      <c r="G102" s="148"/>
    </row>
    <row r="103" spans="1:12" x14ac:dyDescent="0.25">
      <c r="A103" s="146"/>
      <c r="B103" s="146"/>
      <c r="D103" s="146"/>
      <c r="F103" s="148"/>
      <c r="G103" s="148"/>
    </row>
    <row r="104" spans="1:12" x14ac:dyDescent="0.25">
      <c r="A104" s="204"/>
      <c r="B104" s="204"/>
      <c r="C104" s="204"/>
      <c r="D104" s="204"/>
      <c r="E104" s="204"/>
      <c r="F104" s="204"/>
      <c r="G104" s="204"/>
      <c r="H104" s="204"/>
      <c r="I104" s="204"/>
    </row>
    <row r="105" spans="1:12" x14ac:dyDescent="0.25">
      <c r="A105" s="187"/>
      <c r="B105" s="188"/>
      <c r="C105" s="109"/>
      <c r="D105" s="109"/>
      <c r="E105" s="109"/>
      <c r="F105" s="109"/>
      <c r="G105" s="109"/>
      <c r="H105" s="109"/>
      <c r="I105" s="109"/>
    </row>
    <row r="106" spans="1:12" x14ac:dyDescent="0.25">
      <c r="A106" s="187"/>
      <c r="B106" s="188"/>
      <c r="C106" s="109"/>
      <c r="D106" s="109"/>
      <c r="E106" s="109"/>
      <c r="F106" s="109"/>
      <c r="G106" s="109"/>
      <c r="H106" s="109"/>
      <c r="I106" s="109"/>
    </row>
    <row r="107" spans="1:12" x14ac:dyDescent="0.25">
      <c r="A107" s="187"/>
      <c r="B107" s="188"/>
      <c r="C107" s="109"/>
      <c r="D107" s="109"/>
      <c r="E107" s="109"/>
      <c r="F107" s="109"/>
      <c r="G107" s="109"/>
      <c r="H107" s="109"/>
      <c r="I107" s="109"/>
    </row>
    <row r="108" spans="1:12" x14ac:dyDescent="0.25">
      <c r="A108" s="187"/>
      <c r="B108" s="188"/>
      <c r="C108" s="109"/>
      <c r="D108" s="109"/>
      <c r="E108" s="109"/>
      <c r="F108" s="109"/>
      <c r="G108" s="109"/>
      <c r="H108" s="109"/>
      <c r="I108" s="109"/>
    </row>
    <row r="109" spans="1:12" x14ac:dyDescent="0.25">
      <c r="A109" s="187"/>
      <c r="B109" s="188"/>
      <c r="C109" s="109"/>
      <c r="D109" s="109"/>
      <c r="E109" s="109"/>
      <c r="F109" s="109"/>
      <c r="G109" s="109"/>
      <c r="H109" s="109"/>
      <c r="I109" s="109"/>
    </row>
    <row r="110" spans="1:12" x14ac:dyDescent="0.25">
      <c r="A110" s="187"/>
      <c r="B110" s="188"/>
      <c r="C110" s="109"/>
      <c r="D110" s="109"/>
      <c r="E110" s="109"/>
      <c r="F110" s="109"/>
      <c r="G110" s="109"/>
      <c r="H110" s="109"/>
      <c r="I110" s="109"/>
    </row>
    <row r="111" spans="1:12" x14ac:dyDescent="0.25">
      <c r="A111" s="187"/>
      <c r="B111" s="188"/>
      <c r="C111" s="109"/>
      <c r="D111" s="109"/>
      <c r="E111" s="109"/>
      <c r="F111" s="109"/>
      <c r="G111" s="109"/>
      <c r="H111" s="109"/>
      <c r="I111" s="109"/>
    </row>
    <row r="112" spans="1:12" x14ac:dyDescent="0.25">
      <c r="A112" s="187"/>
      <c r="B112" s="188"/>
      <c r="C112" s="109"/>
      <c r="D112" s="109"/>
      <c r="E112" s="109"/>
      <c r="F112" s="109"/>
      <c r="G112" s="109"/>
      <c r="H112" s="109"/>
      <c r="I112" s="109"/>
    </row>
    <row r="113" spans="1:9" x14ac:dyDescent="0.25">
      <c r="A113" s="187"/>
      <c r="B113" s="188"/>
      <c r="C113" s="109"/>
      <c r="D113" s="109"/>
      <c r="E113" s="109"/>
      <c r="F113" s="109"/>
      <c r="G113" s="109"/>
      <c r="H113" s="109"/>
      <c r="I113" s="109"/>
    </row>
    <row r="114" spans="1:9" x14ac:dyDescent="0.25">
      <c r="A114" s="187"/>
      <c r="B114" s="188"/>
      <c r="C114" s="109"/>
      <c r="D114" s="109"/>
      <c r="E114" s="109"/>
      <c r="F114" s="109"/>
      <c r="G114" s="109"/>
      <c r="H114" s="109"/>
      <c r="I114" s="109"/>
    </row>
    <row r="115" spans="1:9" x14ac:dyDescent="0.25">
      <c r="A115" s="187"/>
      <c r="B115" s="188"/>
      <c r="C115" s="109"/>
      <c r="D115" s="109"/>
      <c r="E115" s="109"/>
      <c r="F115" s="109"/>
      <c r="G115" s="109"/>
      <c r="H115" s="109"/>
      <c r="I115" s="109"/>
    </row>
    <row r="116" spans="1:9" x14ac:dyDescent="0.25">
      <c r="A116" s="187"/>
      <c r="B116" s="188"/>
      <c r="C116" s="109"/>
      <c r="D116" s="109"/>
      <c r="E116" s="109"/>
      <c r="F116" s="109"/>
      <c r="G116" s="109"/>
      <c r="H116" s="109"/>
      <c r="I116" s="109"/>
    </row>
    <row r="117" spans="1:9" x14ac:dyDescent="0.25">
      <c r="A117" s="187"/>
      <c r="B117" s="188"/>
      <c r="C117" s="109"/>
      <c r="D117" s="109"/>
      <c r="E117" s="109"/>
      <c r="F117" s="109"/>
      <c r="G117" s="109"/>
      <c r="H117" s="109"/>
      <c r="I117" s="109"/>
    </row>
    <row r="118" spans="1:9" x14ac:dyDescent="0.25">
      <c r="A118" s="187"/>
      <c r="B118" s="188"/>
      <c r="C118" s="109"/>
      <c r="D118" s="109"/>
      <c r="E118" s="109"/>
      <c r="F118" s="109"/>
      <c r="G118" s="109"/>
      <c r="H118" s="109"/>
      <c r="I118" s="109"/>
    </row>
    <row r="119" spans="1:9" x14ac:dyDescent="0.25">
      <c r="A119" s="187"/>
      <c r="B119" s="188"/>
      <c r="C119" s="109"/>
      <c r="D119" s="109"/>
      <c r="E119" s="109"/>
      <c r="F119" s="109"/>
      <c r="G119" s="109"/>
      <c r="H119" s="109"/>
      <c r="I119" s="109"/>
    </row>
    <row r="120" spans="1:9" x14ac:dyDescent="0.25">
      <c r="A120" s="187"/>
      <c r="B120" s="188"/>
      <c r="C120" s="109"/>
      <c r="D120" s="109"/>
      <c r="E120" s="109"/>
      <c r="F120" s="109"/>
      <c r="G120" s="109"/>
      <c r="H120" s="109"/>
      <c r="I120" s="109"/>
    </row>
    <row r="121" spans="1:9" x14ac:dyDescent="0.25">
      <c r="A121" s="187"/>
      <c r="B121" s="188"/>
      <c r="C121" s="109"/>
      <c r="D121" s="109"/>
      <c r="E121" s="109"/>
      <c r="F121" s="109"/>
      <c r="G121" s="109"/>
      <c r="H121" s="109"/>
      <c r="I121" s="109"/>
    </row>
    <row r="122" spans="1:9" x14ac:dyDescent="0.25">
      <c r="A122" s="187"/>
      <c r="B122" s="188"/>
      <c r="C122" s="109"/>
      <c r="D122" s="109"/>
      <c r="E122" s="109"/>
      <c r="F122" s="109"/>
      <c r="G122" s="109"/>
      <c r="H122" s="109"/>
      <c r="I122" s="109"/>
    </row>
    <row r="123" spans="1:9" x14ac:dyDescent="0.25">
      <c r="A123" s="187"/>
      <c r="B123" s="188"/>
      <c r="C123" s="109"/>
      <c r="D123" s="109"/>
      <c r="E123" s="109"/>
      <c r="F123" s="109"/>
      <c r="G123" s="109"/>
      <c r="H123" s="109"/>
      <c r="I123" s="109"/>
    </row>
    <row r="124" spans="1:9" x14ac:dyDescent="0.25">
      <c r="A124" s="187"/>
      <c r="B124" s="188"/>
      <c r="C124" s="109"/>
      <c r="D124" s="109"/>
      <c r="E124" s="109"/>
      <c r="F124" s="109"/>
      <c r="G124" s="109"/>
      <c r="H124" s="109"/>
      <c r="I124" s="109"/>
    </row>
    <row r="125" spans="1:9" x14ac:dyDescent="0.25">
      <c r="A125" s="187"/>
      <c r="B125" s="188"/>
      <c r="C125" s="109"/>
      <c r="D125" s="109"/>
      <c r="E125" s="109"/>
      <c r="F125" s="109"/>
      <c r="G125" s="109"/>
      <c r="H125" s="109"/>
      <c r="I125" s="109"/>
    </row>
    <row r="126" spans="1:9" x14ac:dyDescent="0.25">
      <c r="A126" s="187"/>
      <c r="B126" s="188"/>
      <c r="C126" s="109"/>
      <c r="D126" s="109"/>
      <c r="E126" s="109"/>
      <c r="F126" s="109"/>
      <c r="G126" s="109"/>
      <c r="H126" s="109"/>
      <c r="I126" s="109"/>
    </row>
    <row r="127" spans="1:9" x14ac:dyDescent="0.25">
      <c r="A127" s="187"/>
      <c r="B127" s="188"/>
      <c r="C127" s="109"/>
      <c r="D127" s="109"/>
      <c r="E127" s="109"/>
      <c r="F127" s="109"/>
      <c r="G127" s="109"/>
      <c r="H127" s="109"/>
      <c r="I127" s="109"/>
    </row>
    <row r="128" spans="1:9" x14ac:dyDescent="0.25">
      <c r="A128" s="187"/>
      <c r="B128" s="188"/>
      <c r="C128" s="109"/>
      <c r="D128" s="109"/>
      <c r="E128" s="109"/>
      <c r="F128" s="109"/>
      <c r="G128" s="109"/>
      <c r="H128" s="109"/>
      <c r="I128" s="109"/>
    </row>
    <row r="129" spans="1:9" x14ac:dyDescent="0.25">
      <c r="A129" s="187"/>
      <c r="B129" s="188"/>
      <c r="C129" s="109"/>
      <c r="D129" s="109"/>
      <c r="E129" s="109"/>
      <c r="F129" s="109"/>
      <c r="G129" s="109"/>
      <c r="H129" s="109"/>
      <c r="I129" s="109"/>
    </row>
    <row r="130" spans="1:9" x14ac:dyDescent="0.25">
      <c r="A130" s="187"/>
      <c r="B130" s="188"/>
      <c r="C130" s="109"/>
      <c r="D130" s="109"/>
      <c r="E130" s="109"/>
      <c r="F130" s="109"/>
      <c r="G130" s="109"/>
      <c r="H130" s="109"/>
      <c r="I130" s="109"/>
    </row>
    <row r="131" spans="1:9" x14ac:dyDescent="0.25">
      <c r="A131" s="187"/>
      <c r="B131" s="188"/>
      <c r="C131" s="109"/>
      <c r="D131" s="109"/>
      <c r="E131" s="109"/>
      <c r="F131" s="109"/>
      <c r="G131" s="109"/>
      <c r="H131" s="109"/>
      <c r="I131" s="109"/>
    </row>
    <row r="132" spans="1:9" x14ac:dyDescent="0.25">
      <c r="A132" s="187"/>
      <c r="B132" s="188"/>
      <c r="C132" s="109"/>
      <c r="D132" s="109"/>
      <c r="E132" s="109"/>
      <c r="F132" s="109"/>
      <c r="G132" s="109"/>
      <c r="H132" s="109"/>
      <c r="I132" s="109"/>
    </row>
    <row r="133" spans="1:9" x14ac:dyDescent="0.25">
      <c r="A133" s="187"/>
      <c r="B133" s="188"/>
      <c r="C133" s="109"/>
      <c r="D133" s="109"/>
      <c r="E133" s="109"/>
      <c r="F133" s="109"/>
      <c r="G133" s="109"/>
      <c r="H133" s="109"/>
      <c r="I133" s="109"/>
    </row>
    <row r="134" spans="1:9" x14ac:dyDescent="0.25">
      <c r="A134" s="187"/>
      <c r="B134" s="188"/>
      <c r="C134" s="109"/>
      <c r="D134" s="109"/>
      <c r="E134" s="109"/>
      <c r="F134" s="109"/>
      <c r="G134" s="109"/>
      <c r="H134" s="109"/>
      <c r="I134" s="109"/>
    </row>
    <row r="135" spans="1:9" x14ac:dyDescent="0.25">
      <c r="A135" s="187"/>
      <c r="B135" s="188"/>
      <c r="C135" s="109"/>
      <c r="D135" s="109"/>
      <c r="E135" s="109"/>
      <c r="F135" s="109"/>
      <c r="G135" s="109"/>
      <c r="H135" s="109"/>
      <c r="I135" s="109"/>
    </row>
    <row r="136" spans="1:9" x14ac:dyDescent="0.25">
      <c r="A136" s="187"/>
      <c r="B136" s="188"/>
      <c r="C136" s="109"/>
      <c r="D136" s="109"/>
      <c r="E136" s="109"/>
      <c r="F136" s="109"/>
      <c r="G136" s="109"/>
      <c r="H136" s="109"/>
      <c r="I136" s="109"/>
    </row>
    <row r="137" spans="1:9" x14ac:dyDescent="0.25">
      <c r="A137" s="187"/>
      <c r="B137" s="188"/>
      <c r="C137" s="109"/>
      <c r="D137" s="109"/>
      <c r="E137" s="109"/>
      <c r="F137" s="109"/>
      <c r="G137" s="109"/>
      <c r="H137" s="109"/>
      <c r="I137" s="109"/>
    </row>
    <row r="138" spans="1:9" x14ac:dyDescent="0.25">
      <c r="A138" s="187"/>
      <c r="B138" s="188"/>
      <c r="C138" s="109"/>
      <c r="D138" s="109"/>
      <c r="E138" s="109"/>
      <c r="F138" s="109"/>
      <c r="G138" s="109"/>
      <c r="H138" s="109"/>
      <c r="I138" s="109"/>
    </row>
    <row r="139" spans="1:9" x14ac:dyDescent="0.25">
      <c r="A139" s="187"/>
      <c r="B139" s="188"/>
      <c r="C139" s="109"/>
      <c r="D139" s="109"/>
      <c r="E139" s="109"/>
      <c r="F139" s="109"/>
      <c r="G139" s="109"/>
      <c r="H139" s="109"/>
      <c r="I139" s="109"/>
    </row>
    <row r="140" spans="1:9" x14ac:dyDescent="0.25">
      <c r="A140" s="187"/>
      <c r="B140" s="188"/>
      <c r="C140" s="109"/>
      <c r="D140" s="109"/>
      <c r="E140" s="109"/>
      <c r="F140" s="109"/>
      <c r="G140" s="109"/>
      <c r="H140" s="109"/>
      <c r="I140" s="109"/>
    </row>
    <row r="141" spans="1:9" x14ac:dyDescent="0.25">
      <c r="A141" s="187"/>
      <c r="B141" s="188"/>
      <c r="C141" s="109"/>
      <c r="D141" s="109"/>
      <c r="E141" s="109"/>
      <c r="F141" s="109"/>
      <c r="G141" s="109"/>
      <c r="H141" s="109"/>
      <c r="I141" s="109"/>
    </row>
    <row r="142" spans="1:9" x14ac:dyDescent="0.25">
      <c r="A142" s="187"/>
      <c r="B142" s="188"/>
      <c r="C142" s="109"/>
      <c r="D142" s="109"/>
      <c r="E142" s="109"/>
      <c r="F142" s="109"/>
      <c r="G142" s="109"/>
      <c r="H142" s="109"/>
      <c r="I142" s="109"/>
    </row>
    <row r="143" spans="1:9" x14ac:dyDescent="0.25">
      <c r="A143" s="187"/>
      <c r="B143" s="188"/>
      <c r="C143" s="109"/>
      <c r="D143" s="109"/>
      <c r="E143" s="109"/>
      <c r="F143" s="109"/>
      <c r="G143" s="109"/>
      <c r="H143" s="109"/>
      <c r="I143" s="109"/>
    </row>
    <row r="144" spans="1:9" x14ac:dyDescent="0.25">
      <c r="A144" s="187"/>
      <c r="B144" s="188"/>
      <c r="C144" s="109"/>
      <c r="D144" s="109"/>
      <c r="E144" s="109"/>
      <c r="F144" s="109"/>
      <c r="G144" s="109"/>
      <c r="H144" s="109"/>
      <c r="I144" s="109"/>
    </row>
    <row r="145" spans="1:9" x14ac:dyDescent="0.25">
      <c r="A145" s="187"/>
      <c r="B145" s="188"/>
      <c r="C145" s="109"/>
      <c r="D145" s="109"/>
      <c r="E145" s="109"/>
      <c r="F145" s="109"/>
      <c r="G145" s="109"/>
      <c r="H145" s="109"/>
      <c r="I145" s="109"/>
    </row>
    <row r="146" spans="1:9" x14ac:dyDescent="0.25">
      <c r="A146" s="187"/>
      <c r="B146" s="188"/>
      <c r="C146" s="109"/>
      <c r="D146" s="109"/>
      <c r="E146" s="109"/>
      <c r="F146" s="109"/>
      <c r="G146" s="109"/>
      <c r="H146" s="109"/>
      <c r="I146" s="109"/>
    </row>
    <row r="147" spans="1:9" x14ac:dyDescent="0.25">
      <c r="A147" s="187"/>
      <c r="B147" s="188"/>
      <c r="C147" s="109"/>
      <c r="D147" s="109"/>
      <c r="E147" s="109"/>
      <c r="F147" s="109"/>
      <c r="G147" s="109"/>
      <c r="H147" s="109"/>
      <c r="I147" s="109"/>
    </row>
    <row r="148" spans="1:9" x14ac:dyDescent="0.25">
      <c r="A148" s="187"/>
      <c r="B148" s="188"/>
      <c r="C148" s="109"/>
      <c r="D148" s="109"/>
      <c r="E148" s="109"/>
      <c r="F148" s="109"/>
      <c r="G148" s="109"/>
      <c r="H148" s="109"/>
      <c r="I148" s="109"/>
    </row>
    <row r="149" spans="1:9" x14ac:dyDescent="0.25">
      <c r="A149" s="187"/>
      <c r="B149" s="188"/>
      <c r="C149" s="109"/>
      <c r="D149" s="109"/>
      <c r="E149" s="109"/>
      <c r="F149" s="109"/>
      <c r="G149" s="109"/>
      <c r="H149" s="109"/>
      <c r="I149" s="109"/>
    </row>
    <row r="150" spans="1:9" x14ac:dyDescent="0.25">
      <c r="A150" s="187"/>
      <c r="B150" s="188"/>
      <c r="C150" s="109"/>
      <c r="D150" s="109"/>
      <c r="E150" s="109"/>
      <c r="F150" s="109"/>
      <c r="G150" s="109"/>
      <c r="H150" s="109"/>
      <c r="I150" s="109"/>
    </row>
    <row r="151" spans="1:9" x14ac:dyDescent="0.25">
      <c r="A151" s="187"/>
      <c r="B151" s="188"/>
      <c r="C151" s="109"/>
      <c r="D151" s="109"/>
      <c r="E151" s="109"/>
      <c r="F151" s="109"/>
      <c r="G151" s="109"/>
      <c r="H151" s="109"/>
      <c r="I151" s="109"/>
    </row>
    <row r="152" spans="1:9" x14ac:dyDescent="0.25">
      <c r="A152" s="187"/>
      <c r="B152" s="188"/>
      <c r="C152" s="109"/>
      <c r="D152" s="109"/>
      <c r="E152" s="109"/>
      <c r="F152" s="109"/>
      <c r="G152" s="109"/>
      <c r="H152" s="109"/>
      <c r="I152" s="109"/>
    </row>
    <row r="153" spans="1:9" x14ac:dyDescent="0.25">
      <c r="A153" s="187"/>
      <c r="B153" s="188"/>
      <c r="C153" s="109"/>
      <c r="D153" s="109"/>
      <c r="E153" s="109"/>
      <c r="F153" s="109"/>
      <c r="G153" s="109"/>
      <c r="H153" s="109"/>
      <c r="I153" s="109"/>
    </row>
    <row r="154" spans="1:9" x14ac:dyDescent="0.25">
      <c r="A154" s="187"/>
      <c r="B154" s="188"/>
      <c r="C154" s="109"/>
      <c r="D154" s="109"/>
      <c r="E154" s="109"/>
      <c r="F154" s="109"/>
      <c r="G154" s="109"/>
      <c r="H154" s="109"/>
      <c r="I154" s="109"/>
    </row>
    <row r="155" spans="1:9" x14ac:dyDescent="0.25">
      <c r="A155" s="187"/>
      <c r="B155" s="188"/>
      <c r="C155" s="109"/>
      <c r="D155" s="109"/>
      <c r="E155" s="109"/>
      <c r="F155" s="109"/>
      <c r="G155" s="109"/>
      <c r="H155" s="109"/>
      <c r="I155" s="109"/>
    </row>
    <row r="156" spans="1:9" x14ac:dyDescent="0.25">
      <c r="A156" s="187"/>
      <c r="B156" s="188"/>
      <c r="C156" s="109"/>
      <c r="D156" s="109"/>
      <c r="E156" s="109"/>
      <c r="F156" s="109"/>
      <c r="G156" s="109"/>
      <c r="H156" s="109"/>
      <c r="I156" s="109"/>
    </row>
    <row r="157" spans="1:9" x14ac:dyDescent="0.25">
      <c r="A157" s="187"/>
      <c r="B157" s="188"/>
      <c r="C157" s="109"/>
      <c r="D157" s="109"/>
      <c r="E157" s="109"/>
      <c r="F157" s="109"/>
      <c r="G157" s="109"/>
      <c r="H157" s="109"/>
      <c r="I157" s="109"/>
    </row>
    <row r="158" spans="1:9" x14ac:dyDescent="0.25">
      <c r="A158" s="187"/>
      <c r="B158" s="188"/>
      <c r="C158" s="109"/>
      <c r="D158" s="109"/>
      <c r="E158" s="109"/>
      <c r="F158" s="109"/>
      <c r="G158" s="109"/>
      <c r="H158" s="109"/>
      <c r="I158" s="109"/>
    </row>
    <row r="159" spans="1:9" x14ac:dyDescent="0.25">
      <c r="A159" s="187"/>
      <c r="B159" s="188"/>
      <c r="C159" s="109"/>
      <c r="D159" s="109"/>
      <c r="E159" s="109"/>
      <c r="F159" s="109"/>
      <c r="G159" s="109"/>
      <c r="H159" s="109"/>
      <c r="I159" s="109"/>
    </row>
    <row r="160" spans="1:9" x14ac:dyDescent="0.25">
      <c r="A160" s="187"/>
      <c r="B160" s="188"/>
      <c r="C160" s="109"/>
      <c r="D160" s="109"/>
      <c r="E160" s="109"/>
      <c r="F160" s="109"/>
      <c r="G160" s="109"/>
      <c r="H160" s="109"/>
      <c r="I160" s="109"/>
    </row>
    <row r="161" spans="1:9" x14ac:dyDescent="0.25">
      <c r="A161" s="187"/>
      <c r="B161" s="188"/>
      <c r="C161" s="109"/>
      <c r="D161" s="109"/>
      <c r="E161" s="109"/>
      <c r="F161" s="109"/>
      <c r="G161" s="109"/>
      <c r="H161" s="109"/>
      <c r="I161" s="109"/>
    </row>
    <row r="162" spans="1:9" x14ac:dyDescent="0.25">
      <c r="A162" s="187"/>
      <c r="B162" s="188"/>
      <c r="C162" s="109"/>
      <c r="D162" s="109"/>
      <c r="E162" s="109"/>
      <c r="F162" s="109"/>
      <c r="G162" s="109"/>
      <c r="H162" s="109"/>
      <c r="I162" s="109"/>
    </row>
    <row r="163" spans="1:9" x14ac:dyDescent="0.25">
      <c r="A163" s="187"/>
      <c r="B163" s="188"/>
      <c r="C163" s="109"/>
      <c r="D163" s="109"/>
      <c r="E163" s="109"/>
      <c r="F163" s="109"/>
      <c r="G163" s="109"/>
      <c r="H163" s="109"/>
      <c r="I163" s="109"/>
    </row>
    <row r="164" spans="1:9" x14ac:dyDescent="0.25">
      <c r="A164" s="187"/>
      <c r="B164" s="188"/>
      <c r="C164" s="109"/>
      <c r="D164" s="109"/>
      <c r="E164" s="109"/>
      <c r="F164" s="109"/>
      <c r="G164" s="109"/>
      <c r="H164" s="109"/>
      <c r="I164" s="109"/>
    </row>
    <row r="165" spans="1:9" x14ac:dyDescent="0.25">
      <c r="A165" s="187"/>
      <c r="B165" s="188"/>
      <c r="C165" s="109"/>
      <c r="D165" s="109"/>
      <c r="E165" s="109"/>
      <c r="F165" s="109"/>
      <c r="G165" s="109"/>
      <c r="H165" s="109"/>
      <c r="I165" s="109"/>
    </row>
    <row r="166" spans="1:9" x14ac:dyDescent="0.25">
      <c r="A166" s="187"/>
      <c r="B166" s="188"/>
      <c r="C166" s="109"/>
      <c r="D166" s="109"/>
      <c r="E166" s="109"/>
      <c r="F166" s="109"/>
      <c r="G166" s="109"/>
      <c r="H166" s="109"/>
      <c r="I166" s="109"/>
    </row>
    <row r="167" spans="1:9" x14ac:dyDescent="0.25">
      <c r="A167" s="187"/>
      <c r="B167" s="188"/>
      <c r="C167" s="109"/>
      <c r="D167" s="109"/>
      <c r="E167" s="109"/>
      <c r="F167" s="109"/>
      <c r="G167" s="109"/>
      <c r="H167" s="109"/>
      <c r="I167" s="109"/>
    </row>
    <row r="168" spans="1:9" x14ac:dyDescent="0.25">
      <c r="A168" s="187"/>
      <c r="B168" s="188"/>
      <c r="C168" s="109"/>
      <c r="D168" s="109"/>
      <c r="E168" s="109"/>
      <c r="F168" s="109"/>
      <c r="G168" s="109"/>
      <c r="H168" s="109"/>
      <c r="I168" s="109"/>
    </row>
    <row r="169" spans="1:9" x14ac:dyDescent="0.25">
      <c r="A169" s="187"/>
      <c r="B169" s="188"/>
      <c r="C169" s="109"/>
      <c r="D169" s="109"/>
      <c r="E169" s="109"/>
      <c r="F169" s="109"/>
      <c r="G169" s="109"/>
      <c r="H169" s="109"/>
      <c r="I169" s="109"/>
    </row>
    <row r="170" spans="1:9" x14ac:dyDescent="0.25">
      <c r="A170" s="187"/>
      <c r="B170" s="188"/>
      <c r="C170" s="109"/>
      <c r="D170" s="109"/>
      <c r="E170" s="109"/>
      <c r="F170" s="109"/>
      <c r="G170" s="109"/>
      <c r="H170" s="109"/>
      <c r="I170" s="109"/>
    </row>
    <row r="171" spans="1:9" x14ac:dyDescent="0.25">
      <c r="A171" s="187"/>
      <c r="B171" s="188"/>
      <c r="C171" s="109"/>
      <c r="D171" s="109"/>
      <c r="E171" s="109"/>
      <c r="F171" s="109"/>
      <c r="G171" s="109"/>
      <c r="H171" s="109"/>
      <c r="I171" s="109"/>
    </row>
    <row r="172" spans="1:9" x14ac:dyDescent="0.25">
      <c r="A172" s="187"/>
      <c r="B172" s="188"/>
      <c r="C172" s="109"/>
      <c r="D172" s="109"/>
      <c r="E172" s="109"/>
      <c r="F172" s="109"/>
      <c r="G172" s="109"/>
      <c r="H172" s="109"/>
      <c r="I172" s="109"/>
    </row>
    <row r="173" spans="1:9" x14ac:dyDescent="0.25">
      <c r="A173" s="187"/>
      <c r="B173" s="188"/>
      <c r="C173" s="109"/>
      <c r="D173" s="109"/>
      <c r="E173" s="109"/>
      <c r="F173" s="109"/>
      <c r="G173" s="109"/>
      <c r="H173" s="109"/>
      <c r="I173" s="109"/>
    </row>
    <row r="174" spans="1:9" x14ac:dyDescent="0.25">
      <c r="A174" s="324"/>
      <c r="B174" s="324"/>
      <c r="C174" s="189"/>
      <c r="D174" s="189"/>
      <c r="E174" s="189"/>
      <c r="F174" s="189"/>
      <c r="G174" s="189"/>
      <c r="H174" s="189"/>
      <c r="I174" s="189"/>
    </row>
    <row r="177" spans="1:9" x14ac:dyDescent="0.25">
      <c r="A177" s="204"/>
      <c r="B177" s="204"/>
      <c r="C177" s="204"/>
      <c r="D177" s="204"/>
      <c r="E177" s="204"/>
      <c r="F177" s="204"/>
      <c r="G177" s="204"/>
      <c r="H177" s="204"/>
      <c r="I177" s="204"/>
    </row>
    <row r="178" spans="1:9" x14ac:dyDescent="0.25">
      <c r="A178" s="187"/>
      <c r="B178" s="62"/>
      <c r="C178" s="190"/>
      <c r="D178" s="190"/>
      <c r="E178" s="190"/>
      <c r="F178" s="187"/>
      <c r="G178" s="62"/>
      <c r="H178" s="190"/>
      <c r="I178" s="190"/>
    </row>
    <row r="179" spans="1:9" x14ac:dyDescent="0.25">
      <c r="A179" s="187"/>
      <c r="B179" s="62"/>
      <c r="C179" s="190"/>
      <c r="D179" s="190"/>
      <c r="E179" s="190"/>
      <c r="F179" s="187"/>
      <c r="G179" s="62"/>
      <c r="H179" s="190"/>
      <c r="I179" s="190"/>
    </row>
    <row r="180" spans="1:9" x14ac:dyDescent="0.25">
      <c r="A180" s="187"/>
      <c r="B180" s="62"/>
      <c r="C180" s="190"/>
      <c r="D180" s="190"/>
      <c r="E180" s="190"/>
      <c r="F180" s="187"/>
      <c r="G180" s="62"/>
      <c r="H180" s="190"/>
      <c r="I180" s="190"/>
    </row>
    <row r="181" spans="1:9" x14ac:dyDescent="0.25">
      <c r="A181" s="187"/>
      <c r="B181" s="62"/>
      <c r="C181" s="190"/>
      <c r="D181" s="190"/>
      <c r="E181" s="190"/>
      <c r="F181" s="187"/>
      <c r="G181" s="62"/>
      <c r="H181" s="190"/>
      <c r="I181" s="190"/>
    </row>
    <row r="182" spans="1:9" x14ac:dyDescent="0.25">
      <c r="A182" s="187"/>
      <c r="B182" s="62"/>
      <c r="C182" s="190"/>
      <c r="D182" s="190"/>
      <c r="E182" s="190"/>
      <c r="F182" s="187"/>
      <c r="G182" s="62"/>
      <c r="H182" s="190"/>
      <c r="I182" s="190"/>
    </row>
    <row r="183" spans="1:9" x14ac:dyDescent="0.25">
      <c r="A183" s="187"/>
      <c r="B183" s="62"/>
      <c r="C183" s="190"/>
      <c r="D183" s="190"/>
      <c r="E183" s="190"/>
      <c r="F183" s="187"/>
      <c r="G183" s="62"/>
      <c r="H183" s="190"/>
      <c r="I183" s="190"/>
    </row>
    <row r="184" spans="1:9" x14ac:dyDescent="0.25">
      <c r="A184" s="187"/>
      <c r="B184" s="62"/>
      <c r="C184" s="190"/>
      <c r="D184" s="190"/>
      <c r="E184" s="190"/>
      <c r="F184" s="187"/>
      <c r="G184" s="62"/>
      <c r="H184" s="190"/>
      <c r="I184" s="190"/>
    </row>
    <row r="185" spans="1:9" x14ac:dyDescent="0.25">
      <c r="A185" s="187"/>
      <c r="B185" s="62"/>
      <c r="C185" s="190"/>
      <c r="D185" s="190"/>
      <c r="E185" s="190"/>
      <c r="F185" s="187"/>
      <c r="G185" s="62"/>
      <c r="H185" s="190"/>
      <c r="I185" s="190"/>
    </row>
    <row r="186" spans="1:9" x14ac:dyDescent="0.25">
      <c r="A186" s="187"/>
      <c r="B186" s="62"/>
      <c r="C186" s="190"/>
      <c r="D186" s="190"/>
      <c r="E186" s="190"/>
      <c r="F186" s="187"/>
      <c r="G186" s="62"/>
      <c r="H186" s="190"/>
      <c r="I186" s="190"/>
    </row>
    <row r="187" spans="1:9" x14ac:dyDescent="0.25">
      <c r="A187" s="187"/>
      <c r="B187" s="62"/>
      <c r="C187" s="190"/>
      <c r="D187" s="190"/>
      <c r="E187" s="190"/>
      <c r="F187" s="187"/>
      <c r="G187" s="62"/>
      <c r="H187" s="190"/>
      <c r="I187" s="190"/>
    </row>
    <row r="188" spans="1:9" x14ac:dyDescent="0.25">
      <c r="A188" s="187"/>
      <c r="B188" s="62"/>
      <c r="C188" s="190"/>
      <c r="D188" s="190"/>
      <c r="E188" s="190"/>
      <c r="F188" s="187"/>
      <c r="G188" s="62"/>
      <c r="H188" s="190"/>
      <c r="I188" s="190"/>
    </row>
    <row r="189" spans="1:9" x14ac:dyDescent="0.25">
      <c r="A189" s="187"/>
      <c r="B189" s="62"/>
      <c r="C189" s="190"/>
      <c r="D189" s="190"/>
      <c r="E189" s="190"/>
      <c r="F189" s="187"/>
      <c r="G189" s="62"/>
      <c r="H189" s="190"/>
      <c r="I189" s="190"/>
    </row>
    <row r="190" spans="1:9" x14ac:dyDescent="0.25">
      <c r="A190" s="187"/>
      <c r="B190" s="62"/>
      <c r="C190" s="190"/>
      <c r="D190" s="190"/>
      <c r="E190" s="190"/>
      <c r="F190" s="187"/>
      <c r="G190" s="62"/>
      <c r="H190" s="190"/>
      <c r="I190" s="190"/>
    </row>
    <row r="191" spans="1:9" x14ac:dyDescent="0.25">
      <c r="A191" s="187"/>
      <c r="B191" s="62"/>
      <c r="C191" s="190"/>
      <c r="D191" s="190"/>
      <c r="E191" s="190"/>
      <c r="F191" s="187"/>
      <c r="G191" s="62"/>
      <c r="H191" s="190"/>
      <c r="I191" s="190"/>
    </row>
    <row r="192" spans="1:9" x14ac:dyDescent="0.25">
      <c r="A192" s="187"/>
      <c r="B192" s="62"/>
      <c r="C192" s="190"/>
      <c r="D192" s="190"/>
      <c r="E192" s="190"/>
      <c r="F192" s="187"/>
      <c r="G192" s="62"/>
      <c r="H192" s="190"/>
      <c r="I192" s="190"/>
    </row>
    <row r="193" spans="1:9" x14ac:dyDescent="0.25">
      <c r="A193" s="187"/>
      <c r="B193" s="62"/>
      <c r="C193" s="190"/>
      <c r="D193" s="190"/>
      <c r="E193" s="190"/>
      <c r="F193" s="187"/>
      <c r="G193" s="62"/>
      <c r="H193" s="190"/>
      <c r="I193" s="190"/>
    </row>
    <row r="194" spans="1:9" x14ac:dyDescent="0.25">
      <c r="A194" s="187"/>
      <c r="B194" s="62"/>
      <c r="C194" s="190"/>
      <c r="D194" s="190"/>
      <c r="E194" s="190"/>
      <c r="F194" s="187"/>
      <c r="G194" s="62"/>
      <c r="H194" s="190"/>
      <c r="I194" s="190"/>
    </row>
    <row r="195" spans="1:9" x14ac:dyDescent="0.25">
      <c r="A195" s="187"/>
      <c r="B195" s="62"/>
      <c r="C195" s="190"/>
      <c r="D195" s="190"/>
      <c r="E195" s="190"/>
      <c r="F195" s="187"/>
      <c r="G195" s="62"/>
      <c r="H195" s="190"/>
      <c r="I195" s="190"/>
    </row>
    <row r="196" spans="1:9" x14ac:dyDescent="0.25">
      <c r="A196" s="187"/>
      <c r="B196" s="62"/>
      <c r="C196" s="190"/>
      <c r="D196" s="190"/>
      <c r="E196" s="190"/>
      <c r="F196" s="187"/>
      <c r="G196" s="62"/>
      <c r="H196" s="190"/>
      <c r="I196" s="190"/>
    </row>
    <row r="197" spans="1:9" x14ac:dyDescent="0.25">
      <c r="A197" s="187"/>
      <c r="B197" s="62"/>
      <c r="C197" s="190"/>
      <c r="D197" s="190"/>
      <c r="E197" s="190"/>
      <c r="F197" s="187"/>
      <c r="G197" s="62"/>
      <c r="H197" s="190"/>
      <c r="I197" s="190"/>
    </row>
    <row r="198" spans="1:9" x14ac:dyDescent="0.25">
      <c r="A198" s="187"/>
      <c r="B198" s="62"/>
      <c r="C198" s="190"/>
      <c r="D198" s="190"/>
      <c r="E198" s="190"/>
      <c r="F198" s="187"/>
      <c r="G198" s="62"/>
      <c r="H198" s="190"/>
      <c r="I198" s="190"/>
    </row>
    <row r="199" spans="1:9" x14ac:dyDescent="0.25">
      <c r="A199" s="187"/>
      <c r="B199" s="62"/>
      <c r="C199" s="190"/>
      <c r="D199" s="190"/>
      <c r="E199" s="190"/>
      <c r="F199" s="187"/>
      <c r="G199" s="62"/>
      <c r="H199" s="190"/>
      <c r="I199" s="190"/>
    </row>
    <row r="200" spans="1:9" x14ac:dyDescent="0.25">
      <c r="A200" s="187"/>
      <c r="B200" s="62"/>
      <c r="C200" s="190"/>
      <c r="D200" s="190"/>
      <c r="E200" s="190"/>
      <c r="F200" s="187"/>
      <c r="G200" s="62"/>
      <c r="H200" s="190"/>
      <c r="I200" s="190"/>
    </row>
    <row r="201" spans="1:9" x14ac:dyDescent="0.25">
      <c r="A201" s="187"/>
      <c r="B201" s="62"/>
      <c r="C201" s="190"/>
      <c r="D201" s="190"/>
      <c r="E201" s="190"/>
      <c r="F201" s="187"/>
      <c r="G201" s="62"/>
      <c r="H201" s="190"/>
      <c r="I201" s="190"/>
    </row>
    <row r="202" spans="1:9" x14ac:dyDescent="0.25">
      <c r="A202" s="187"/>
      <c r="B202" s="62"/>
      <c r="C202" s="190"/>
      <c r="D202" s="190"/>
      <c r="E202" s="190"/>
      <c r="F202" s="187"/>
      <c r="G202" s="62"/>
      <c r="H202" s="190"/>
      <c r="I202" s="190"/>
    </row>
    <row r="203" spans="1:9" x14ac:dyDescent="0.25">
      <c r="A203" s="187"/>
      <c r="B203" s="62"/>
      <c r="C203" s="190"/>
      <c r="D203" s="190"/>
      <c r="E203" s="190"/>
      <c r="F203" s="187"/>
      <c r="G203" s="62"/>
      <c r="H203" s="190"/>
      <c r="I203" s="190"/>
    </row>
    <row r="204" spans="1:9" x14ac:dyDescent="0.25">
      <c r="A204" s="187"/>
      <c r="B204" s="62"/>
      <c r="C204" s="190"/>
      <c r="D204" s="190"/>
      <c r="E204" s="190"/>
      <c r="F204" s="187"/>
      <c r="G204" s="62"/>
      <c r="H204" s="190"/>
      <c r="I204" s="190"/>
    </row>
    <row r="205" spans="1:9" x14ac:dyDescent="0.25">
      <c r="A205" s="187"/>
      <c r="B205" s="62"/>
      <c r="C205" s="190"/>
      <c r="D205" s="190"/>
      <c r="E205" s="190"/>
      <c r="F205" s="187"/>
      <c r="G205" s="62"/>
      <c r="H205" s="190"/>
      <c r="I205" s="190"/>
    </row>
    <row r="206" spans="1:9" x14ac:dyDescent="0.25">
      <c r="A206" s="187"/>
      <c r="B206" s="62"/>
      <c r="C206" s="190"/>
      <c r="D206" s="190"/>
      <c r="E206" s="190"/>
      <c r="F206" s="187"/>
      <c r="G206" s="62"/>
      <c r="H206" s="190"/>
      <c r="I206" s="190"/>
    </row>
    <row r="207" spans="1:9" x14ac:dyDescent="0.25">
      <c r="A207" s="187"/>
      <c r="B207" s="62"/>
      <c r="C207" s="190"/>
      <c r="D207" s="190"/>
      <c r="E207" s="190"/>
      <c r="F207" s="187"/>
      <c r="G207" s="62"/>
      <c r="H207" s="190"/>
      <c r="I207" s="190"/>
    </row>
    <row r="208" spans="1:9" x14ac:dyDescent="0.25">
      <c r="A208" s="187"/>
      <c r="B208" s="62"/>
      <c r="C208" s="190"/>
      <c r="D208" s="190"/>
      <c r="E208" s="190"/>
      <c r="F208" s="187"/>
      <c r="G208" s="62"/>
      <c r="H208" s="190"/>
      <c r="I208" s="190"/>
    </row>
    <row r="209" spans="1:9" x14ac:dyDescent="0.25">
      <c r="A209" s="187"/>
      <c r="B209" s="62"/>
      <c r="C209" s="190"/>
      <c r="D209" s="190"/>
      <c r="E209" s="190"/>
      <c r="F209" s="187"/>
      <c r="G209" s="62"/>
      <c r="H209" s="190"/>
      <c r="I209" s="190"/>
    </row>
    <row r="210" spans="1:9" x14ac:dyDescent="0.25">
      <c r="A210" s="187"/>
      <c r="B210" s="62"/>
      <c r="C210" s="190"/>
      <c r="D210" s="190"/>
      <c r="E210" s="190"/>
      <c r="F210" s="187"/>
      <c r="G210" s="62"/>
      <c r="H210" s="190"/>
      <c r="I210" s="190"/>
    </row>
    <row r="211" spans="1:9" x14ac:dyDescent="0.25">
      <c r="A211" s="187"/>
      <c r="B211" s="62"/>
      <c r="C211" s="190"/>
      <c r="D211" s="190"/>
      <c r="E211" s="190"/>
      <c r="F211" s="187"/>
      <c r="G211" s="62"/>
      <c r="H211" s="190"/>
      <c r="I211" s="190"/>
    </row>
    <row r="212" spans="1:9" x14ac:dyDescent="0.25">
      <c r="A212" s="187"/>
      <c r="B212" s="62"/>
      <c r="C212" s="190"/>
      <c r="D212" s="190"/>
      <c r="E212" s="190"/>
      <c r="F212" s="187"/>
      <c r="G212" s="62"/>
      <c r="H212" s="190"/>
      <c r="I212" s="190"/>
    </row>
    <row r="213" spans="1:9" x14ac:dyDescent="0.25">
      <c r="A213" s="187"/>
      <c r="B213" s="62"/>
      <c r="C213" s="190"/>
      <c r="D213" s="190"/>
      <c r="E213" s="190"/>
      <c r="F213" s="187"/>
      <c r="G213" s="62"/>
      <c r="H213" s="190"/>
      <c r="I213" s="190"/>
    </row>
    <row r="214" spans="1:9" x14ac:dyDescent="0.25">
      <c r="A214" s="187"/>
      <c r="B214" s="62"/>
      <c r="C214" s="190"/>
      <c r="D214" s="190"/>
      <c r="E214" s="190"/>
      <c r="F214" s="187"/>
      <c r="G214" s="62"/>
      <c r="H214" s="190"/>
      <c r="I214" s="190"/>
    </row>
    <row r="215" spans="1:9" x14ac:dyDescent="0.25">
      <c r="A215" s="187"/>
      <c r="B215" s="62"/>
      <c r="C215" s="190"/>
      <c r="D215" s="190"/>
      <c r="E215" s="190"/>
      <c r="F215" s="187"/>
      <c r="G215" s="62"/>
      <c r="H215" s="190"/>
      <c r="I215" s="190"/>
    </row>
    <row r="216" spans="1:9" x14ac:dyDescent="0.25">
      <c r="A216" s="187"/>
      <c r="B216" s="62"/>
      <c r="C216" s="190"/>
      <c r="D216" s="190"/>
      <c r="E216" s="190"/>
      <c r="F216" s="187"/>
      <c r="G216" s="62"/>
      <c r="H216" s="190"/>
      <c r="I216" s="190"/>
    </row>
    <row r="217" spans="1:9" x14ac:dyDescent="0.25">
      <c r="A217" s="187"/>
      <c r="B217" s="62"/>
      <c r="C217" s="190"/>
      <c r="D217" s="190"/>
      <c r="E217" s="190"/>
      <c r="F217" s="187"/>
      <c r="G217" s="62"/>
      <c r="H217" s="190"/>
      <c r="I217" s="190"/>
    </row>
    <row r="218" spans="1:9" x14ac:dyDescent="0.25">
      <c r="A218" s="187"/>
      <c r="B218" s="62"/>
      <c r="C218" s="190"/>
      <c r="D218" s="190"/>
      <c r="E218" s="190"/>
      <c r="F218" s="187"/>
      <c r="G218" s="62"/>
      <c r="H218" s="190"/>
      <c r="I218" s="190"/>
    </row>
    <row r="219" spans="1:9" x14ac:dyDescent="0.25">
      <c r="A219" s="187"/>
      <c r="B219" s="62"/>
      <c r="C219" s="190"/>
      <c r="D219" s="190"/>
      <c r="E219" s="190"/>
      <c r="F219" s="187"/>
      <c r="G219" s="62"/>
      <c r="H219" s="190"/>
      <c r="I219" s="190"/>
    </row>
    <row r="220" spans="1:9" x14ac:dyDescent="0.25">
      <c r="A220" s="187"/>
      <c r="B220" s="62"/>
      <c r="C220" s="190"/>
      <c r="D220" s="190"/>
      <c r="E220" s="190"/>
      <c r="F220" s="187"/>
      <c r="G220" s="62"/>
      <c r="H220" s="190"/>
      <c r="I220" s="190"/>
    </row>
    <row r="221" spans="1:9" x14ac:dyDescent="0.25">
      <c r="A221" s="187"/>
      <c r="B221" s="62"/>
      <c r="C221" s="190"/>
      <c r="D221" s="190"/>
      <c r="E221" s="190"/>
      <c r="F221" s="187"/>
      <c r="G221" s="62"/>
      <c r="H221" s="190"/>
      <c r="I221" s="190"/>
    </row>
    <row r="222" spans="1:9" x14ac:dyDescent="0.25">
      <c r="A222" s="187"/>
      <c r="B222" s="62"/>
      <c r="C222" s="190"/>
      <c r="D222" s="190"/>
      <c r="E222" s="190"/>
      <c r="F222" s="187"/>
      <c r="G222" s="62"/>
      <c r="H222" s="190"/>
      <c r="I222" s="190"/>
    </row>
    <row r="223" spans="1:9" x14ac:dyDescent="0.25">
      <c r="A223" s="187"/>
      <c r="B223" s="62"/>
      <c r="C223" s="190"/>
      <c r="D223" s="190"/>
      <c r="E223" s="190"/>
      <c r="F223" s="187"/>
      <c r="G223" s="62"/>
      <c r="H223" s="190"/>
      <c r="I223" s="190"/>
    </row>
    <row r="224" spans="1:9" x14ac:dyDescent="0.25">
      <c r="A224" s="187"/>
      <c r="B224" s="62"/>
      <c r="C224" s="190"/>
      <c r="D224" s="190"/>
      <c r="E224" s="190"/>
      <c r="F224" s="187"/>
      <c r="G224" s="62"/>
      <c r="H224" s="190"/>
      <c r="I224" s="190"/>
    </row>
    <row r="225" spans="1:9" x14ac:dyDescent="0.25">
      <c r="A225" s="187"/>
      <c r="B225" s="62"/>
      <c r="C225" s="190"/>
      <c r="D225" s="190"/>
      <c r="E225" s="190"/>
      <c r="F225" s="187"/>
      <c r="G225" s="62"/>
      <c r="H225" s="190"/>
      <c r="I225" s="190"/>
    </row>
    <row r="226" spans="1:9" x14ac:dyDescent="0.25">
      <c r="A226" s="187"/>
      <c r="B226" s="62"/>
      <c r="C226" s="190"/>
      <c r="D226" s="190"/>
      <c r="E226" s="190"/>
      <c r="F226" s="187"/>
      <c r="G226" s="62"/>
      <c r="H226" s="190"/>
      <c r="I226" s="190"/>
    </row>
    <row r="227" spans="1:9" x14ac:dyDescent="0.25">
      <c r="A227" s="187"/>
      <c r="B227" s="62"/>
      <c r="C227" s="190"/>
      <c r="D227" s="190"/>
      <c r="E227" s="190"/>
      <c r="F227" s="187"/>
      <c r="G227" s="62"/>
      <c r="H227" s="190"/>
      <c r="I227" s="190"/>
    </row>
    <row r="228" spans="1:9" x14ac:dyDescent="0.25">
      <c r="A228" s="187"/>
      <c r="B228" s="62"/>
      <c r="C228" s="190"/>
      <c r="D228" s="190"/>
      <c r="E228" s="190"/>
      <c r="F228" s="187"/>
      <c r="G228" s="62"/>
      <c r="H228" s="190"/>
      <c r="I228" s="190"/>
    </row>
    <row r="229" spans="1:9" x14ac:dyDescent="0.25">
      <c r="A229" s="187"/>
      <c r="B229" s="62"/>
      <c r="C229" s="190"/>
      <c r="D229" s="190"/>
      <c r="E229" s="190"/>
      <c r="F229" s="187"/>
      <c r="G229" s="62"/>
      <c r="H229" s="190"/>
      <c r="I229" s="190"/>
    </row>
    <row r="230" spans="1:9" x14ac:dyDescent="0.25">
      <c r="A230" s="187"/>
      <c r="B230" s="62"/>
      <c r="C230" s="190"/>
      <c r="D230" s="190"/>
      <c r="E230" s="190"/>
      <c r="F230" s="187"/>
      <c r="G230" s="62"/>
      <c r="H230" s="190"/>
      <c r="I230" s="190"/>
    </row>
    <row r="231" spans="1:9" x14ac:dyDescent="0.25">
      <c r="A231" s="187"/>
      <c r="B231" s="62"/>
      <c r="C231" s="190"/>
      <c r="D231" s="190"/>
      <c r="E231" s="190"/>
      <c r="F231" s="187"/>
      <c r="G231" s="62"/>
      <c r="H231" s="190"/>
      <c r="I231" s="190"/>
    </row>
    <row r="232" spans="1:9" x14ac:dyDescent="0.25">
      <c r="A232" s="187"/>
      <c r="B232" s="62"/>
      <c r="C232" s="190"/>
      <c r="D232" s="190"/>
      <c r="E232" s="190"/>
      <c r="F232" s="187"/>
      <c r="G232" s="62"/>
      <c r="H232" s="190"/>
      <c r="I232" s="190"/>
    </row>
    <row r="233" spans="1:9" x14ac:dyDescent="0.25">
      <c r="A233" s="187"/>
      <c r="B233" s="62"/>
      <c r="C233" s="190"/>
      <c r="D233" s="190"/>
      <c r="E233" s="190"/>
      <c r="F233" s="187"/>
      <c r="G233" s="62"/>
      <c r="H233" s="190"/>
      <c r="I233" s="190"/>
    </row>
    <row r="234" spans="1:9" x14ac:dyDescent="0.25">
      <c r="A234" s="187"/>
      <c r="B234" s="62"/>
      <c r="C234" s="190"/>
      <c r="D234" s="190"/>
      <c r="E234" s="190"/>
      <c r="F234" s="187"/>
      <c r="G234" s="62"/>
      <c r="H234" s="190"/>
      <c r="I234" s="190"/>
    </row>
    <row r="235" spans="1:9" x14ac:dyDescent="0.25">
      <c r="A235" s="187"/>
      <c r="B235" s="62"/>
      <c r="C235" s="190"/>
      <c r="D235" s="190"/>
      <c r="E235" s="190"/>
      <c r="F235" s="187"/>
      <c r="G235" s="62"/>
      <c r="H235" s="190"/>
      <c r="I235" s="190"/>
    </row>
    <row r="236" spans="1:9" x14ac:dyDescent="0.25">
      <c r="A236" s="187"/>
      <c r="B236" s="62"/>
      <c r="C236" s="190"/>
      <c r="D236" s="190"/>
      <c r="E236" s="190"/>
      <c r="F236" s="187"/>
      <c r="G236" s="62"/>
      <c r="H236" s="190"/>
      <c r="I236" s="190"/>
    </row>
    <row r="237" spans="1:9" x14ac:dyDescent="0.25">
      <c r="A237" s="187"/>
      <c r="B237" s="62"/>
      <c r="C237" s="190"/>
      <c r="D237" s="190"/>
      <c r="E237" s="190"/>
      <c r="F237" s="187"/>
      <c r="G237" s="62"/>
      <c r="H237" s="190"/>
      <c r="I237" s="190"/>
    </row>
    <row r="238" spans="1:9" x14ac:dyDescent="0.25">
      <c r="A238" s="187"/>
      <c r="B238" s="62"/>
      <c r="C238" s="190"/>
      <c r="D238" s="190"/>
      <c r="E238" s="190"/>
      <c r="F238" s="187"/>
      <c r="G238" s="62"/>
      <c r="H238" s="190"/>
      <c r="I238" s="190"/>
    </row>
    <row r="239" spans="1:9" x14ac:dyDescent="0.25">
      <c r="A239" s="187"/>
      <c r="B239" s="62"/>
      <c r="C239" s="190"/>
      <c r="D239" s="190"/>
      <c r="E239" s="190"/>
      <c r="F239" s="187"/>
      <c r="G239" s="62"/>
      <c r="H239" s="190"/>
      <c r="I239" s="190"/>
    </row>
    <row r="240" spans="1:9" x14ac:dyDescent="0.25">
      <c r="A240" s="187"/>
      <c r="B240" s="62"/>
      <c r="C240" s="190"/>
      <c r="D240" s="190"/>
      <c r="E240" s="190"/>
      <c r="F240" s="187"/>
      <c r="G240" s="62"/>
      <c r="H240" s="190"/>
      <c r="I240" s="190"/>
    </row>
    <row r="241" spans="1:9" x14ac:dyDescent="0.25">
      <c r="A241" s="187"/>
      <c r="B241" s="62"/>
      <c r="C241" s="190"/>
      <c r="D241" s="190"/>
      <c r="E241" s="190"/>
      <c r="F241" s="187"/>
      <c r="G241" s="62"/>
      <c r="H241" s="190"/>
      <c r="I241" s="190"/>
    </row>
    <row r="242" spans="1:9" x14ac:dyDescent="0.25">
      <c r="A242" s="187"/>
      <c r="B242" s="62"/>
      <c r="C242" s="190"/>
      <c r="D242" s="190"/>
      <c r="E242" s="190"/>
      <c r="F242" s="187"/>
      <c r="G242" s="62"/>
      <c r="H242" s="190"/>
      <c r="I242" s="190"/>
    </row>
    <row r="243" spans="1:9" x14ac:dyDescent="0.25">
      <c r="A243" s="187"/>
      <c r="B243" s="62"/>
      <c r="C243" s="190"/>
      <c r="D243" s="190"/>
      <c r="E243" s="190"/>
      <c r="F243" s="187"/>
      <c r="G243" s="62"/>
      <c r="H243" s="190"/>
      <c r="I243" s="190"/>
    </row>
    <row r="244" spans="1:9" x14ac:dyDescent="0.25">
      <c r="A244" s="187"/>
      <c r="B244" s="62"/>
      <c r="C244" s="190"/>
      <c r="D244" s="190"/>
      <c r="E244" s="190"/>
      <c r="F244" s="187"/>
      <c r="G244" s="62"/>
      <c r="H244" s="190"/>
      <c r="I244" s="190"/>
    </row>
    <row r="245" spans="1:9" x14ac:dyDescent="0.25">
      <c r="A245" s="187"/>
      <c r="B245" s="62"/>
      <c r="C245" s="190"/>
      <c r="D245" s="190"/>
      <c r="E245" s="190"/>
      <c r="F245" s="187"/>
      <c r="G245" s="62"/>
      <c r="H245" s="190"/>
      <c r="I245" s="190"/>
    </row>
    <row r="246" spans="1:9" x14ac:dyDescent="0.25">
      <c r="A246" s="187"/>
      <c r="B246" s="62"/>
      <c r="C246" s="190"/>
      <c r="D246" s="190"/>
      <c r="E246" s="190"/>
      <c r="F246" s="187"/>
      <c r="G246" s="62"/>
      <c r="H246" s="190"/>
      <c r="I246" s="190"/>
    </row>
    <row r="247" spans="1:9" x14ac:dyDescent="0.25">
      <c r="A247" s="324"/>
      <c r="B247" s="324"/>
      <c r="C247" s="204"/>
      <c r="D247" s="204"/>
      <c r="E247" s="204"/>
      <c r="F247" s="204"/>
      <c r="G247" s="204"/>
      <c r="H247" s="204"/>
      <c r="I247" s="204"/>
    </row>
  </sheetData>
  <mergeCells count="4">
    <mergeCell ref="A1:J1"/>
    <mergeCell ref="A174:B174"/>
    <mergeCell ref="A247:B247"/>
    <mergeCell ref="A19:I19"/>
  </mergeCells>
  <pageMargins left="0.511811024" right="0.511811024" top="0.78740157499999996" bottom="0.78740157499999996" header="0.31496062000000002" footer="0.31496062000000002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C276"/>
  <sheetViews>
    <sheetView zoomScaleNormal="100" workbookViewId="0">
      <selection activeCell="E6" sqref="E6"/>
    </sheetView>
  </sheetViews>
  <sheetFormatPr defaultColWidth="0" defaultRowHeight="15.75" x14ac:dyDescent="0.3"/>
  <cols>
    <col min="1" max="1" width="21.28515625" style="83" customWidth="1"/>
    <col min="2" max="2" width="13" style="83" customWidth="1"/>
    <col min="3" max="3" width="11.42578125" style="12" customWidth="1"/>
    <col min="4" max="4" width="5.7109375" style="12" bestFit="1" customWidth="1"/>
    <col min="5" max="5" width="11.140625" style="12" customWidth="1"/>
    <col min="6" max="6" width="11.7109375" style="12" customWidth="1"/>
    <col min="7" max="7" width="7.7109375" style="12" bestFit="1" customWidth="1"/>
    <col min="8" max="8" width="9.28515625" style="25" bestFit="1" customWidth="1"/>
    <col min="9" max="9" width="9.140625" style="25" customWidth="1"/>
    <col min="10" max="11" width="9.140625" style="25" hidden="1" customWidth="1"/>
    <col min="12" max="12" width="26.28515625" style="69" hidden="1" customWidth="1"/>
    <col min="13" max="13" width="6.140625" style="69" hidden="1" customWidth="1"/>
    <col min="14" max="14" width="8.140625" style="69" hidden="1" customWidth="1"/>
    <col min="15" max="18" width="9.140625" style="69" hidden="1" customWidth="1"/>
    <col min="19" max="19" width="9.140625" style="25" hidden="1" customWidth="1"/>
    <col min="20" max="20" width="9.140625" style="69" hidden="1" customWidth="1"/>
    <col min="21" max="21" width="9.140625" style="149" hidden="1" customWidth="1"/>
    <col min="22" max="26" width="9.140625" style="69" hidden="1" customWidth="1"/>
    <col min="27" max="29" width="9.140625" hidden="1" customWidth="1"/>
    <col min="30" max="16384" width="9.140625" style="25" hidden="1"/>
  </cols>
  <sheetData>
    <row r="1" spans="1:26" s="12" customFormat="1" ht="31.5" customHeight="1" x14ac:dyDescent="0.25">
      <c r="A1" s="293" t="s">
        <v>723</v>
      </c>
      <c r="B1" s="293"/>
      <c r="C1" s="293"/>
      <c r="D1" s="293"/>
      <c r="E1" s="293"/>
      <c r="F1" s="293"/>
      <c r="G1" s="293"/>
      <c r="H1" s="293"/>
      <c r="L1" s="150"/>
      <c r="M1" s="150"/>
      <c r="N1" s="150"/>
      <c r="O1" s="150"/>
      <c r="P1" s="150"/>
      <c r="Q1" s="150"/>
      <c r="R1" s="150"/>
      <c r="T1" s="150"/>
      <c r="U1" s="150"/>
      <c r="V1" s="150"/>
      <c r="W1" s="150"/>
      <c r="X1" s="150"/>
      <c r="Y1" s="150"/>
      <c r="Z1" s="150"/>
    </row>
    <row r="2" spans="1:26" x14ac:dyDescent="0.3">
      <c r="T2" s="146"/>
      <c r="V2" s="146"/>
      <c r="W2" s="146"/>
      <c r="X2" s="146"/>
      <c r="Y2" s="146"/>
      <c r="Z2" s="146"/>
    </row>
    <row r="3" spans="1:26" ht="36.75" customHeight="1" x14ac:dyDescent="0.3">
      <c r="A3" s="264" t="s">
        <v>54</v>
      </c>
      <c r="B3" s="266" t="s">
        <v>40</v>
      </c>
      <c r="C3" s="266" t="s">
        <v>668</v>
      </c>
      <c r="D3" s="266" t="str">
        <f>N3</f>
        <v>BAND</v>
      </c>
      <c r="E3" s="266" t="str">
        <f>O3</f>
        <v>Globo</v>
      </c>
      <c r="F3" s="266" t="str">
        <f>P3</f>
        <v>Record</v>
      </c>
      <c r="G3" s="266" t="str">
        <f>Q3</f>
        <v>TV Brasil</v>
      </c>
      <c r="H3" s="265" t="str">
        <f>R3</f>
        <v>TV Cultura</v>
      </c>
      <c r="L3" s="3" t="s">
        <v>72</v>
      </c>
      <c r="M3" s="3" t="s">
        <v>454</v>
      </c>
      <c r="N3" s="3" t="s">
        <v>3</v>
      </c>
      <c r="O3" s="3" t="s">
        <v>663</v>
      </c>
      <c r="P3" s="3" t="s">
        <v>662</v>
      </c>
      <c r="Q3" s="3" t="s">
        <v>56</v>
      </c>
      <c r="R3" s="3" t="s">
        <v>57</v>
      </c>
      <c r="T3" s="146"/>
      <c r="U3" s="146"/>
      <c r="V3" s="146"/>
      <c r="W3" s="146"/>
      <c r="X3" s="146"/>
      <c r="Y3" s="146"/>
      <c r="Z3" s="146"/>
    </row>
    <row r="4" spans="1:26" s="83" customFormat="1" ht="18.75" customHeight="1" x14ac:dyDescent="0.25">
      <c r="A4" s="84" t="s">
        <v>311</v>
      </c>
      <c r="B4" s="44" t="s">
        <v>30</v>
      </c>
      <c r="C4" s="284">
        <v>8</v>
      </c>
      <c r="D4" s="282"/>
      <c r="E4" s="282"/>
      <c r="F4" s="283"/>
      <c r="G4" s="44">
        <v>8</v>
      </c>
      <c r="H4" s="123"/>
      <c r="L4" t="s">
        <v>311</v>
      </c>
      <c r="M4">
        <v>8</v>
      </c>
      <c r="N4" s="4"/>
      <c r="O4" s="4"/>
      <c r="P4" s="4"/>
      <c r="Q4" s="4">
        <v>8</v>
      </c>
      <c r="R4" s="4"/>
      <c r="T4" s="149"/>
      <c r="U4" s="148"/>
      <c r="V4" s="148"/>
      <c r="W4" s="148"/>
      <c r="X4" s="148"/>
      <c r="Y4" s="148"/>
      <c r="Z4" s="148"/>
    </row>
    <row r="5" spans="1:26" s="83" customFormat="1" ht="28.5" x14ac:dyDescent="0.25">
      <c r="A5" s="84" t="s">
        <v>316</v>
      </c>
      <c r="B5" s="44" t="s">
        <v>104</v>
      </c>
      <c r="C5" s="284">
        <v>6</v>
      </c>
      <c r="D5" s="282"/>
      <c r="E5" s="282"/>
      <c r="F5" s="283"/>
      <c r="G5" s="44">
        <v>3</v>
      </c>
      <c r="H5" s="123">
        <v>3</v>
      </c>
      <c r="L5" t="s">
        <v>316</v>
      </c>
      <c r="M5">
        <v>6</v>
      </c>
      <c r="N5" s="4"/>
      <c r="O5" s="4"/>
      <c r="P5" s="4"/>
      <c r="Q5" s="4">
        <v>3</v>
      </c>
      <c r="R5" s="4">
        <v>3</v>
      </c>
      <c r="T5" s="149"/>
      <c r="U5" s="148"/>
      <c r="V5" s="148"/>
      <c r="W5" s="148"/>
      <c r="X5" s="148"/>
      <c r="Y5" s="148"/>
      <c r="Z5" s="148"/>
    </row>
    <row r="6" spans="1:26" s="83" customFormat="1" ht="15.95" customHeight="1" x14ac:dyDescent="0.25">
      <c r="A6" s="84" t="s">
        <v>75</v>
      </c>
      <c r="B6" s="44" t="s">
        <v>104</v>
      </c>
      <c r="C6" s="284">
        <v>6</v>
      </c>
      <c r="D6" s="282"/>
      <c r="E6" s="282"/>
      <c r="F6" s="283"/>
      <c r="G6" s="44">
        <v>3</v>
      </c>
      <c r="H6" s="123">
        <v>3</v>
      </c>
      <c r="L6" t="s">
        <v>75</v>
      </c>
      <c r="M6">
        <v>6</v>
      </c>
      <c r="N6" s="4"/>
      <c r="O6" s="4"/>
      <c r="P6" s="4"/>
      <c r="Q6" s="4">
        <v>3</v>
      </c>
      <c r="R6" s="4">
        <v>3</v>
      </c>
      <c r="T6" s="149"/>
      <c r="U6" s="148"/>
      <c r="V6" s="148"/>
      <c r="W6" s="148"/>
      <c r="X6" s="148"/>
      <c r="Y6" s="148"/>
      <c r="Z6" s="148"/>
    </row>
    <row r="7" spans="1:26" s="83" customFormat="1" ht="15.95" customHeight="1" x14ac:dyDescent="0.25">
      <c r="A7" s="84" t="s">
        <v>312</v>
      </c>
      <c r="B7" s="44" t="s">
        <v>104</v>
      </c>
      <c r="C7" s="284">
        <v>4</v>
      </c>
      <c r="D7" s="282"/>
      <c r="E7" s="282"/>
      <c r="F7" s="283"/>
      <c r="G7" s="44">
        <v>4</v>
      </c>
      <c r="H7" s="123"/>
      <c r="L7" t="s">
        <v>312</v>
      </c>
      <c r="M7">
        <v>4</v>
      </c>
      <c r="N7" s="4"/>
      <c r="O7" s="4"/>
      <c r="P7" s="4"/>
      <c r="Q7" s="4">
        <v>4</v>
      </c>
      <c r="R7" s="4"/>
      <c r="T7" s="149"/>
      <c r="U7" s="148"/>
      <c r="V7" s="148"/>
      <c r="W7" s="148"/>
      <c r="X7" s="148"/>
      <c r="Y7" s="148"/>
      <c r="Z7" s="148"/>
    </row>
    <row r="8" spans="1:26" s="83" customFormat="1" ht="15.95" customHeight="1" x14ac:dyDescent="0.25">
      <c r="A8" s="84" t="s">
        <v>88</v>
      </c>
      <c r="B8" s="44" t="s">
        <v>104</v>
      </c>
      <c r="C8" s="284">
        <v>4</v>
      </c>
      <c r="D8" s="282"/>
      <c r="E8" s="282"/>
      <c r="F8" s="283"/>
      <c r="G8" s="44">
        <v>1</v>
      </c>
      <c r="H8" s="123">
        <v>3</v>
      </c>
      <c r="L8" t="s">
        <v>88</v>
      </c>
      <c r="M8">
        <v>4</v>
      </c>
      <c r="N8" s="4"/>
      <c r="O8" s="4"/>
      <c r="P8" s="4"/>
      <c r="Q8" s="4">
        <v>1</v>
      </c>
      <c r="R8" s="4">
        <v>3</v>
      </c>
      <c r="T8" s="149"/>
      <c r="U8" s="148"/>
      <c r="V8" s="148"/>
      <c r="W8" s="148"/>
      <c r="X8" s="148"/>
      <c r="Y8" s="148"/>
      <c r="Z8" s="148"/>
    </row>
    <row r="9" spans="1:26" s="83" customFormat="1" ht="15.95" customHeight="1" x14ac:dyDescent="0.25">
      <c r="A9" s="84" t="s">
        <v>130</v>
      </c>
      <c r="B9" s="44" t="s">
        <v>104</v>
      </c>
      <c r="C9" s="284">
        <v>4</v>
      </c>
      <c r="D9" s="282"/>
      <c r="E9" s="282"/>
      <c r="F9" s="283"/>
      <c r="G9" s="44">
        <v>4</v>
      </c>
      <c r="H9" s="123"/>
      <c r="L9" t="s">
        <v>112</v>
      </c>
      <c r="M9">
        <v>4</v>
      </c>
      <c r="N9" s="4"/>
      <c r="O9" s="4">
        <v>4</v>
      </c>
      <c r="P9" s="4"/>
      <c r="Q9" s="4"/>
      <c r="R9" s="4"/>
      <c r="T9" s="149"/>
      <c r="U9" s="148"/>
      <c r="V9" s="148"/>
      <c r="W9" s="148"/>
      <c r="X9" s="148"/>
      <c r="Y9" s="148"/>
      <c r="Z9" s="148"/>
    </row>
    <row r="10" spans="1:26" s="83" customFormat="1" ht="15.95" customHeight="1" x14ac:dyDescent="0.25">
      <c r="A10" s="84" t="s">
        <v>317</v>
      </c>
      <c r="B10" s="44" t="s">
        <v>104</v>
      </c>
      <c r="C10" s="284">
        <v>3</v>
      </c>
      <c r="D10" s="282"/>
      <c r="E10" s="282"/>
      <c r="F10" s="283"/>
      <c r="G10" s="44">
        <v>3</v>
      </c>
      <c r="H10" s="123"/>
      <c r="L10" t="s">
        <v>130</v>
      </c>
      <c r="M10">
        <v>4</v>
      </c>
      <c r="N10" s="4"/>
      <c r="O10" s="4"/>
      <c r="P10" s="4"/>
      <c r="Q10" s="4">
        <v>4</v>
      </c>
      <c r="R10" s="4"/>
      <c r="T10" s="149"/>
      <c r="U10" s="148"/>
      <c r="V10" s="148"/>
      <c r="W10" s="148"/>
      <c r="X10" s="148"/>
      <c r="Y10" s="148"/>
      <c r="Z10" s="148"/>
    </row>
    <row r="11" spans="1:26" s="83" customFormat="1" ht="16.5" customHeight="1" x14ac:dyDescent="0.25">
      <c r="A11" s="84" t="s">
        <v>313</v>
      </c>
      <c r="B11" s="44" t="s">
        <v>104</v>
      </c>
      <c r="C11" s="284">
        <v>3</v>
      </c>
      <c r="D11" s="282"/>
      <c r="E11" s="282"/>
      <c r="F11" s="283"/>
      <c r="G11" s="44">
        <v>3</v>
      </c>
      <c r="H11" s="123"/>
      <c r="L11" t="s">
        <v>317</v>
      </c>
      <c r="M11">
        <v>3</v>
      </c>
      <c r="N11" s="4"/>
      <c r="O11" s="4"/>
      <c r="P11" s="4"/>
      <c r="Q11" s="4">
        <v>3</v>
      </c>
      <c r="R11" s="4"/>
      <c r="T11" s="149"/>
      <c r="U11" s="148"/>
      <c r="V11" s="148"/>
      <c r="W11" s="148"/>
      <c r="X11" s="148"/>
      <c r="Y11" s="148"/>
      <c r="Z11" s="148"/>
    </row>
    <row r="12" spans="1:26" s="83" customFormat="1" ht="15.95" customHeight="1" x14ac:dyDescent="0.25">
      <c r="A12" s="84" t="s">
        <v>319</v>
      </c>
      <c r="B12" s="44" t="s">
        <v>104</v>
      </c>
      <c r="C12" s="284">
        <v>3</v>
      </c>
      <c r="D12" s="282"/>
      <c r="E12" s="282"/>
      <c r="F12" s="283"/>
      <c r="G12" s="44">
        <v>3</v>
      </c>
      <c r="H12" s="123"/>
      <c r="L12" t="s">
        <v>313</v>
      </c>
      <c r="M12">
        <v>3</v>
      </c>
      <c r="N12" s="4"/>
      <c r="O12" s="4"/>
      <c r="P12" s="4"/>
      <c r="Q12" s="4">
        <v>3</v>
      </c>
      <c r="R12" s="4"/>
      <c r="T12" s="149"/>
      <c r="U12" s="148"/>
      <c r="V12" s="148"/>
      <c r="W12" s="148"/>
      <c r="X12" s="148"/>
      <c r="Y12" s="148"/>
      <c r="Z12" s="148"/>
    </row>
    <row r="13" spans="1:26" s="83" customFormat="1" ht="15.95" customHeight="1" x14ac:dyDescent="0.25">
      <c r="A13" s="84" t="s">
        <v>320</v>
      </c>
      <c r="B13" s="44" t="s">
        <v>104</v>
      </c>
      <c r="C13" s="284">
        <v>3</v>
      </c>
      <c r="D13" s="282"/>
      <c r="E13" s="282"/>
      <c r="F13" s="283"/>
      <c r="G13" s="44">
        <v>3</v>
      </c>
      <c r="H13" s="123"/>
      <c r="L13" t="s">
        <v>319</v>
      </c>
      <c r="M13">
        <v>3</v>
      </c>
      <c r="N13" s="4"/>
      <c r="O13" s="4"/>
      <c r="P13" s="4"/>
      <c r="Q13" s="4">
        <v>3</v>
      </c>
      <c r="R13" s="4"/>
      <c r="T13" s="149"/>
      <c r="U13" s="148"/>
      <c r="V13" s="148"/>
      <c r="W13" s="148"/>
      <c r="X13" s="148"/>
      <c r="Y13" s="148"/>
      <c r="Z13" s="148"/>
    </row>
    <row r="14" spans="1:26" s="83" customFormat="1" ht="15.95" customHeight="1" x14ac:dyDescent="0.25">
      <c r="A14" s="84" t="s">
        <v>315</v>
      </c>
      <c r="B14" s="44" t="s">
        <v>30</v>
      </c>
      <c r="C14" s="284">
        <v>3</v>
      </c>
      <c r="D14" s="282"/>
      <c r="E14" s="282"/>
      <c r="F14" s="283"/>
      <c r="G14" s="44">
        <v>3</v>
      </c>
      <c r="H14" s="123"/>
      <c r="L14" t="s">
        <v>320</v>
      </c>
      <c r="M14">
        <v>3</v>
      </c>
      <c r="N14" s="4"/>
      <c r="O14" s="4"/>
      <c r="P14" s="4"/>
      <c r="Q14" s="4">
        <v>3</v>
      </c>
      <c r="R14" s="4"/>
      <c r="T14" s="149"/>
      <c r="U14" s="148"/>
      <c r="V14" s="148"/>
      <c r="W14" s="148"/>
      <c r="X14" s="148"/>
      <c r="Y14" s="148"/>
      <c r="Z14" s="148"/>
    </row>
    <row r="15" spans="1:26" s="83" customFormat="1" ht="15.95" customHeight="1" x14ac:dyDescent="0.25">
      <c r="A15" s="84" t="s">
        <v>434</v>
      </c>
      <c r="B15" s="44" t="s">
        <v>104</v>
      </c>
      <c r="C15" s="284">
        <v>3</v>
      </c>
      <c r="D15" s="282"/>
      <c r="E15" s="282"/>
      <c r="F15" s="283"/>
      <c r="G15" s="44"/>
      <c r="H15" s="123">
        <v>3</v>
      </c>
      <c r="L15" t="s">
        <v>315</v>
      </c>
      <c r="M15">
        <v>3</v>
      </c>
      <c r="N15" s="4"/>
      <c r="O15" s="4"/>
      <c r="P15" s="4"/>
      <c r="Q15" s="4">
        <v>3</v>
      </c>
      <c r="R15" s="4"/>
      <c r="T15" s="149"/>
      <c r="U15" s="148"/>
      <c r="V15" s="148"/>
      <c r="W15" s="148"/>
      <c r="X15" s="148"/>
      <c r="Y15" s="148"/>
      <c r="Z15" s="148"/>
    </row>
    <row r="16" spans="1:26" s="83" customFormat="1" ht="15.95" customHeight="1" x14ac:dyDescent="0.25">
      <c r="A16" s="84" t="s">
        <v>314</v>
      </c>
      <c r="B16" s="44" t="s">
        <v>30</v>
      </c>
      <c r="C16" s="284">
        <v>3</v>
      </c>
      <c r="D16" s="282"/>
      <c r="E16" s="282"/>
      <c r="F16" s="283"/>
      <c r="G16" s="44">
        <v>3</v>
      </c>
      <c r="H16" s="123"/>
      <c r="L16" t="s">
        <v>434</v>
      </c>
      <c r="M16">
        <v>3</v>
      </c>
      <c r="N16" s="4"/>
      <c r="O16" s="4"/>
      <c r="P16" s="4"/>
      <c r="Q16" s="4"/>
      <c r="R16" s="4">
        <v>3</v>
      </c>
      <c r="T16" s="149"/>
      <c r="U16" s="148"/>
      <c r="V16" s="148"/>
      <c r="W16" s="148"/>
      <c r="X16" s="148"/>
      <c r="Y16" s="148"/>
      <c r="Z16" s="148"/>
    </row>
    <row r="17" spans="1:26" s="83" customFormat="1" ht="15.95" customHeight="1" x14ac:dyDescent="0.25">
      <c r="A17" s="84" t="s">
        <v>437</v>
      </c>
      <c r="B17" s="44" t="s">
        <v>104</v>
      </c>
      <c r="C17" s="284">
        <v>3</v>
      </c>
      <c r="D17" s="282"/>
      <c r="E17" s="282"/>
      <c r="F17" s="283"/>
      <c r="G17" s="44"/>
      <c r="H17" s="123">
        <v>3</v>
      </c>
      <c r="L17" t="s">
        <v>314</v>
      </c>
      <c r="M17">
        <v>3</v>
      </c>
      <c r="N17" s="4"/>
      <c r="O17" s="4"/>
      <c r="P17" s="4"/>
      <c r="Q17" s="4">
        <v>3</v>
      </c>
      <c r="R17" s="4"/>
      <c r="T17" s="149"/>
      <c r="U17" s="148"/>
      <c r="V17" s="148"/>
      <c r="W17" s="148"/>
      <c r="X17" s="148"/>
      <c r="Y17" s="148"/>
      <c r="Z17" s="148"/>
    </row>
    <row r="18" spans="1:26" s="83" customFormat="1" ht="15.95" customHeight="1" x14ac:dyDescent="0.25">
      <c r="A18" s="84" t="s">
        <v>89</v>
      </c>
      <c r="B18" s="44" t="s">
        <v>104</v>
      </c>
      <c r="C18" s="284">
        <v>3</v>
      </c>
      <c r="D18" s="282"/>
      <c r="E18" s="282"/>
      <c r="F18" s="283"/>
      <c r="G18" s="44"/>
      <c r="H18" s="123">
        <v>3</v>
      </c>
      <c r="L18" t="s">
        <v>437</v>
      </c>
      <c r="M18">
        <v>3</v>
      </c>
      <c r="N18" s="4"/>
      <c r="O18" s="4"/>
      <c r="P18" s="4"/>
      <c r="Q18" s="4"/>
      <c r="R18" s="4">
        <v>3</v>
      </c>
      <c r="T18" s="149"/>
      <c r="U18" s="148"/>
      <c r="V18" s="148"/>
      <c r="W18" s="148"/>
      <c r="X18" s="148"/>
      <c r="Y18" s="148"/>
      <c r="Z18" s="148"/>
    </row>
    <row r="19" spans="1:26" s="83" customFormat="1" ht="15.95" customHeight="1" x14ac:dyDescent="0.25">
      <c r="A19" s="84" t="s">
        <v>318</v>
      </c>
      <c r="B19" s="44" t="s">
        <v>30</v>
      </c>
      <c r="C19" s="284">
        <v>3</v>
      </c>
      <c r="D19" s="282"/>
      <c r="E19" s="282"/>
      <c r="F19" s="283"/>
      <c r="G19" s="44">
        <v>3</v>
      </c>
      <c r="H19" s="123"/>
      <c r="L19" t="s">
        <v>89</v>
      </c>
      <c r="M19">
        <v>3</v>
      </c>
      <c r="N19" s="4"/>
      <c r="O19" s="4"/>
      <c r="P19" s="4"/>
      <c r="Q19" s="4"/>
      <c r="R19" s="4">
        <v>3</v>
      </c>
      <c r="T19" s="149"/>
      <c r="U19" s="148"/>
      <c r="V19" s="148"/>
      <c r="W19" s="148"/>
      <c r="X19" s="148"/>
      <c r="Y19" s="148"/>
      <c r="Z19" s="148"/>
    </row>
    <row r="20" spans="1:26" s="83" customFormat="1" ht="15.95" customHeight="1" x14ac:dyDescent="0.25">
      <c r="A20" s="84" t="s">
        <v>331</v>
      </c>
      <c r="B20" s="44" t="s">
        <v>104</v>
      </c>
      <c r="C20" s="284">
        <v>2</v>
      </c>
      <c r="D20" s="282"/>
      <c r="E20" s="282"/>
      <c r="F20" s="283"/>
      <c r="G20" s="44">
        <v>2</v>
      </c>
      <c r="H20" s="123"/>
      <c r="L20" t="s">
        <v>318</v>
      </c>
      <c r="M20">
        <v>3</v>
      </c>
      <c r="N20" s="4"/>
      <c r="O20" s="4"/>
      <c r="P20" s="4"/>
      <c r="Q20" s="4">
        <v>3</v>
      </c>
      <c r="R20" s="4"/>
      <c r="T20" s="149"/>
      <c r="U20" s="148"/>
      <c r="V20" s="148"/>
      <c r="W20" s="148"/>
      <c r="X20" s="148"/>
      <c r="Y20" s="148"/>
      <c r="Z20" s="148"/>
    </row>
    <row r="21" spans="1:26" s="83" customFormat="1" ht="15.95" customHeight="1" x14ac:dyDescent="0.25">
      <c r="A21" s="84" t="s">
        <v>347</v>
      </c>
      <c r="B21" s="44" t="s">
        <v>104</v>
      </c>
      <c r="C21" s="284">
        <v>2</v>
      </c>
      <c r="D21" s="282"/>
      <c r="E21" s="282"/>
      <c r="F21" s="283"/>
      <c r="G21" s="44">
        <v>2</v>
      </c>
      <c r="H21" s="123"/>
      <c r="L21" t="s">
        <v>306</v>
      </c>
      <c r="M21">
        <v>3</v>
      </c>
      <c r="N21" s="4"/>
      <c r="O21" s="4">
        <v>3</v>
      </c>
      <c r="P21" s="4"/>
      <c r="Q21" s="4"/>
      <c r="R21" s="4"/>
      <c r="T21" s="149"/>
      <c r="U21" s="148"/>
      <c r="V21" s="148"/>
      <c r="W21" s="148"/>
      <c r="X21" s="148"/>
      <c r="Y21" s="148"/>
      <c r="Z21" s="148"/>
    </row>
    <row r="22" spans="1:26" s="83" customFormat="1" ht="15" x14ac:dyDescent="0.25">
      <c r="A22" s="84" t="s">
        <v>137</v>
      </c>
      <c r="B22" s="44" t="s">
        <v>104</v>
      </c>
      <c r="C22" s="284">
        <v>2</v>
      </c>
      <c r="D22" s="282"/>
      <c r="E22" s="282"/>
      <c r="F22" s="283"/>
      <c r="G22" s="44"/>
      <c r="H22" s="123">
        <v>2</v>
      </c>
      <c r="L22" t="s">
        <v>331</v>
      </c>
      <c r="M22">
        <v>2</v>
      </c>
      <c r="N22" s="4"/>
      <c r="O22" s="4"/>
      <c r="P22" s="4"/>
      <c r="Q22" s="4">
        <v>2</v>
      </c>
      <c r="R22" s="4"/>
      <c r="T22" s="149"/>
      <c r="U22" s="148"/>
      <c r="V22" s="148"/>
      <c r="W22" s="148"/>
      <c r="X22" s="148"/>
      <c r="Y22" s="148"/>
      <c r="Z22" s="148"/>
    </row>
    <row r="23" spans="1:26" s="83" customFormat="1" ht="15.95" customHeight="1" x14ac:dyDescent="0.25">
      <c r="A23" s="84" t="s">
        <v>248</v>
      </c>
      <c r="B23" s="44" t="s">
        <v>104</v>
      </c>
      <c r="C23" s="284">
        <v>2</v>
      </c>
      <c r="D23" s="282"/>
      <c r="E23" s="282">
        <v>2</v>
      </c>
      <c r="F23" s="283"/>
      <c r="G23" s="44"/>
      <c r="H23" s="123"/>
      <c r="L23" t="s">
        <v>347</v>
      </c>
      <c r="M23">
        <v>2</v>
      </c>
      <c r="N23" s="4"/>
      <c r="O23" s="4"/>
      <c r="P23" s="4"/>
      <c r="Q23" s="4">
        <v>2</v>
      </c>
      <c r="R23" s="4"/>
      <c r="T23" s="149"/>
      <c r="U23" s="148"/>
      <c r="V23" s="148"/>
      <c r="W23" s="148"/>
      <c r="X23" s="148"/>
      <c r="Y23" s="148"/>
      <c r="Z23" s="148"/>
    </row>
    <row r="24" spans="1:26" s="83" customFormat="1" ht="15.95" customHeight="1" x14ac:dyDescent="0.25">
      <c r="A24" s="84" t="s">
        <v>410</v>
      </c>
      <c r="B24" s="44" t="s">
        <v>104</v>
      </c>
      <c r="C24" s="284">
        <v>2</v>
      </c>
      <c r="D24" s="282"/>
      <c r="E24" s="282"/>
      <c r="F24" s="283"/>
      <c r="G24" s="44"/>
      <c r="H24" s="123">
        <v>2</v>
      </c>
      <c r="L24" t="s">
        <v>137</v>
      </c>
      <c r="M24">
        <v>2</v>
      </c>
      <c r="N24" s="4"/>
      <c r="O24" s="4"/>
      <c r="P24" s="4"/>
      <c r="Q24" s="4"/>
      <c r="R24" s="4">
        <v>2</v>
      </c>
      <c r="T24" s="149"/>
      <c r="U24" s="148"/>
      <c r="V24" s="148"/>
      <c r="W24" s="148"/>
      <c r="X24" s="148"/>
      <c r="Y24" s="148"/>
      <c r="Z24" s="148"/>
    </row>
    <row r="25" spans="1:26" s="83" customFormat="1" ht="15.95" customHeight="1" x14ac:dyDescent="0.25">
      <c r="A25" s="84" t="s">
        <v>106</v>
      </c>
      <c r="B25" s="44" t="s">
        <v>104</v>
      </c>
      <c r="C25" s="284">
        <v>2</v>
      </c>
      <c r="D25" s="282"/>
      <c r="E25" s="282">
        <v>2</v>
      </c>
      <c r="F25" s="283"/>
      <c r="G25" s="44"/>
      <c r="H25" s="123"/>
      <c r="L25" t="s">
        <v>248</v>
      </c>
      <c r="M25">
        <v>2</v>
      </c>
      <c r="N25" s="4"/>
      <c r="O25" s="4">
        <v>2</v>
      </c>
      <c r="P25" s="4"/>
      <c r="Q25" s="4"/>
      <c r="R25" s="4"/>
      <c r="T25" s="149"/>
      <c r="U25" s="148"/>
      <c r="V25" s="148"/>
      <c r="W25" s="148"/>
      <c r="X25" s="148"/>
      <c r="Y25" s="148"/>
      <c r="Z25" s="148"/>
    </row>
    <row r="26" spans="1:26" s="83" customFormat="1" ht="15.95" customHeight="1" x14ac:dyDescent="0.25">
      <c r="A26" s="84" t="s">
        <v>328</v>
      </c>
      <c r="B26" s="44" t="s">
        <v>104</v>
      </c>
      <c r="C26" s="284">
        <v>2</v>
      </c>
      <c r="D26" s="282"/>
      <c r="E26" s="282"/>
      <c r="F26" s="283"/>
      <c r="G26" s="44">
        <v>2</v>
      </c>
      <c r="H26" s="123"/>
      <c r="L26" t="s">
        <v>410</v>
      </c>
      <c r="M26">
        <v>2</v>
      </c>
      <c r="N26" s="4"/>
      <c r="O26" s="4"/>
      <c r="P26" s="4"/>
      <c r="Q26" s="4"/>
      <c r="R26" s="4">
        <v>2</v>
      </c>
      <c r="T26" s="149"/>
      <c r="U26" s="148"/>
      <c r="V26" s="148"/>
      <c r="W26" s="148"/>
      <c r="X26" s="148"/>
      <c r="Y26" s="148"/>
      <c r="Z26" s="148"/>
    </row>
    <row r="27" spans="1:26" s="83" customFormat="1" ht="15.95" customHeight="1" x14ac:dyDescent="0.25">
      <c r="A27" s="84" t="s">
        <v>343</v>
      </c>
      <c r="B27" s="44" t="s">
        <v>104</v>
      </c>
      <c r="C27" s="284">
        <v>2</v>
      </c>
      <c r="D27" s="282"/>
      <c r="E27" s="282"/>
      <c r="F27" s="283"/>
      <c r="G27" s="44">
        <v>2</v>
      </c>
      <c r="H27" s="123"/>
      <c r="L27" t="s">
        <v>106</v>
      </c>
      <c r="M27">
        <v>2</v>
      </c>
      <c r="N27" s="4"/>
      <c r="O27" s="4">
        <v>2</v>
      </c>
      <c r="P27" s="4"/>
      <c r="Q27" s="4"/>
      <c r="R27" s="4"/>
      <c r="T27" s="149"/>
      <c r="U27" s="148"/>
      <c r="V27" s="148"/>
      <c r="W27" s="148"/>
      <c r="X27" s="148"/>
      <c r="Y27" s="148"/>
      <c r="Z27" s="148"/>
    </row>
    <row r="28" spans="1:26" s="83" customFormat="1" ht="28.5" x14ac:dyDescent="0.25">
      <c r="A28" s="84" t="s">
        <v>105</v>
      </c>
      <c r="B28" s="44" t="s">
        <v>104</v>
      </c>
      <c r="C28" s="284">
        <v>2</v>
      </c>
      <c r="D28" s="282"/>
      <c r="E28" s="282">
        <v>2</v>
      </c>
      <c r="F28" s="283"/>
      <c r="G28" s="44"/>
      <c r="H28" s="123"/>
      <c r="L28" t="s">
        <v>328</v>
      </c>
      <c r="M28">
        <v>2</v>
      </c>
      <c r="N28" s="4"/>
      <c r="O28" s="4"/>
      <c r="P28" s="4"/>
      <c r="Q28" s="4">
        <v>2</v>
      </c>
      <c r="R28" s="4"/>
      <c r="T28" s="149"/>
      <c r="U28" s="148"/>
      <c r="V28" s="148"/>
      <c r="W28" s="148"/>
      <c r="X28" s="148"/>
      <c r="Y28" s="148"/>
      <c r="Z28" s="148"/>
    </row>
    <row r="29" spans="1:26" s="83" customFormat="1" ht="15.95" customHeight="1" x14ac:dyDescent="0.25">
      <c r="A29" s="84" t="s">
        <v>345</v>
      </c>
      <c r="B29" s="44" t="s">
        <v>104</v>
      </c>
      <c r="C29" s="284">
        <v>2</v>
      </c>
      <c r="D29" s="282"/>
      <c r="E29" s="282"/>
      <c r="F29" s="283"/>
      <c r="G29" s="44">
        <v>2</v>
      </c>
      <c r="H29" s="123"/>
      <c r="L29" t="s">
        <v>343</v>
      </c>
      <c r="M29">
        <v>2</v>
      </c>
      <c r="N29" s="4"/>
      <c r="O29" s="4"/>
      <c r="P29" s="4"/>
      <c r="Q29" s="4">
        <v>2</v>
      </c>
      <c r="R29" s="4"/>
      <c r="T29" s="149"/>
      <c r="U29" s="148"/>
      <c r="V29" s="148"/>
      <c r="W29" s="148"/>
      <c r="X29" s="148"/>
      <c r="Y29" s="148"/>
      <c r="Z29" s="148"/>
    </row>
    <row r="30" spans="1:26" s="83" customFormat="1" ht="15" x14ac:dyDescent="0.25">
      <c r="A30" s="84" t="s">
        <v>329</v>
      </c>
      <c r="B30" s="44" t="s">
        <v>104</v>
      </c>
      <c r="C30" s="284">
        <v>2</v>
      </c>
      <c r="D30" s="282"/>
      <c r="E30" s="282"/>
      <c r="F30" s="283"/>
      <c r="G30" s="44">
        <v>2</v>
      </c>
      <c r="H30" s="123"/>
      <c r="L30" t="s">
        <v>249</v>
      </c>
      <c r="M30">
        <v>2</v>
      </c>
      <c r="N30" s="4"/>
      <c r="O30" s="4">
        <v>2</v>
      </c>
      <c r="P30" s="4"/>
      <c r="Q30" s="4"/>
      <c r="R30" s="4"/>
      <c r="T30" s="149"/>
      <c r="U30" s="148"/>
      <c r="V30" s="148"/>
      <c r="W30" s="148"/>
      <c r="X30" s="148"/>
      <c r="Y30" s="148"/>
      <c r="Z30" s="148"/>
    </row>
    <row r="31" spans="1:26" s="83" customFormat="1" ht="28.5" x14ac:dyDescent="0.25">
      <c r="A31" s="84" t="s">
        <v>415</v>
      </c>
      <c r="B31" s="44" t="s">
        <v>104</v>
      </c>
      <c r="C31" s="284">
        <v>2</v>
      </c>
      <c r="D31" s="282"/>
      <c r="E31" s="282"/>
      <c r="F31" s="283"/>
      <c r="G31" s="44"/>
      <c r="H31" s="123">
        <v>2</v>
      </c>
      <c r="L31" t="s">
        <v>105</v>
      </c>
      <c r="M31">
        <v>2</v>
      </c>
      <c r="N31" s="4"/>
      <c r="O31" s="4">
        <v>2</v>
      </c>
      <c r="P31" s="4"/>
      <c r="Q31" s="4"/>
      <c r="R31" s="4"/>
      <c r="T31" s="149"/>
      <c r="U31" s="148"/>
      <c r="V31" s="148"/>
      <c r="W31" s="148"/>
      <c r="X31" s="148"/>
      <c r="Y31" s="148"/>
      <c r="Z31" s="148"/>
    </row>
    <row r="32" spans="1:26" s="83" customFormat="1" ht="15.95" customHeight="1" x14ac:dyDescent="0.25">
      <c r="A32" s="84" t="s">
        <v>125</v>
      </c>
      <c r="B32" s="44" t="s">
        <v>30</v>
      </c>
      <c r="C32" s="284">
        <v>2</v>
      </c>
      <c r="D32" s="282"/>
      <c r="E32" s="282"/>
      <c r="F32" s="283"/>
      <c r="G32" s="44">
        <v>2</v>
      </c>
      <c r="H32" s="123"/>
      <c r="L32" t="s">
        <v>345</v>
      </c>
      <c r="M32">
        <v>2</v>
      </c>
      <c r="N32" s="4"/>
      <c r="O32" s="4"/>
      <c r="P32" s="4"/>
      <c r="Q32" s="4">
        <v>2</v>
      </c>
      <c r="R32" s="4"/>
      <c r="T32" s="149"/>
      <c r="U32" s="148"/>
      <c r="V32" s="148"/>
      <c r="W32" s="148"/>
      <c r="X32" s="148"/>
      <c r="Y32" s="148"/>
      <c r="Z32" s="148"/>
    </row>
    <row r="33" spans="1:26" s="83" customFormat="1" ht="15.95" customHeight="1" x14ac:dyDescent="0.25">
      <c r="A33" s="84" t="s">
        <v>422</v>
      </c>
      <c r="B33" s="44" t="s">
        <v>104</v>
      </c>
      <c r="C33" s="284">
        <v>2</v>
      </c>
      <c r="D33" s="282"/>
      <c r="E33" s="282"/>
      <c r="F33" s="283"/>
      <c r="G33" s="44"/>
      <c r="H33" s="123">
        <v>2</v>
      </c>
      <c r="L33" t="s">
        <v>329</v>
      </c>
      <c r="M33">
        <v>2</v>
      </c>
      <c r="N33" s="4"/>
      <c r="O33" s="4"/>
      <c r="P33" s="4"/>
      <c r="Q33" s="4">
        <v>2</v>
      </c>
      <c r="R33" s="4"/>
      <c r="T33" s="149"/>
      <c r="U33" s="148"/>
      <c r="V33" s="148"/>
      <c r="W33" s="148"/>
      <c r="X33" s="148"/>
      <c r="Y33" s="148"/>
      <c r="Z33" s="148"/>
    </row>
    <row r="34" spans="1:26" s="83" customFormat="1" ht="28.5" x14ac:dyDescent="0.25">
      <c r="A34" s="84" t="s">
        <v>122</v>
      </c>
      <c r="B34" s="44" t="s">
        <v>104</v>
      </c>
      <c r="C34" s="284">
        <v>2</v>
      </c>
      <c r="D34" s="282"/>
      <c r="E34" s="282"/>
      <c r="F34" s="283"/>
      <c r="G34" s="44">
        <v>2</v>
      </c>
      <c r="H34" s="123"/>
      <c r="L34" t="s">
        <v>415</v>
      </c>
      <c r="M34">
        <v>2</v>
      </c>
      <c r="N34" s="4"/>
      <c r="O34" s="4"/>
      <c r="P34" s="4"/>
      <c r="Q34" s="4"/>
      <c r="R34" s="4">
        <v>2</v>
      </c>
      <c r="T34" s="149"/>
      <c r="U34" s="148"/>
      <c r="V34" s="148"/>
      <c r="W34" s="148"/>
      <c r="X34" s="148"/>
      <c r="Y34" s="148"/>
      <c r="Z34" s="148"/>
    </row>
    <row r="35" spans="1:26" s="83" customFormat="1" ht="15.95" customHeight="1" x14ac:dyDescent="0.25">
      <c r="A35" s="84" t="s">
        <v>323</v>
      </c>
      <c r="B35" s="44" t="s">
        <v>104</v>
      </c>
      <c r="C35" s="284">
        <v>2</v>
      </c>
      <c r="D35" s="282"/>
      <c r="E35" s="282"/>
      <c r="F35" s="283"/>
      <c r="G35" s="44">
        <v>2</v>
      </c>
      <c r="H35" s="123"/>
      <c r="L35" t="s">
        <v>259</v>
      </c>
      <c r="M35">
        <v>2</v>
      </c>
      <c r="N35" s="4"/>
      <c r="O35" s="4">
        <v>2</v>
      </c>
      <c r="P35" s="4"/>
      <c r="Q35" s="4"/>
      <c r="R35" s="4"/>
      <c r="T35" s="149"/>
      <c r="U35" s="148"/>
      <c r="V35" s="148"/>
      <c r="W35" s="148"/>
      <c r="X35" s="148"/>
      <c r="Y35" s="148"/>
      <c r="Z35" s="148"/>
    </row>
    <row r="36" spans="1:26" s="83" customFormat="1" ht="28.5" x14ac:dyDescent="0.25">
      <c r="A36" s="84" t="s">
        <v>325</v>
      </c>
      <c r="B36" s="44" t="s">
        <v>104</v>
      </c>
      <c r="C36" s="284">
        <v>2</v>
      </c>
      <c r="D36" s="282"/>
      <c r="E36" s="282"/>
      <c r="F36" s="283"/>
      <c r="G36" s="44">
        <v>2</v>
      </c>
      <c r="H36" s="123"/>
      <c r="L36" t="s">
        <v>455</v>
      </c>
      <c r="M36">
        <v>2</v>
      </c>
      <c r="N36" s="4"/>
      <c r="O36" s="4"/>
      <c r="P36" s="4"/>
      <c r="Q36" s="4">
        <v>2</v>
      </c>
      <c r="R36" s="4"/>
      <c r="T36" s="149"/>
      <c r="U36" s="148"/>
      <c r="V36" s="148"/>
      <c r="W36" s="148"/>
      <c r="X36" s="148"/>
      <c r="Y36" s="148"/>
      <c r="Z36" s="148"/>
    </row>
    <row r="37" spans="1:26" s="83" customFormat="1" ht="15.95" customHeight="1" x14ac:dyDescent="0.25">
      <c r="A37" s="84" t="s">
        <v>270</v>
      </c>
      <c r="B37" s="44" t="s">
        <v>104</v>
      </c>
      <c r="C37" s="284">
        <v>2</v>
      </c>
      <c r="D37" s="282"/>
      <c r="E37" s="282">
        <v>1</v>
      </c>
      <c r="F37" s="283"/>
      <c r="G37" s="44">
        <v>1</v>
      </c>
      <c r="H37" s="123"/>
      <c r="L37" t="s">
        <v>264</v>
      </c>
      <c r="M37">
        <v>2</v>
      </c>
      <c r="N37" s="4"/>
      <c r="O37" s="4">
        <v>2</v>
      </c>
      <c r="P37" s="4"/>
      <c r="Q37" s="4"/>
      <c r="R37" s="4"/>
      <c r="T37" s="149"/>
      <c r="U37" s="148"/>
      <c r="V37" s="148"/>
      <c r="W37" s="148"/>
      <c r="X37" s="148"/>
      <c r="Y37" s="148"/>
      <c r="Z37" s="148"/>
    </row>
    <row r="38" spans="1:26" s="83" customFormat="1" ht="15.95" customHeight="1" x14ac:dyDescent="0.25">
      <c r="A38" s="84" t="s">
        <v>424</v>
      </c>
      <c r="B38" s="44" t="s">
        <v>104</v>
      </c>
      <c r="C38" s="284">
        <v>2</v>
      </c>
      <c r="D38" s="282"/>
      <c r="E38" s="282"/>
      <c r="F38" s="283"/>
      <c r="G38" s="44"/>
      <c r="H38" s="123">
        <v>2</v>
      </c>
      <c r="L38" t="s">
        <v>456</v>
      </c>
      <c r="M38">
        <v>2</v>
      </c>
      <c r="N38" s="4"/>
      <c r="O38" s="4"/>
      <c r="P38" s="4"/>
      <c r="Q38" s="4"/>
      <c r="R38" s="4">
        <v>2</v>
      </c>
      <c r="T38" s="149"/>
      <c r="U38" s="148"/>
      <c r="V38" s="148"/>
      <c r="W38" s="148"/>
      <c r="X38" s="148"/>
      <c r="Y38" s="148"/>
      <c r="Z38" s="148"/>
    </row>
    <row r="39" spans="1:26" s="83" customFormat="1" ht="15" x14ac:dyDescent="0.25">
      <c r="A39" s="84" t="s">
        <v>326</v>
      </c>
      <c r="B39" s="44" t="s">
        <v>30</v>
      </c>
      <c r="C39" s="284">
        <v>2</v>
      </c>
      <c r="D39" s="282"/>
      <c r="E39" s="282"/>
      <c r="F39" s="283"/>
      <c r="G39" s="44">
        <v>2</v>
      </c>
      <c r="H39" s="123"/>
      <c r="L39" t="s">
        <v>122</v>
      </c>
      <c r="M39">
        <v>2</v>
      </c>
      <c r="N39" s="4"/>
      <c r="O39" s="4"/>
      <c r="P39" s="4"/>
      <c r="Q39" s="4">
        <v>2</v>
      </c>
      <c r="R39" s="4"/>
      <c r="T39" s="149"/>
      <c r="U39" s="148"/>
      <c r="V39" s="148"/>
      <c r="W39" s="148"/>
      <c r="X39" s="148"/>
      <c r="Y39" s="148"/>
      <c r="Z39" s="148"/>
    </row>
    <row r="40" spans="1:26" s="83" customFormat="1" ht="15" x14ac:dyDescent="0.25">
      <c r="A40" s="84" t="s">
        <v>91</v>
      </c>
      <c r="B40" s="44" t="s">
        <v>104</v>
      </c>
      <c r="C40" s="284">
        <v>2</v>
      </c>
      <c r="D40" s="282"/>
      <c r="E40" s="282">
        <v>2</v>
      </c>
      <c r="F40" s="283"/>
      <c r="G40" s="44"/>
      <c r="H40" s="123"/>
      <c r="L40" t="s">
        <v>323</v>
      </c>
      <c r="M40">
        <v>2</v>
      </c>
      <c r="N40" s="4"/>
      <c r="O40" s="4"/>
      <c r="P40" s="4"/>
      <c r="Q40" s="4">
        <v>2</v>
      </c>
      <c r="R40" s="4"/>
      <c r="T40" s="149"/>
      <c r="U40" s="148"/>
      <c r="V40" s="148"/>
      <c r="W40" s="148"/>
      <c r="X40" s="148"/>
      <c r="Y40" s="148"/>
      <c r="Z40" s="148"/>
    </row>
    <row r="41" spans="1:26" s="83" customFormat="1" ht="15" x14ac:dyDescent="0.25">
      <c r="A41" s="84" t="s">
        <v>330</v>
      </c>
      <c r="B41" s="44" t="s">
        <v>104</v>
      </c>
      <c r="C41" s="284">
        <v>2</v>
      </c>
      <c r="D41" s="282"/>
      <c r="E41" s="282"/>
      <c r="F41" s="283"/>
      <c r="G41" s="44">
        <v>2</v>
      </c>
      <c r="H41" s="123"/>
      <c r="L41" t="s">
        <v>325</v>
      </c>
      <c r="M41">
        <v>2</v>
      </c>
      <c r="N41" s="4"/>
      <c r="O41" s="4"/>
      <c r="P41" s="4"/>
      <c r="Q41" s="4">
        <v>2</v>
      </c>
      <c r="R41" s="4"/>
      <c r="T41" s="149"/>
      <c r="U41" s="148"/>
      <c r="V41" s="148"/>
      <c r="W41" s="148"/>
      <c r="X41" s="148"/>
      <c r="Y41" s="148"/>
      <c r="Z41" s="148"/>
    </row>
    <row r="42" spans="1:26" s="83" customFormat="1" ht="15" x14ac:dyDescent="0.25">
      <c r="A42" s="84" t="s">
        <v>332</v>
      </c>
      <c r="B42" s="44" t="s">
        <v>30</v>
      </c>
      <c r="C42" s="284">
        <v>2</v>
      </c>
      <c r="D42" s="282"/>
      <c r="E42" s="282"/>
      <c r="F42" s="283"/>
      <c r="G42" s="44">
        <v>2</v>
      </c>
      <c r="H42" s="123"/>
      <c r="L42" t="s">
        <v>270</v>
      </c>
      <c r="M42">
        <v>2</v>
      </c>
      <c r="N42" s="4"/>
      <c r="O42" s="4">
        <v>1</v>
      </c>
      <c r="P42" s="4"/>
      <c r="Q42" s="4">
        <v>1</v>
      </c>
      <c r="R42" s="4"/>
      <c r="T42" s="149"/>
      <c r="U42" s="148"/>
      <c r="V42" s="148"/>
      <c r="W42" s="148"/>
      <c r="X42" s="148"/>
      <c r="Y42" s="148"/>
      <c r="Z42" s="148"/>
    </row>
    <row r="43" spans="1:26" s="83" customFormat="1" ht="15.95" customHeight="1" x14ac:dyDescent="0.25">
      <c r="A43" s="84" t="s">
        <v>334</v>
      </c>
      <c r="B43" s="44" t="s">
        <v>30</v>
      </c>
      <c r="C43" s="284">
        <v>2</v>
      </c>
      <c r="D43" s="282"/>
      <c r="E43" s="282"/>
      <c r="F43" s="283"/>
      <c r="G43" s="44">
        <v>2</v>
      </c>
      <c r="H43" s="123"/>
      <c r="L43" t="s">
        <v>424</v>
      </c>
      <c r="M43">
        <v>2</v>
      </c>
      <c r="N43" s="4"/>
      <c r="O43" s="4"/>
      <c r="P43" s="4"/>
      <c r="Q43" s="4"/>
      <c r="R43" s="4">
        <v>2</v>
      </c>
      <c r="T43" s="149"/>
      <c r="U43" s="148"/>
      <c r="V43" s="148"/>
      <c r="W43" s="148"/>
      <c r="X43" s="148"/>
      <c r="Y43" s="148"/>
      <c r="Z43" s="148"/>
    </row>
    <row r="44" spans="1:26" s="83" customFormat="1" ht="15.95" customHeight="1" x14ac:dyDescent="0.25">
      <c r="A44" s="84" t="s">
        <v>335</v>
      </c>
      <c r="B44" s="44" t="s">
        <v>30</v>
      </c>
      <c r="C44" s="284">
        <v>2</v>
      </c>
      <c r="D44" s="282"/>
      <c r="E44" s="282"/>
      <c r="F44" s="283"/>
      <c r="G44" s="44">
        <v>2</v>
      </c>
      <c r="H44" s="123"/>
      <c r="L44" t="s">
        <v>326</v>
      </c>
      <c r="M44">
        <v>2</v>
      </c>
      <c r="N44" s="4"/>
      <c r="O44" s="4"/>
      <c r="P44" s="4"/>
      <c r="Q44" s="4">
        <v>2</v>
      </c>
      <c r="R44" s="4"/>
      <c r="T44" s="149"/>
      <c r="U44" s="148"/>
      <c r="V44" s="148"/>
      <c r="W44" s="148"/>
      <c r="X44" s="148"/>
      <c r="Y44" s="148"/>
      <c r="Z44" s="148"/>
    </row>
    <row r="45" spans="1:26" s="83" customFormat="1" ht="15.95" customHeight="1" x14ac:dyDescent="0.25">
      <c r="A45" s="84" t="s">
        <v>136</v>
      </c>
      <c r="B45" s="44" t="s">
        <v>104</v>
      </c>
      <c r="C45" s="284">
        <v>2</v>
      </c>
      <c r="D45" s="282"/>
      <c r="E45" s="282"/>
      <c r="F45" s="283"/>
      <c r="G45" s="44"/>
      <c r="H45" s="123">
        <v>2</v>
      </c>
      <c r="L45" t="s">
        <v>91</v>
      </c>
      <c r="M45">
        <v>2</v>
      </c>
      <c r="N45" s="4"/>
      <c r="O45" s="4">
        <v>2</v>
      </c>
      <c r="P45" s="4"/>
      <c r="Q45" s="4"/>
      <c r="R45" s="4"/>
      <c r="T45" s="149"/>
      <c r="U45" s="148"/>
      <c r="V45" s="148"/>
      <c r="W45" s="148"/>
      <c r="X45" s="148"/>
      <c r="Y45" s="148"/>
      <c r="Z45" s="148"/>
    </row>
    <row r="46" spans="1:26" s="83" customFormat="1" ht="15.95" customHeight="1" x14ac:dyDescent="0.25">
      <c r="A46" s="84" t="s">
        <v>276</v>
      </c>
      <c r="B46" s="44" t="s">
        <v>104</v>
      </c>
      <c r="C46" s="284">
        <v>2</v>
      </c>
      <c r="D46" s="282"/>
      <c r="E46" s="282">
        <v>2</v>
      </c>
      <c r="F46" s="283"/>
      <c r="G46" s="44"/>
      <c r="H46" s="123"/>
      <c r="L46" t="s">
        <v>330</v>
      </c>
      <c r="M46">
        <v>2</v>
      </c>
      <c r="N46" s="4"/>
      <c r="O46" s="4"/>
      <c r="P46" s="4"/>
      <c r="Q46" s="4">
        <v>2</v>
      </c>
      <c r="R46" s="4"/>
      <c r="T46" s="149"/>
      <c r="U46" s="148"/>
      <c r="V46" s="148"/>
      <c r="W46" s="148"/>
      <c r="X46" s="148"/>
      <c r="Y46" s="148"/>
      <c r="Z46" s="148"/>
    </row>
    <row r="47" spans="1:26" s="83" customFormat="1" ht="15.75" customHeight="1" x14ac:dyDescent="0.25">
      <c r="A47" s="84" t="s">
        <v>337</v>
      </c>
      <c r="B47" s="44" t="s">
        <v>104</v>
      </c>
      <c r="C47" s="284">
        <v>2</v>
      </c>
      <c r="D47" s="282"/>
      <c r="E47" s="282"/>
      <c r="F47" s="283"/>
      <c r="G47" s="44">
        <v>2</v>
      </c>
      <c r="H47" s="123"/>
      <c r="L47" t="s">
        <v>332</v>
      </c>
      <c r="M47">
        <v>2</v>
      </c>
      <c r="N47" s="4"/>
      <c r="O47" s="4"/>
      <c r="P47" s="4"/>
      <c r="Q47" s="4">
        <v>2</v>
      </c>
      <c r="R47" s="4"/>
      <c r="T47" s="149"/>
      <c r="U47" s="148"/>
      <c r="V47" s="148"/>
      <c r="W47" s="148"/>
      <c r="X47" s="148"/>
      <c r="Y47" s="148"/>
      <c r="Z47" s="148"/>
    </row>
    <row r="48" spans="1:26" s="83" customFormat="1" ht="28.5" x14ac:dyDescent="0.25">
      <c r="A48" s="84" t="s">
        <v>339</v>
      </c>
      <c r="B48" s="44" t="s">
        <v>104</v>
      </c>
      <c r="C48" s="284">
        <v>2</v>
      </c>
      <c r="D48" s="282"/>
      <c r="E48" s="282"/>
      <c r="F48" s="283"/>
      <c r="G48" s="44">
        <v>2</v>
      </c>
      <c r="H48" s="123"/>
      <c r="L48" t="s">
        <v>457</v>
      </c>
      <c r="M48">
        <v>2</v>
      </c>
      <c r="N48" s="4"/>
      <c r="O48" s="4"/>
      <c r="P48" s="4"/>
      <c r="Q48" s="4">
        <v>2</v>
      </c>
      <c r="R48" s="4"/>
      <c r="T48" s="149"/>
      <c r="U48" s="148"/>
      <c r="V48" s="148"/>
      <c r="W48" s="148"/>
      <c r="X48" s="148"/>
      <c r="Y48" s="148"/>
      <c r="Z48" s="148"/>
    </row>
    <row r="49" spans="1:26" s="83" customFormat="1" ht="15.95" customHeight="1" x14ac:dyDescent="0.25">
      <c r="A49" s="84" t="s">
        <v>341</v>
      </c>
      <c r="B49" s="44" t="s">
        <v>30</v>
      </c>
      <c r="C49" s="284">
        <v>2</v>
      </c>
      <c r="D49" s="282"/>
      <c r="E49" s="282"/>
      <c r="F49" s="283"/>
      <c r="G49" s="44">
        <v>2</v>
      </c>
      <c r="H49" s="123"/>
      <c r="L49" t="s">
        <v>335</v>
      </c>
      <c r="M49">
        <v>2</v>
      </c>
      <c r="N49" s="4"/>
      <c r="O49" s="4"/>
      <c r="P49" s="4"/>
      <c r="Q49" s="4">
        <v>2</v>
      </c>
      <c r="R49" s="4"/>
      <c r="T49" s="149"/>
      <c r="U49" s="148"/>
      <c r="V49" s="148"/>
      <c r="W49" s="148"/>
      <c r="X49" s="148"/>
      <c r="Y49" s="148"/>
      <c r="Z49" s="148"/>
    </row>
    <row r="50" spans="1:26" s="83" customFormat="1" ht="15.95" customHeight="1" x14ac:dyDescent="0.25">
      <c r="A50" s="84" t="s">
        <v>132</v>
      </c>
      <c r="B50" s="44" t="s">
        <v>30</v>
      </c>
      <c r="C50" s="284">
        <v>2</v>
      </c>
      <c r="D50" s="282"/>
      <c r="E50" s="282"/>
      <c r="F50" s="283"/>
      <c r="G50" s="44">
        <v>2</v>
      </c>
      <c r="H50" s="123"/>
      <c r="L50" t="s">
        <v>136</v>
      </c>
      <c r="M50">
        <v>2</v>
      </c>
      <c r="N50" s="4"/>
      <c r="O50" s="4"/>
      <c r="P50" s="4"/>
      <c r="Q50" s="4"/>
      <c r="R50" s="4">
        <v>2</v>
      </c>
      <c r="T50" s="149"/>
      <c r="U50" s="148"/>
      <c r="V50" s="148"/>
      <c r="W50" s="148"/>
      <c r="X50" s="148"/>
      <c r="Y50" s="148"/>
      <c r="Z50" s="148"/>
    </row>
    <row r="51" spans="1:26" s="83" customFormat="1" ht="15.95" customHeight="1" x14ac:dyDescent="0.25">
      <c r="A51" s="84" t="s">
        <v>354</v>
      </c>
      <c r="B51" s="44" t="s">
        <v>104</v>
      </c>
      <c r="C51" s="284">
        <v>2</v>
      </c>
      <c r="D51" s="282"/>
      <c r="E51" s="282"/>
      <c r="F51" s="283"/>
      <c r="G51" s="44">
        <v>2</v>
      </c>
      <c r="H51" s="123"/>
      <c r="L51" t="s">
        <v>337</v>
      </c>
      <c r="M51">
        <v>2</v>
      </c>
      <c r="N51" s="4"/>
      <c r="O51" s="4"/>
      <c r="P51" s="4"/>
      <c r="Q51" s="4">
        <v>2</v>
      </c>
      <c r="R51" s="4"/>
      <c r="T51" s="149"/>
      <c r="U51" s="148"/>
      <c r="V51" s="148"/>
      <c r="W51" s="148"/>
      <c r="X51" s="148"/>
      <c r="Y51" s="148"/>
      <c r="Z51" s="148"/>
    </row>
    <row r="52" spans="1:26" s="83" customFormat="1" ht="15" x14ac:dyDescent="0.25">
      <c r="A52" s="84" t="s">
        <v>432</v>
      </c>
      <c r="B52" s="44" t="s">
        <v>104</v>
      </c>
      <c r="C52" s="284">
        <v>2</v>
      </c>
      <c r="D52" s="282"/>
      <c r="E52" s="282"/>
      <c r="F52" s="283"/>
      <c r="G52" s="44"/>
      <c r="H52" s="123">
        <v>2</v>
      </c>
      <c r="L52" t="s">
        <v>339</v>
      </c>
      <c r="M52">
        <v>2</v>
      </c>
      <c r="N52" s="4"/>
      <c r="O52" s="4"/>
      <c r="P52" s="4"/>
      <c r="Q52" s="4">
        <v>2</v>
      </c>
      <c r="R52" s="4"/>
      <c r="T52" s="149"/>
      <c r="U52" s="148"/>
      <c r="V52" s="148"/>
      <c r="W52" s="148"/>
      <c r="X52" s="148"/>
      <c r="Y52" s="148"/>
      <c r="Z52" s="148"/>
    </row>
    <row r="53" spans="1:26" s="83" customFormat="1" ht="15.95" customHeight="1" x14ac:dyDescent="0.25">
      <c r="A53" s="84" t="s">
        <v>110</v>
      </c>
      <c r="B53" s="44" t="s">
        <v>104</v>
      </c>
      <c r="C53" s="284">
        <v>2</v>
      </c>
      <c r="D53" s="282"/>
      <c r="E53" s="282">
        <v>2</v>
      </c>
      <c r="F53" s="283"/>
      <c r="G53" s="44"/>
      <c r="H53" s="123"/>
      <c r="L53" t="s">
        <v>341</v>
      </c>
      <c r="M53">
        <v>2</v>
      </c>
      <c r="N53" s="4"/>
      <c r="O53" s="4"/>
      <c r="P53" s="4"/>
      <c r="Q53" s="4">
        <v>2</v>
      </c>
      <c r="R53" s="4"/>
      <c r="T53" s="149"/>
      <c r="U53" s="148"/>
      <c r="V53" s="148"/>
      <c r="W53" s="148"/>
      <c r="X53" s="148"/>
      <c r="Y53" s="148"/>
      <c r="Z53" s="148"/>
    </row>
    <row r="54" spans="1:26" s="83" customFormat="1" ht="15.95" customHeight="1" x14ac:dyDescent="0.25">
      <c r="A54" s="84" t="s">
        <v>93</v>
      </c>
      <c r="B54" s="44" t="s">
        <v>104</v>
      </c>
      <c r="C54" s="284">
        <v>2</v>
      </c>
      <c r="D54" s="282"/>
      <c r="E54" s="282">
        <v>2</v>
      </c>
      <c r="F54" s="283"/>
      <c r="G54" s="44"/>
      <c r="H54" s="123"/>
      <c r="L54" t="s">
        <v>132</v>
      </c>
      <c r="M54">
        <v>2</v>
      </c>
      <c r="N54" s="4"/>
      <c r="O54" s="4"/>
      <c r="P54" s="4"/>
      <c r="Q54" s="4">
        <v>2</v>
      </c>
      <c r="R54" s="4"/>
      <c r="T54" s="149"/>
      <c r="U54" s="148"/>
      <c r="V54" s="148"/>
      <c r="W54" s="148"/>
      <c r="X54" s="148"/>
      <c r="Y54" s="148"/>
      <c r="Z54" s="148"/>
    </row>
    <row r="55" spans="1:26" s="83" customFormat="1" ht="15.95" customHeight="1" x14ac:dyDescent="0.25">
      <c r="A55" s="84" t="s">
        <v>349</v>
      </c>
      <c r="B55" s="44" t="s">
        <v>30</v>
      </c>
      <c r="C55" s="284">
        <v>2</v>
      </c>
      <c r="D55" s="282"/>
      <c r="E55" s="282"/>
      <c r="F55" s="283"/>
      <c r="G55" s="44">
        <v>2</v>
      </c>
      <c r="H55" s="123"/>
      <c r="L55" t="s">
        <v>354</v>
      </c>
      <c r="M55">
        <v>2</v>
      </c>
      <c r="N55" s="4"/>
      <c r="O55" s="4"/>
      <c r="P55" s="4"/>
      <c r="Q55" s="4">
        <v>2</v>
      </c>
      <c r="R55" s="4"/>
      <c r="T55" s="149"/>
      <c r="U55" s="148"/>
      <c r="V55" s="148"/>
      <c r="W55" s="148"/>
      <c r="X55" s="148"/>
      <c r="Y55" s="148"/>
      <c r="Z55" s="148"/>
    </row>
    <row r="56" spans="1:26" s="83" customFormat="1" ht="15.95" customHeight="1" x14ac:dyDescent="0.25">
      <c r="A56" s="84" t="s">
        <v>350</v>
      </c>
      <c r="B56" s="44" t="s">
        <v>104</v>
      </c>
      <c r="C56" s="284">
        <v>2</v>
      </c>
      <c r="D56" s="282"/>
      <c r="E56" s="282"/>
      <c r="F56" s="283"/>
      <c r="G56" s="44">
        <v>2</v>
      </c>
      <c r="H56" s="123"/>
      <c r="L56" t="s">
        <v>458</v>
      </c>
      <c r="M56">
        <v>2</v>
      </c>
      <c r="N56" s="4"/>
      <c r="O56" s="4"/>
      <c r="P56" s="4"/>
      <c r="Q56" s="4"/>
      <c r="R56" s="4">
        <v>2</v>
      </c>
      <c r="T56" s="149"/>
      <c r="U56" s="148"/>
      <c r="V56" s="148"/>
      <c r="W56" s="148"/>
      <c r="X56" s="148"/>
      <c r="Y56" s="148"/>
      <c r="Z56" s="148"/>
    </row>
    <row r="57" spans="1:26" s="83" customFormat="1" ht="28.5" x14ac:dyDescent="0.25">
      <c r="A57" s="84" t="s">
        <v>352</v>
      </c>
      <c r="B57" s="44" t="s">
        <v>104</v>
      </c>
      <c r="C57" s="284">
        <v>2</v>
      </c>
      <c r="D57" s="282"/>
      <c r="E57" s="282"/>
      <c r="F57" s="283"/>
      <c r="G57" s="44">
        <v>2</v>
      </c>
      <c r="H57" s="123"/>
      <c r="L57" t="s">
        <v>110</v>
      </c>
      <c r="M57">
        <v>2</v>
      </c>
      <c r="N57" s="4"/>
      <c r="O57" s="4">
        <v>2</v>
      </c>
      <c r="P57" s="4"/>
      <c r="Q57" s="4"/>
      <c r="R57" s="4"/>
      <c r="T57" s="149"/>
      <c r="U57" s="148"/>
      <c r="V57" s="148"/>
      <c r="W57" s="148"/>
      <c r="X57" s="148"/>
      <c r="Y57" s="148"/>
      <c r="Z57" s="148"/>
    </row>
    <row r="58" spans="1:26" s="83" customFormat="1" ht="15" x14ac:dyDescent="0.25">
      <c r="A58" s="84" t="s">
        <v>284</v>
      </c>
      <c r="B58" s="44" t="s">
        <v>104</v>
      </c>
      <c r="C58" s="284">
        <v>2</v>
      </c>
      <c r="D58" s="282"/>
      <c r="E58" s="282">
        <v>2</v>
      </c>
      <c r="F58" s="283"/>
      <c r="G58" s="44"/>
      <c r="H58" s="123"/>
      <c r="L58" t="s">
        <v>93</v>
      </c>
      <c r="M58">
        <v>2</v>
      </c>
      <c r="N58" s="4"/>
      <c r="O58" s="4">
        <v>2</v>
      </c>
      <c r="P58" s="4"/>
      <c r="Q58" s="4"/>
      <c r="R58" s="4"/>
      <c r="T58" s="149"/>
      <c r="U58" s="148"/>
      <c r="V58" s="148"/>
      <c r="W58" s="148"/>
      <c r="X58" s="148"/>
      <c r="Y58" s="148"/>
      <c r="Z58" s="148"/>
    </row>
    <row r="59" spans="1:26" s="83" customFormat="1" ht="15.95" customHeight="1" x14ac:dyDescent="0.25">
      <c r="A59" s="84" t="s">
        <v>435</v>
      </c>
      <c r="B59" s="44" t="s">
        <v>104</v>
      </c>
      <c r="C59" s="284">
        <v>2</v>
      </c>
      <c r="D59" s="282"/>
      <c r="E59" s="282"/>
      <c r="F59" s="283"/>
      <c r="G59" s="44"/>
      <c r="H59" s="123">
        <v>2</v>
      </c>
      <c r="L59" t="s">
        <v>349</v>
      </c>
      <c r="M59">
        <v>2</v>
      </c>
      <c r="N59" s="4"/>
      <c r="O59" s="4"/>
      <c r="P59" s="4"/>
      <c r="Q59" s="4">
        <v>2</v>
      </c>
      <c r="R59" s="4"/>
      <c r="T59" s="149"/>
      <c r="U59" s="148"/>
      <c r="V59" s="148"/>
      <c r="W59" s="148"/>
      <c r="X59" s="148"/>
      <c r="Y59" s="148"/>
      <c r="Z59" s="148"/>
    </row>
    <row r="60" spans="1:26" s="83" customFormat="1" ht="15" x14ac:dyDescent="0.25">
      <c r="A60" s="84" t="s">
        <v>353</v>
      </c>
      <c r="B60" s="44" t="s">
        <v>30</v>
      </c>
      <c r="C60" s="284">
        <v>2</v>
      </c>
      <c r="D60" s="282"/>
      <c r="E60" s="282"/>
      <c r="F60" s="283"/>
      <c r="G60" s="44">
        <v>2</v>
      </c>
      <c r="H60" s="123"/>
      <c r="L60" t="s">
        <v>350</v>
      </c>
      <c r="M60">
        <v>2</v>
      </c>
      <c r="N60" s="4"/>
      <c r="O60" s="4"/>
      <c r="P60" s="4"/>
      <c r="Q60" s="4">
        <v>2</v>
      </c>
      <c r="R60" s="4"/>
      <c r="T60" s="149"/>
      <c r="U60" s="148"/>
      <c r="V60" s="148"/>
      <c r="W60" s="148"/>
      <c r="X60" s="148"/>
      <c r="Y60" s="148"/>
      <c r="Z60" s="148"/>
    </row>
    <row r="61" spans="1:26" s="83" customFormat="1" ht="15" x14ac:dyDescent="0.25">
      <c r="A61" s="84" t="s">
        <v>322</v>
      </c>
      <c r="B61" s="44" t="s">
        <v>104</v>
      </c>
      <c r="C61" s="284">
        <v>2</v>
      </c>
      <c r="D61" s="282"/>
      <c r="E61" s="282"/>
      <c r="F61" s="283"/>
      <c r="G61" s="44">
        <v>2</v>
      </c>
      <c r="H61" s="123"/>
      <c r="L61" t="s">
        <v>352</v>
      </c>
      <c r="M61">
        <v>2</v>
      </c>
      <c r="N61" s="4"/>
      <c r="O61" s="4"/>
      <c r="P61" s="4"/>
      <c r="Q61" s="4">
        <v>2</v>
      </c>
      <c r="R61" s="4"/>
      <c r="T61" s="149"/>
      <c r="U61" s="148"/>
      <c r="V61" s="148"/>
      <c r="W61" s="148"/>
      <c r="X61" s="148"/>
      <c r="Y61" s="148"/>
      <c r="Z61" s="148"/>
    </row>
    <row r="62" spans="1:26" s="83" customFormat="1" ht="42.75" x14ac:dyDescent="0.25">
      <c r="A62" s="84" t="s">
        <v>336</v>
      </c>
      <c r="B62" s="44" t="s">
        <v>104</v>
      </c>
      <c r="C62" s="284">
        <v>2</v>
      </c>
      <c r="D62" s="282"/>
      <c r="E62" s="282"/>
      <c r="F62" s="283"/>
      <c r="G62" s="44">
        <v>2</v>
      </c>
      <c r="H62" s="123"/>
      <c r="L62" t="s">
        <v>284</v>
      </c>
      <c r="M62">
        <v>2</v>
      </c>
      <c r="N62" s="4"/>
      <c r="O62" s="4">
        <v>2</v>
      </c>
      <c r="P62" s="4"/>
      <c r="Q62" s="4"/>
      <c r="R62" s="4"/>
      <c r="T62" s="149"/>
      <c r="U62" s="148"/>
      <c r="V62" s="148"/>
      <c r="W62" s="148"/>
      <c r="X62" s="148"/>
      <c r="Y62" s="148"/>
      <c r="Z62" s="148"/>
    </row>
    <row r="63" spans="1:26" s="83" customFormat="1" ht="15.95" customHeight="1" x14ac:dyDescent="0.25">
      <c r="A63" s="84" t="s">
        <v>438</v>
      </c>
      <c r="B63" s="44" t="s">
        <v>104</v>
      </c>
      <c r="C63" s="284">
        <v>2</v>
      </c>
      <c r="D63" s="282"/>
      <c r="E63" s="282"/>
      <c r="F63" s="283"/>
      <c r="G63" s="44"/>
      <c r="H63" s="123">
        <v>2</v>
      </c>
      <c r="L63" t="s">
        <v>435</v>
      </c>
      <c r="M63">
        <v>2</v>
      </c>
      <c r="N63" s="4"/>
      <c r="O63" s="4"/>
      <c r="P63" s="4"/>
      <c r="Q63" s="4"/>
      <c r="R63" s="4">
        <v>2</v>
      </c>
      <c r="T63" s="149"/>
      <c r="U63" s="148"/>
      <c r="V63" s="148"/>
      <c r="W63" s="148"/>
      <c r="X63" s="148"/>
      <c r="Y63" s="148"/>
      <c r="Z63" s="148"/>
    </row>
    <row r="64" spans="1:26" s="83" customFormat="1" ht="15.95" customHeight="1" x14ac:dyDescent="0.25">
      <c r="A64" s="84" t="s">
        <v>327</v>
      </c>
      <c r="B64" s="44" t="s">
        <v>104</v>
      </c>
      <c r="C64" s="284">
        <v>2</v>
      </c>
      <c r="D64" s="282"/>
      <c r="E64" s="282"/>
      <c r="F64" s="283"/>
      <c r="G64" s="44">
        <v>2</v>
      </c>
      <c r="H64" s="123"/>
      <c r="L64" t="s">
        <v>353</v>
      </c>
      <c r="M64">
        <v>2</v>
      </c>
      <c r="N64" s="4"/>
      <c r="O64" s="4"/>
      <c r="P64" s="4"/>
      <c r="Q64" s="4">
        <v>2</v>
      </c>
      <c r="R64" s="4"/>
      <c r="T64" s="149"/>
      <c r="U64" s="148"/>
      <c r="V64" s="148"/>
      <c r="W64" s="148"/>
      <c r="X64" s="148"/>
      <c r="Y64" s="148"/>
      <c r="Z64" s="148"/>
    </row>
    <row r="65" spans="1:26" s="83" customFormat="1" ht="15.95" customHeight="1" x14ac:dyDescent="0.25">
      <c r="A65" s="84" t="s">
        <v>338</v>
      </c>
      <c r="B65" s="44" t="s">
        <v>104</v>
      </c>
      <c r="C65" s="284">
        <v>2</v>
      </c>
      <c r="D65" s="282"/>
      <c r="E65" s="282"/>
      <c r="F65" s="283"/>
      <c r="G65" s="44">
        <v>2</v>
      </c>
      <c r="H65" s="123"/>
      <c r="L65" t="s">
        <v>74</v>
      </c>
      <c r="M65">
        <v>2</v>
      </c>
      <c r="N65" s="4"/>
      <c r="O65" s="4">
        <v>2</v>
      </c>
      <c r="P65" s="4"/>
      <c r="Q65" s="4"/>
      <c r="R65" s="4"/>
      <c r="T65" s="149"/>
      <c r="U65" s="148"/>
      <c r="V65" s="148"/>
      <c r="W65" s="148"/>
      <c r="X65" s="148"/>
      <c r="Y65" s="148"/>
      <c r="Z65" s="148"/>
    </row>
    <row r="66" spans="1:26" s="83" customFormat="1" ht="15.95" customHeight="1" x14ac:dyDescent="0.25">
      <c r="A66" s="84" t="s">
        <v>126</v>
      </c>
      <c r="B66" s="44" t="s">
        <v>104</v>
      </c>
      <c r="C66" s="284">
        <v>2</v>
      </c>
      <c r="D66" s="282"/>
      <c r="E66" s="282"/>
      <c r="F66" s="283"/>
      <c r="G66" s="44">
        <v>2</v>
      </c>
      <c r="H66" s="123"/>
      <c r="L66" t="s">
        <v>322</v>
      </c>
      <c r="M66">
        <v>2</v>
      </c>
      <c r="N66" s="4"/>
      <c r="O66" s="4"/>
      <c r="P66" s="4"/>
      <c r="Q66" s="4">
        <v>2</v>
      </c>
      <c r="R66" s="4"/>
      <c r="T66" s="149"/>
      <c r="U66" s="148"/>
      <c r="V66" s="148"/>
      <c r="W66" s="148"/>
      <c r="X66" s="148"/>
      <c r="Y66" s="148"/>
      <c r="Z66" s="148"/>
    </row>
    <row r="67" spans="1:26" s="83" customFormat="1" ht="28.5" x14ac:dyDescent="0.25">
      <c r="A67" s="84" t="s">
        <v>340</v>
      </c>
      <c r="B67" s="44" t="s">
        <v>104</v>
      </c>
      <c r="C67" s="284">
        <v>2</v>
      </c>
      <c r="D67" s="282"/>
      <c r="E67" s="282"/>
      <c r="F67" s="283"/>
      <c r="G67" s="44">
        <v>2</v>
      </c>
      <c r="H67" s="123"/>
      <c r="L67" t="s">
        <v>336</v>
      </c>
      <c r="M67">
        <v>2</v>
      </c>
      <c r="N67" s="4"/>
      <c r="O67" s="4"/>
      <c r="P67" s="4"/>
      <c r="Q67" s="4">
        <v>2</v>
      </c>
      <c r="R67" s="4"/>
      <c r="T67" s="149"/>
      <c r="U67" s="148"/>
      <c r="V67" s="148"/>
      <c r="W67" s="148"/>
      <c r="X67" s="148"/>
      <c r="Y67" s="148"/>
      <c r="Z67" s="148"/>
    </row>
    <row r="68" spans="1:26" s="83" customFormat="1" ht="15.95" customHeight="1" x14ac:dyDescent="0.25">
      <c r="A68" s="84" t="s">
        <v>289</v>
      </c>
      <c r="B68" s="44" t="s">
        <v>104</v>
      </c>
      <c r="C68" s="284">
        <v>2</v>
      </c>
      <c r="D68" s="282"/>
      <c r="E68" s="282">
        <v>2</v>
      </c>
      <c r="F68" s="283"/>
      <c r="G68" s="44"/>
      <c r="H68" s="123"/>
      <c r="L68" t="s">
        <v>438</v>
      </c>
      <c r="M68">
        <v>2</v>
      </c>
      <c r="N68" s="4"/>
      <c r="O68" s="4"/>
      <c r="P68" s="4"/>
      <c r="Q68" s="4"/>
      <c r="R68" s="4">
        <v>2</v>
      </c>
      <c r="T68" s="149"/>
      <c r="U68" s="148"/>
      <c r="V68" s="148"/>
      <c r="W68" s="148"/>
      <c r="X68" s="148"/>
      <c r="Y68" s="148"/>
      <c r="Z68" s="148"/>
    </row>
    <row r="69" spans="1:26" s="83" customFormat="1" ht="15" x14ac:dyDescent="0.25">
      <c r="A69" s="84" t="s">
        <v>112</v>
      </c>
      <c r="B69" s="44" t="s">
        <v>104</v>
      </c>
      <c r="C69" s="284">
        <v>2</v>
      </c>
      <c r="D69" s="282"/>
      <c r="E69" s="282">
        <v>2</v>
      </c>
      <c r="F69" s="283"/>
      <c r="G69" s="44"/>
      <c r="H69" s="123"/>
      <c r="L69" t="s">
        <v>327</v>
      </c>
      <c r="M69">
        <v>2</v>
      </c>
      <c r="N69" s="4"/>
      <c r="O69" s="4"/>
      <c r="P69" s="4"/>
      <c r="Q69" s="4">
        <v>2</v>
      </c>
      <c r="R69" s="4"/>
      <c r="T69" s="149"/>
      <c r="U69" s="148"/>
      <c r="V69" s="148"/>
      <c r="W69" s="148"/>
      <c r="X69" s="148"/>
      <c r="Y69" s="148"/>
      <c r="Z69" s="148"/>
    </row>
    <row r="70" spans="1:26" s="83" customFormat="1" ht="15" x14ac:dyDescent="0.25">
      <c r="A70" s="84" t="s">
        <v>342</v>
      </c>
      <c r="B70" s="44" t="s">
        <v>104</v>
      </c>
      <c r="C70" s="284">
        <v>2</v>
      </c>
      <c r="D70" s="282"/>
      <c r="E70" s="282"/>
      <c r="F70" s="283"/>
      <c r="G70" s="44">
        <v>2</v>
      </c>
      <c r="H70" s="123"/>
      <c r="L70" t="s">
        <v>338</v>
      </c>
      <c r="M70">
        <v>2</v>
      </c>
      <c r="N70" s="4"/>
      <c r="O70" s="4"/>
      <c r="P70" s="4"/>
      <c r="Q70" s="4">
        <v>2</v>
      </c>
      <c r="R70" s="4"/>
      <c r="T70" s="149"/>
      <c r="U70" s="148"/>
      <c r="V70" s="148"/>
      <c r="W70" s="148"/>
      <c r="X70" s="148"/>
      <c r="Y70" s="148"/>
      <c r="Z70" s="148"/>
    </row>
    <row r="71" spans="1:26" s="83" customFormat="1" ht="15.95" customHeight="1" x14ac:dyDescent="0.25">
      <c r="A71" s="84" t="s">
        <v>324</v>
      </c>
      <c r="B71" s="44" t="s">
        <v>104</v>
      </c>
      <c r="C71" s="284">
        <v>2</v>
      </c>
      <c r="D71" s="282"/>
      <c r="E71" s="282"/>
      <c r="F71" s="283"/>
      <c r="G71" s="44">
        <v>2</v>
      </c>
      <c r="H71" s="123"/>
      <c r="L71" t="s">
        <v>126</v>
      </c>
      <c r="M71">
        <v>2</v>
      </c>
      <c r="N71" s="4"/>
      <c r="O71" s="4"/>
      <c r="P71" s="4"/>
      <c r="Q71" s="4">
        <v>2</v>
      </c>
      <c r="R71" s="4"/>
      <c r="T71" s="149"/>
      <c r="U71" s="148"/>
      <c r="V71" s="148"/>
      <c r="W71" s="148"/>
      <c r="X71" s="148"/>
      <c r="Y71" s="148"/>
      <c r="Z71" s="148"/>
    </row>
    <row r="72" spans="1:26" s="83" customFormat="1" ht="15" x14ac:dyDescent="0.25">
      <c r="A72" s="84" t="s">
        <v>344</v>
      </c>
      <c r="B72" s="44" t="s">
        <v>104</v>
      </c>
      <c r="C72" s="284">
        <v>2</v>
      </c>
      <c r="D72" s="282"/>
      <c r="E72" s="282"/>
      <c r="F72" s="283"/>
      <c r="G72" s="44">
        <v>2</v>
      </c>
      <c r="H72" s="123"/>
      <c r="L72" t="s">
        <v>340</v>
      </c>
      <c r="M72">
        <v>2</v>
      </c>
      <c r="N72" s="4"/>
      <c r="O72" s="4"/>
      <c r="P72" s="4"/>
      <c r="Q72" s="4">
        <v>2</v>
      </c>
      <c r="R72" s="4"/>
      <c r="T72" s="149"/>
      <c r="U72" s="148"/>
      <c r="V72" s="148"/>
      <c r="W72" s="148"/>
      <c r="X72" s="148"/>
      <c r="Y72" s="148"/>
      <c r="Z72" s="148"/>
    </row>
    <row r="73" spans="1:26" s="83" customFormat="1" ht="15.95" customHeight="1" x14ac:dyDescent="0.25">
      <c r="A73" s="84" t="s">
        <v>441</v>
      </c>
      <c r="B73" s="44" t="s">
        <v>104</v>
      </c>
      <c r="C73" s="284">
        <v>2</v>
      </c>
      <c r="D73" s="282"/>
      <c r="E73" s="282"/>
      <c r="F73" s="283"/>
      <c r="G73" s="44"/>
      <c r="H73" s="123">
        <v>2</v>
      </c>
      <c r="L73" t="s">
        <v>289</v>
      </c>
      <c r="M73">
        <v>2</v>
      </c>
      <c r="N73" s="4"/>
      <c r="O73" s="4">
        <v>2</v>
      </c>
      <c r="P73" s="4"/>
      <c r="Q73" s="4"/>
      <c r="R73" s="4"/>
      <c r="T73" s="149"/>
      <c r="U73" s="148"/>
      <c r="V73" s="148"/>
      <c r="W73" s="148"/>
      <c r="X73" s="148"/>
      <c r="Y73" s="148"/>
      <c r="Z73" s="148"/>
    </row>
    <row r="74" spans="1:26" s="83" customFormat="1" ht="15.95" customHeight="1" x14ac:dyDescent="0.25">
      <c r="A74" s="84" t="s">
        <v>346</v>
      </c>
      <c r="B74" s="44" t="s">
        <v>30</v>
      </c>
      <c r="C74" s="284">
        <v>2</v>
      </c>
      <c r="D74" s="282"/>
      <c r="E74" s="282"/>
      <c r="F74" s="283"/>
      <c r="G74" s="44">
        <v>2</v>
      </c>
      <c r="H74" s="123"/>
      <c r="L74" t="s">
        <v>459</v>
      </c>
      <c r="M74">
        <v>2</v>
      </c>
      <c r="N74" s="4"/>
      <c r="O74" s="4"/>
      <c r="P74" s="4"/>
      <c r="Q74" s="4">
        <v>2</v>
      </c>
      <c r="R74" s="4"/>
      <c r="T74" s="149"/>
      <c r="U74" s="148"/>
      <c r="V74" s="148"/>
      <c r="W74" s="148"/>
      <c r="X74" s="148"/>
      <c r="Y74" s="148"/>
      <c r="Z74" s="148"/>
    </row>
    <row r="75" spans="1:26" s="83" customFormat="1" ht="15.95" customHeight="1" x14ac:dyDescent="0.25">
      <c r="A75" s="84" t="s">
        <v>115</v>
      </c>
      <c r="B75" s="44" t="s">
        <v>104</v>
      </c>
      <c r="C75" s="284">
        <v>2</v>
      </c>
      <c r="D75" s="282"/>
      <c r="E75" s="282">
        <v>2</v>
      </c>
      <c r="F75" s="283"/>
      <c r="G75" s="44"/>
      <c r="H75" s="123"/>
      <c r="L75" t="s">
        <v>324</v>
      </c>
      <c r="M75">
        <v>2</v>
      </c>
      <c r="N75" s="4"/>
      <c r="O75" s="4"/>
      <c r="P75" s="4"/>
      <c r="Q75" s="4">
        <v>2</v>
      </c>
      <c r="R75" s="4"/>
      <c r="T75" s="149"/>
      <c r="U75" s="148"/>
      <c r="V75" s="148"/>
      <c r="W75" s="148"/>
      <c r="X75" s="148"/>
      <c r="Y75" s="148"/>
      <c r="Z75" s="148"/>
    </row>
    <row r="76" spans="1:26" s="83" customFormat="1" ht="15.95" customHeight="1" x14ac:dyDescent="0.25">
      <c r="A76" s="84" t="s">
        <v>445</v>
      </c>
      <c r="B76" s="44" t="s">
        <v>30</v>
      </c>
      <c r="C76" s="284">
        <v>2</v>
      </c>
      <c r="D76" s="282"/>
      <c r="E76" s="282"/>
      <c r="F76" s="283"/>
      <c r="G76" s="44"/>
      <c r="H76" s="123">
        <v>2</v>
      </c>
      <c r="L76" t="s">
        <v>344</v>
      </c>
      <c r="M76">
        <v>2</v>
      </c>
      <c r="N76" s="4"/>
      <c r="O76" s="4"/>
      <c r="P76" s="4"/>
      <c r="Q76" s="4">
        <v>2</v>
      </c>
      <c r="R76" s="4"/>
      <c r="T76" s="149"/>
      <c r="U76" s="148"/>
      <c r="V76" s="148"/>
      <c r="W76" s="148"/>
      <c r="X76" s="148"/>
      <c r="Y76" s="148"/>
      <c r="Z76" s="148"/>
    </row>
    <row r="77" spans="1:26" s="83" customFormat="1" ht="15.95" customHeight="1" x14ac:dyDescent="0.25">
      <c r="A77" s="84" t="s">
        <v>296</v>
      </c>
      <c r="B77" s="44" t="s">
        <v>104</v>
      </c>
      <c r="C77" s="284">
        <v>2</v>
      </c>
      <c r="D77" s="282"/>
      <c r="E77" s="282">
        <v>2</v>
      </c>
      <c r="F77" s="283"/>
      <c r="G77" s="44"/>
      <c r="H77" s="123"/>
      <c r="L77" t="s">
        <v>441</v>
      </c>
      <c r="M77">
        <v>2</v>
      </c>
      <c r="N77" s="4"/>
      <c r="O77" s="4"/>
      <c r="P77" s="4"/>
      <c r="Q77" s="4"/>
      <c r="R77" s="4">
        <v>2</v>
      </c>
      <c r="T77" s="149"/>
      <c r="U77" s="148"/>
      <c r="V77" s="148"/>
      <c r="W77" s="148"/>
      <c r="X77" s="148"/>
      <c r="Y77" s="148"/>
      <c r="Z77" s="148"/>
    </row>
    <row r="78" spans="1:26" s="83" customFormat="1" ht="15" x14ac:dyDescent="0.25">
      <c r="A78" s="84" t="s">
        <v>448</v>
      </c>
      <c r="B78" s="44" t="s">
        <v>104</v>
      </c>
      <c r="C78" s="284">
        <v>2</v>
      </c>
      <c r="D78" s="282"/>
      <c r="E78" s="282"/>
      <c r="F78" s="283"/>
      <c r="G78" s="44"/>
      <c r="H78" s="123">
        <v>2</v>
      </c>
      <c r="L78" t="s">
        <v>346</v>
      </c>
      <c r="M78">
        <v>2</v>
      </c>
      <c r="N78" s="4"/>
      <c r="O78" s="4"/>
      <c r="P78" s="4"/>
      <c r="Q78" s="4">
        <v>2</v>
      </c>
      <c r="R78" s="4"/>
      <c r="T78" s="149"/>
      <c r="U78" s="148"/>
      <c r="V78" s="148"/>
      <c r="W78" s="148"/>
      <c r="X78" s="148"/>
      <c r="Y78" s="148"/>
      <c r="Z78" s="148"/>
    </row>
    <row r="79" spans="1:26" s="83" customFormat="1" ht="15.95" customHeight="1" x14ac:dyDescent="0.25">
      <c r="A79" s="84" t="s">
        <v>321</v>
      </c>
      <c r="B79" s="44" t="s">
        <v>104</v>
      </c>
      <c r="C79" s="284">
        <v>2</v>
      </c>
      <c r="D79" s="282"/>
      <c r="E79" s="282"/>
      <c r="F79" s="283"/>
      <c r="G79" s="44">
        <v>2</v>
      </c>
      <c r="H79" s="123"/>
      <c r="L79" t="s">
        <v>445</v>
      </c>
      <c r="M79">
        <v>2</v>
      </c>
      <c r="N79" s="4"/>
      <c r="O79" s="4"/>
      <c r="P79" s="4"/>
      <c r="Q79" s="4"/>
      <c r="R79" s="4">
        <v>2</v>
      </c>
      <c r="T79" s="149"/>
      <c r="U79" s="148"/>
      <c r="V79" s="148"/>
      <c r="W79" s="148"/>
      <c r="X79" s="148"/>
      <c r="Y79" s="148"/>
      <c r="Z79" s="148"/>
    </row>
    <row r="80" spans="1:26" s="83" customFormat="1" ht="15.95" customHeight="1" x14ac:dyDescent="0.25">
      <c r="A80" s="84" t="s">
        <v>133</v>
      </c>
      <c r="B80" s="44" t="s">
        <v>104</v>
      </c>
      <c r="C80" s="284">
        <v>2</v>
      </c>
      <c r="D80" s="282"/>
      <c r="E80" s="282"/>
      <c r="F80" s="283"/>
      <c r="G80" s="44"/>
      <c r="H80" s="123">
        <v>2</v>
      </c>
      <c r="L80" t="s">
        <v>296</v>
      </c>
      <c r="M80">
        <v>2</v>
      </c>
      <c r="N80" s="4"/>
      <c r="O80" s="4">
        <v>2</v>
      </c>
      <c r="P80" s="4"/>
      <c r="Q80" s="4"/>
      <c r="R80" s="4"/>
      <c r="T80" s="149"/>
      <c r="U80" s="148"/>
      <c r="V80" s="148"/>
      <c r="W80" s="148"/>
      <c r="X80" s="148"/>
      <c r="Y80" s="148"/>
      <c r="Z80" s="148"/>
    </row>
    <row r="81" spans="1:26" s="83" customFormat="1" ht="15.95" customHeight="1" x14ac:dyDescent="0.25">
      <c r="A81" s="84" t="s">
        <v>348</v>
      </c>
      <c r="B81" s="44" t="s">
        <v>104</v>
      </c>
      <c r="C81" s="284">
        <v>2</v>
      </c>
      <c r="D81" s="282"/>
      <c r="E81" s="282"/>
      <c r="F81" s="283"/>
      <c r="G81" s="44">
        <v>2</v>
      </c>
      <c r="H81" s="123"/>
      <c r="L81" t="s">
        <v>448</v>
      </c>
      <c r="M81">
        <v>2</v>
      </c>
      <c r="N81" s="4"/>
      <c r="O81" s="4"/>
      <c r="P81" s="4"/>
      <c r="Q81" s="4"/>
      <c r="R81" s="4">
        <v>2</v>
      </c>
      <c r="T81" s="149"/>
      <c r="U81" s="148"/>
      <c r="V81" s="148"/>
      <c r="W81" s="148"/>
      <c r="X81" s="148"/>
      <c r="Y81" s="148"/>
      <c r="Z81" s="148"/>
    </row>
    <row r="82" spans="1:26" s="83" customFormat="1" ht="15.95" customHeight="1" x14ac:dyDescent="0.25">
      <c r="A82" s="84" t="s">
        <v>333</v>
      </c>
      <c r="B82" s="44" t="s">
        <v>104</v>
      </c>
      <c r="C82" s="284">
        <v>2</v>
      </c>
      <c r="D82" s="282"/>
      <c r="E82" s="282"/>
      <c r="F82" s="283"/>
      <c r="G82" s="44">
        <v>2</v>
      </c>
      <c r="H82" s="123"/>
      <c r="L82" t="s">
        <v>321</v>
      </c>
      <c r="M82">
        <v>2</v>
      </c>
      <c r="N82" s="4"/>
      <c r="O82" s="4"/>
      <c r="P82" s="4"/>
      <c r="Q82" s="4">
        <v>2</v>
      </c>
      <c r="R82" s="4"/>
      <c r="T82" s="149"/>
      <c r="U82" s="148"/>
      <c r="V82" s="148"/>
      <c r="W82" s="148"/>
      <c r="X82" s="148"/>
      <c r="Y82" s="148"/>
      <c r="Z82" s="148"/>
    </row>
    <row r="83" spans="1:26" s="83" customFormat="1" ht="15.95" customHeight="1" x14ac:dyDescent="0.25">
      <c r="A83" s="84" t="s">
        <v>304</v>
      </c>
      <c r="B83" s="44" t="s">
        <v>104</v>
      </c>
      <c r="C83" s="284">
        <v>2</v>
      </c>
      <c r="D83" s="282"/>
      <c r="E83" s="282">
        <v>2</v>
      </c>
      <c r="F83" s="283"/>
      <c r="G83" s="44"/>
      <c r="H83" s="123"/>
      <c r="L83" t="s">
        <v>460</v>
      </c>
      <c r="M83">
        <v>2</v>
      </c>
      <c r="N83" s="4"/>
      <c r="O83" s="4"/>
      <c r="P83" s="4"/>
      <c r="Q83" s="4"/>
      <c r="R83" s="4">
        <v>2</v>
      </c>
      <c r="T83" s="149"/>
      <c r="U83" s="148"/>
      <c r="V83" s="148"/>
      <c r="W83" s="148"/>
      <c r="X83" s="148"/>
      <c r="Y83" s="148"/>
      <c r="Z83" s="148"/>
    </row>
    <row r="84" spans="1:26" s="83" customFormat="1" ht="15.95" customHeight="1" x14ac:dyDescent="0.25">
      <c r="A84" s="84" t="s">
        <v>193</v>
      </c>
      <c r="B84" s="44" t="s">
        <v>30</v>
      </c>
      <c r="C84" s="284">
        <v>2</v>
      </c>
      <c r="D84" s="282"/>
      <c r="E84" s="282"/>
      <c r="F84" s="283"/>
      <c r="G84" s="44"/>
      <c r="H84" s="123">
        <v>2</v>
      </c>
      <c r="L84" t="s">
        <v>348</v>
      </c>
      <c r="M84">
        <v>2</v>
      </c>
      <c r="N84" s="4"/>
      <c r="O84" s="4"/>
      <c r="P84" s="4"/>
      <c r="Q84" s="4">
        <v>2</v>
      </c>
      <c r="R84" s="4"/>
      <c r="T84" s="149"/>
      <c r="U84" s="148"/>
      <c r="V84" s="148"/>
      <c r="W84" s="148"/>
      <c r="X84" s="148"/>
      <c r="Y84" s="148"/>
      <c r="Z84" s="148"/>
    </row>
    <row r="85" spans="1:26" s="83" customFormat="1" ht="15.95" customHeight="1" x14ac:dyDescent="0.25">
      <c r="A85" s="84" t="s">
        <v>94</v>
      </c>
      <c r="B85" s="44" t="s">
        <v>104</v>
      </c>
      <c r="C85" s="284">
        <v>2</v>
      </c>
      <c r="D85" s="282"/>
      <c r="E85" s="282">
        <v>2</v>
      </c>
      <c r="F85" s="283"/>
      <c r="G85" s="44"/>
      <c r="H85" s="123"/>
      <c r="L85" t="s">
        <v>333</v>
      </c>
      <c r="M85">
        <v>2</v>
      </c>
      <c r="N85" s="4"/>
      <c r="O85" s="4"/>
      <c r="P85" s="4"/>
      <c r="Q85" s="4">
        <v>2</v>
      </c>
      <c r="R85" s="4"/>
      <c r="T85" s="149"/>
      <c r="U85" s="148"/>
      <c r="V85" s="148"/>
      <c r="W85" s="148"/>
      <c r="X85" s="148"/>
      <c r="Y85" s="148"/>
      <c r="Z85" s="148"/>
    </row>
    <row r="86" spans="1:26" s="83" customFormat="1" ht="15.95" customHeight="1" x14ac:dyDescent="0.25">
      <c r="A86" s="84" t="s">
        <v>305</v>
      </c>
      <c r="B86" s="44" t="s">
        <v>104</v>
      </c>
      <c r="C86" s="284">
        <v>2</v>
      </c>
      <c r="D86" s="282"/>
      <c r="E86" s="282">
        <v>2</v>
      </c>
      <c r="F86" s="283"/>
      <c r="G86" s="44"/>
      <c r="H86" s="123"/>
      <c r="L86" t="s">
        <v>193</v>
      </c>
      <c r="M86">
        <v>2</v>
      </c>
      <c r="N86" s="4"/>
      <c r="O86" s="4"/>
      <c r="P86" s="4"/>
      <c r="Q86" s="4"/>
      <c r="R86" s="4">
        <v>2</v>
      </c>
      <c r="T86" s="149"/>
      <c r="U86" s="148"/>
      <c r="V86" s="148"/>
      <c r="W86" s="148"/>
      <c r="X86" s="148"/>
      <c r="Y86" s="148"/>
      <c r="Z86" s="148"/>
    </row>
    <row r="87" spans="1:26" s="83" customFormat="1" ht="28.5" x14ac:dyDescent="0.25">
      <c r="A87" s="84" t="s">
        <v>117</v>
      </c>
      <c r="B87" s="44" t="s">
        <v>104</v>
      </c>
      <c r="C87" s="284">
        <v>2</v>
      </c>
      <c r="D87" s="282"/>
      <c r="E87" s="282"/>
      <c r="F87" s="283"/>
      <c r="G87" s="44">
        <v>2</v>
      </c>
      <c r="H87" s="123"/>
      <c r="L87" t="s">
        <v>94</v>
      </c>
      <c r="M87">
        <v>2</v>
      </c>
      <c r="N87" s="4"/>
      <c r="O87" s="4">
        <v>2</v>
      </c>
      <c r="P87" s="4"/>
      <c r="Q87" s="4"/>
      <c r="R87" s="4"/>
      <c r="T87" s="149"/>
      <c r="U87" s="148"/>
      <c r="V87" s="148"/>
      <c r="W87" s="148"/>
      <c r="X87" s="148"/>
      <c r="Y87" s="148"/>
      <c r="Z87" s="148"/>
    </row>
    <row r="88" spans="1:26" s="83" customFormat="1" ht="15.95" customHeight="1" x14ac:dyDescent="0.25">
      <c r="A88" s="84" t="s">
        <v>135</v>
      </c>
      <c r="B88" s="44" t="s">
        <v>104</v>
      </c>
      <c r="C88" s="284">
        <v>2</v>
      </c>
      <c r="D88" s="282"/>
      <c r="E88" s="282"/>
      <c r="F88" s="283"/>
      <c r="G88" s="44"/>
      <c r="H88" s="123">
        <v>2</v>
      </c>
      <c r="L88" t="s">
        <v>305</v>
      </c>
      <c r="M88">
        <v>2</v>
      </c>
      <c r="N88" s="4"/>
      <c r="O88" s="4">
        <v>2</v>
      </c>
      <c r="P88" s="4"/>
      <c r="Q88" s="4"/>
      <c r="R88" s="4"/>
      <c r="T88" s="149"/>
      <c r="U88" s="148"/>
      <c r="V88" s="148"/>
      <c r="W88" s="148"/>
      <c r="X88" s="148"/>
      <c r="Y88" s="148"/>
      <c r="Z88" s="148"/>
    </row>
    <row r="89" spans="1:26" s="83" customFormat="1" ht="15" x14ac:dyDescent="0.25">
      <c r="A89" s="84" t="s">
        <v>451</v>
      </c>
      <c r="B89" s="44" t="s">
        <v>104</v>
      </c>
      <c r="C89" s="284">
        <v>2</v>
      </c>
      <c r="D89" s="282"/>
      <c r="E89" s="282"/>
      <c r="F89" s="283"/>
      <c r="G89" s="44"/>
      <c r="H89" s="123">
        <v>2</v>
      </c>
      <c r="L89" t="s">
        <v>117</v>
      </c>
      <c r="M89">
        <v>2</v>
      </c>
      <c r="N89" s="4"/>
      <c r="O89" s="4"/>
      <c r="P89" s="4"/>
      <c r="Q89" s="4">
        <v>2</v>
      </c>
      <c r="R89" s="4"/>
      <c r="T89" s="149"/>
      <c r="U89" s="148"/>
      <c r="V89" s="148"/>
      <c r="W89" s="148"/>
      <c r="X89" s="148"/>
      <c r="Y89" s="148"/>
      <c r="Z89" s="148"/>
    </row>
    <row r="90" spans="1:26" s="83" customFormat="1" ht="15" x14ac:dyDescent="0.25">
      <c r="A90" s="84" t="s">
        <v>306</v>
      </c>
      <c r="B90" s="44" t="s">
        <v>104</v>
      </c>
      <c r="C90" s="284">
        <v>2</v>
      </c>
      <c r="D90" s="282"/>
      <c r="E90" s="282">
        <v>2</v>
      </c>
      <c r="F90" s="283"/>
      <c r="G90" s="44"/>
      <c r="H90" s="123"/>
      <c r="L90" t="s">
        <v>135</v>
      </c>
      <c r="M90">
        <v>2</v>
      </c>
      <c r="N90" s="4"/>
      <c r="O90" s="4"/>
      <c r="P90" s="4"/>
      <c r="Q90" s="4"/>
      <c r="R90" s="4">
        <v>2</v>
      </c>
      <c r="T90" s="149"/>
      <c r="U90" s="148"/>
      <c r="V90" s="148"/>
      <c r="W90" s="148"/>
      <c r="X90" s="148"/>
      <c r="Y90" s="148"/>
      <c r="Z90" s="148"/>
    </row>
    <row r="91" spans="1:26" s="83" customFormat="1" ht="15.95" customHeight="1" x14ac:dyDescent="0.25">
      <c r="A91" s="84" t="s">
        <v>351</v>
      </c>
      <c r="B91" s="44" t="s">
        <v>104</v>
      </c>
      <c r="C91" s="284">
        <v>2</v>
      </c>
      <c r="D91" s="282"/>
      <c r="E91" s="282"/>
      <c r="F91" s="283"/>
      <c r="G91" s="44">
        <v>2</v>
      </c>
      <c r="H91" s="123"/>
      <c r="L91" t="s">
        <v>461</v>
      </c>
      <c r="M91">
        <v>2</v>
      </c>
      <c r="N91" s="4"/>
      <c r="O91" s="4"/>
      <c r="P91" s="4"/>
      <c r="Q91" s="4"/>
      <c r="R91" s="4">
        <v>2</v>
      </c>
      <c r="T91" s="149"/>
      <c r="U91" s="148"/>
      <c r="V91" s="148"/>
      <c r="W91" s="148"/>
      <c r="X91" s="148"/>
      <c r="Y91" s="148"/>
      <c r="Z91" s="148"/>
    </row>
    <row r="92" spans="1:26" s="83" customFormat="1" ht="15" x14ac:dyDescent="0.25">
      <c r="A92" s="84" t="s">
        <v>241</v>
      </c>
      <c r="B92" s="44" t="s">
        <v>104</v>
      </c>
      <c r="C92" s="284">
        <v>1</v>
      </c>
      <c r="D92" s="282"/>
      <c r="E92" s="282">
        <v>1</v>
      </c>
      <c r="F92" s="283"/>
      <c r="G92" s="44"/>
      <c r="H92" s="123"/>
      <c r="L92" t="s">
        <v>351</v>
      </c>
      <c r="M92">
        <v>2</v>
      </c>
      <c r="N92" s="4"/>
      <c r="O92" s="4"/>
      <c r="P92" s="4"/>
      <c r="Q92" s="4">
        <v>2</v>
      </c>
      <c r="R92" s="4"/>
      <c r="T92" s="149"/>
      <c r="U92" s="148"/>
      <c r="V92" s="148"/>
      <c r="W92" s="148"/>
      <c r="X92" s="148"/>
      <c r="Y92" s="148"/>
      <c r="Z92" s="148"/>
    </row>
    <row r="93" spans="1:26" s="83" customFormat="1" ht="15.95" customHeight="1" x14ac:dyDescent="0.25">
      <c r="A93" s="84" t="s">
        <v>409</v>
      </c>
      <c r="B93" s="44" t="s">
        <v>104</v>
      </c>
      <c r="C93" s="284">
        <v>1</v>
      </c>
      <c r="D93" s="282"/>
      <c r="E93" s="282"/>
      <c r="F93" s="283"/>
      <c r="G93" s="44"/>
      <c r="H93" s="123">
        <v>1</v>
      </c>
      <c r="L93" t="s">
        <v>462</v>
      </c>
      <c r="M93">
        <v>1</v>
      </c>
      <c r="N93" s="4"/>
      <c r="O93" s="4"/>
      <c r="P93" s="4"/>
      <c r="Q93" s="4">
        <v>1</v>
      </c>
      <c r="R93" s="4"/>
      <c r="T93" s="149"/>
      <c r="U93" s="148"/>
      <c r="V93" s="148"/>
      <c r="W93" s="148"/>
      <c r="X93" s="148"/>
      <c r="Y93" s="148"/>
      <c r="Z93" s="148"/>
    </row>
    <row r="94" spans="1:26" s="83" customFormat="1" ht="15" x14ac:dyDescent="0.25">
      <c r="A94" s="84" t="s">
        <v>370</v>
      </c>
      <c r="B94" s="44" t="s">
        <v>30</v>
      </c>
      <c r="C94" s="284">
        <v>1</v>
      </c>
      <c r="D94" s="282"/>
      <c r="E94" s="282"/>
      <c r="F94" s="283"/>
      <c r="G94" s="44">
        <v>1</v>
      </c>
      <c r="H94" s="123"/>
      <c r="L94" t="s">
        <v>242</v>
      </c>
      <c r="M94">
        <v>1</v>
      </c>
      <c r="N94" s="4"/>
      <c r="O94" s="4">
        <v>1</v>
      </c>
      <c r="P94" s="4"/>
      <c r="Q94" s="4"/>
      <c r="R94" s="4"/>
      <c r="T94" s="149"/>
      <c r="U94" s="148"/>
      <c r="V94" s="148"/>
      <c r="W94" s="148"/>
      <c r="X94" s="148"/>
      <c r="Y94" s="148"/>
      <c r="Z94" s="148"/>
    </row>
    <row r="95" spans="1:26" s="83" customFormat="1" ht="15.95" customHeight="1" x14ac:dyDescent="0.25">
      <c r="A95" s="84" t="s">
        <v>400</v>
      </c>
      <c r="B95" s="44" t="s">
        <v>104</v>
      </c>
      <c r="C95" s="284">
        <v>1</v>
      </c>
      <c r="D95" s="282"/>
      <c r="E95" s="282"/>
      <c r="F95" s="283"/>
      <c r="G95" s="44">
        <v>1</v>
      </c>
      <c r="H95" s="123"/>
      <c r="L95" t="s">
        <v>400</v>
      </c>
      <c r="M95">
        <v>1</v>
      </c>
      <c r="N95" s="4"/>
      <c r="O95" s="4"/>
      <c r="P95" s="4"/>
      <c r="Q95" s="4">
        <v>1</v>
      </c>
      <c r="R95" s="4"/>
      <c r="T95" s="149"/>
      <c r="U95" s="148"/>
      <c r="V95" s="148"/>
      <c r="W95" s="148"/>
      <c r="X95" s="148"/>
      <c r="Y95" s="148"/>
      <c r="Z95" s="148"/>
    </row>
    <row r="96" spans="1:26" s="83" customFormat="1" ht="15.95" customHeight="1" x14ac:dyDescent="0.25">
      <c r="A96" s="84" t="s">
        <v>364</v>
      </c>
      <c r="B96" s="44" t="s">
        <v>30</v>
      </c>
      <c r="C96" s="284">
        <v>1</v>
      </c>
      <c r="D96" s="282"/>
      <c r="E96" s="282"/>
      <c r="F96" s="283"/>
      <c r="G96" s="44">
        <v>1</v>
      </c>
      <c r="H96" s="123"/>
      <c r="L96" t="s">
        <v>364</v>
      </c>
      <c r="M96">
        <v>1</v>
      </c>
      <c r="N96" s="4"/>
      <c r="O96" s="4"/>
      <c r="P96" s="4"/>
      <c r="Q96" s="4">
        <v>1</v>
      </c>
      <c r="R96" s="4"/>
      <c r="T96" s="149"/>
      <c r="U96" s="148"/>
      <c r="V96" s="148"/>
      <c r="W96" s="148"/>
      <c r="X96" s="148"/>
      <c r="Y96" s="148"/>
      <c r="Z96" s="148"/>
    </row>
    <row r="97" spans="1:26" s="83" customFormat="1" ht="15.95" customHeight="1" x14ac:dyDescent="0.25">
      <c r="A97" s="84" t="s">
        <v>243</v>
      </c>
      <c r="B97" s="44" t="s">
        <v>104</v>
      </c>
      <c r="C97" s="284">
        <v>1</v>
      </c>
      <c r="D97" s="282"/>
      <c r="E97" s="282">
        <v>1</v>
      </c>
      <c r="F97" s="283"/>
      <c r="G97" s="44"/>
      <c r="H97" s="123"/>
      <c r="L97" t="s">
        <v>243</v>
      </c>
      <c r="M97">
        <v>1</v>
      </c>
      <c r="N97" s="4"/>
      <c r="O97" s="4">
        <v>1</v>
      </c>
      <c r="P97" s="4"/>
      <c r="Q97" s="4"/>
      <c r="R97" s="4"/>
      <c r="T97" s="149"/>
      <c r="U97" s="148"/>
      <c r="V97" s="148"/>
      <c r="W97" s="148"/>
      <c r="X97" s="148"/>
      <c r="Y97" s="148"/>
      <c r="Z97" s="148"/>
    </row>
    <row r="98" spans="1:26" s="83" customFormat="1" ht="15.95" customHeight="1" x14ac:dyDescent="0.25">
      <c r="A98" s="84" t="s">
        <v>244</v>
      </c>
      <c r="B98" s="44" t="s">
        <v>104</v>
      </c>
      <c r="C98" s="284">
        <v>1</v>
      </c>
      <c r="D98" s="282"/>
      <c r="E98" s="282">
        <v>1</v>
      </c>
      <c r="F98" s="283"/>
      <c r="G98" s="44"/>
      <c r="H98" s="123"/>
      <c r="L98" t="s">
        <v>244</v>
      </c>
      <c r="M98">
        <v>1</v>
      </c>
      <c r="N98" s="4"/>
      <c r="O98" s="4">
        <v>1</v>
      </c>
      <c r="P98" s="4"/>
      <c r="Q98" s="4"/>
      <c r="R98" s="4"/>
      <c r="T98" s="149"/>
      <c r="U98" s="148"/>
      <c r="V98" s="148"/>
      <c r="W98" s="148"/>
      <c r="X98" s="148"/>
      <c r="Y98" s="148"/>
      <c r="Z98" s="148"/>
    </row>
    <row r="99" spans="1:26" s="83" customFormat="1" ht="15.95" customHeight="1" x14ac:dyDescent="0.25">
      <c r="A99" s="84" t="s">
        <v>245</v>
      </c>
      <c r="B99" s="44" t="s">
        <v>104</v>
      </c>
      <c r="C99" s="284">
        <v>1</v>
      </c>
      <c r="D99" s="282"/>
      <c r="E99" s="282">
        <v>1</v>
      </c>
      <c r="F99" s="283"/>
      <c r="G99" s="44"/>
      <c r="H99" s="123"/>
      <c r="L99" t="s">
        <v>245</v>
      </c>
      <c r="M99">
        <v>1</v>
      </c>
      <c r="N99" s="4"/>
      <c r="O99" s="4">
        <v>1</v>
      </c>
      <c r="P99" s="4"/>
      <c r="Q99" s="4"/>
      <c r="R99" s="4"/>
      <c r="T99" s="149"/>
      <c r="U99" s="148"/>
      <c r="V99" s="148"/>
      <c r="W99" s="148"/>
      <c r="X99" s="148"/>
      <c r="Y99" s="148"/>
      <c r="Z99" s="148"/>
    </row>
    <row r="100" spans="1:26" s="83" customFormat="1" ht="28.5" x14ac:dyDescent="0.25">
      <c r="A100" s="84" t="s">
        <v>362</v>
      </c>
      <c r="B100" s="44" t="s">
        <v>104</v>
      </c>
      <c r="C100" s="284">
        <v>1</v>
      </c>
      <c r="D100" s="282"/>
      <c r="E100" s="282"/>
      <c r="F100" s="283"/>
      <c r="G100" s="44">
        <v>1</v>
      </c>
      <c r="H100" s="123"/>
      <c r="L100" t="s">
        <v>362</v>
      </c>
      <c r="M100">
        <v>1</v>
      </c>
      <c r="N100" s="4"/>
      <c r="O100" s="4"/>
      <c r="P100" s="4"/>
      <c r="Q100" s="4">
        <v>1</v>
      </c>
      <c r="R100" s="4"/>
      <c r="T100" s="149"/>
      <c r="U100" s="148"/>
      <c r="V100" s="148"/>
      <c r="W100" s="148"/>
      <c r="X100" s="148"/>
      <c r="Y100" s="148"/>
      <c r="Z100" s="148"/>
    </row>
    <row r="101" spans="1:26" s="83" customFormat="1" ht="15.95" customHeight="1" x14ac:dyDescent="0.25">
      <c r="A101" s="84" t="s">
        <v>380</v>
      </c>
      <c r="B101" s="44" t="s">
        <v>104</v>
      </c>
      <c r="C101" s="284">
        <v>1</v>
      </c>
      <c r="D101" s="282"/>
      <c r="E101" s="282"/>
      <c r="F101" s="283"/>
      <c r="G101" s="44">
        <v>1</v>
      </c>
      <c r="H101" s="123"/>
      <c r="L101" t="s">
        <v>380</v>
      </c>
      <c r="M101">
        <v>1</v>
      </c>
      <c r="N101" s="4"/>
      <c r="O101" s="4"/>
      <c r="P101" s="4"/>
      <c r="Q101" s="4">
        <v>1</v>
      </c>
      <c r="R101" s="4"/>
      <c r="T101" s="149"/>
      <c r="U101" s="148"/>
      <c r="V101" s="148"/>
      <c r="W101" s="148"/>
      <c r="X101" s="148"/>
      <c r="Y101" s="148"/>
      <c r="Z101" s="148"/>
    </row>
    <row r="102" spans="1:26" s="83" customFormat="1" ht="28.5" x14ac:dyDescent="0.25">
      <c r="A102" s="84" t="s">
        <v>246</v>
      </c>
      <c r="B102" s="44" t="s">
        <v>104</v>
      </c>
      <c r="C102" s="284">
        <v>1</v>
      </c>
      <c r="D102" s="282"/>
      <c r="E102" s="282">
        <v>1</v>
      </c>
      <c r="F102" s="283"/>
      <c r="G102" s="44"/>
      <c r="H102" s="123"/>
      <c r="L102" t="s">
        <v>246</v>
      </c>
      <c r="M102">
        <v>1</v>
      </c>
      <c r="N102" s="4"/>
      <c r="O102" s="4">
        <v>1</v>
      </c>
      <c r="P102" s="4"/>
      <c r="Q102" s="4"/>
      <c r="R102" s="4"/>
      <c r="T102" s="149"/>
      <c r="U102" s="148"/>
      <c r="V102" s="148"/>
      <c r="W102" s="148"/>
      <c r="X102" s="148"/>
      <c r="Y102" s="148"/>
      <c r="Z102" s="148"/>
    </row>
    <row r="103" spans="1:26" s="83" customFormat="1" ht="15.95" customHeight="1" x14ac:dyDescent="0.25">
      <c r="A103" s="84" t="s">
        <v>240</v>
      </c>
      <c r="B103" s="44" t="s">
        <v>104</v>
      </c>
      <c r="C103" s="284">
        <v>1</v>
      </c>
      <c r="D103" s="282">
        <v>1</v>
      </c>
      <c r="E103" s="282"/>
      <c r="F103" s="283"/>
      <c r="G103" s="44"/>
      <c r="H103" s="123"/>
      <c r="L103" t="s">
        <v>240</v>
      </c>
      <c r="M103">
        <v>1</v>
      </c>
      <c r="N103" s="4">
        <v>1</v>
      </c>
      <c r="O103" s="4"/>
      <c r="P103" s="4"/>
      <c r="Q103" s="4"/>
      <c r="R103" s="4"/>
      <c r="T103" s="149"/>
      <c r="U103" s="148"/>
      <c r="V103" s="148"/>
      <c r="W103" s="148"/>
      <c r="X103" s="148"/>
      <c r="Y103" s="148"/>
      <c r="Z103" s="148"/>
    </row>
    <row r="104" spans="1:26" s="83" customFormat="1" ht="15.95" customHeight="1" x14ac:dyDescent="0.25">
      <c r="A104" s="84" t="s">
        <v>360</v>
      </c>
      <c r="B104" s="44" t="s">
        <v>104</v>
      </c>
      <c r="C104" s="284"/>
      <c r="D104" s="282"/>
      <c r="E104" s="282"/>
      <c r="F104" s="283">
        <v>1</v>
      </c>
      <c r="G104" s="44"/>
      <c r="H104" s="123">
        <v>1</v>
      </c>
      <c r="L104" t="s">
        <v>360</v>
      </c>
      <c r="M104">
        <v>1</v>
      </c>
      <c r="N104" s="4"/>
      <c r="O104" s="4"/>
      <c r="P104" s="4"/>
      <c r="Q104" s="4">
        <v>1</v>
      </c>
      <c r="R104" s="4"/>
      <c r="T104" s="149"/>
      <c r="U104" s="148"/>
      <c r="V104" s="148"/>
      <c r="W104" s="148"/>
      <c r="X104" s="148"/>
      <c r="Y104" s="148"/>
      <c r="Z104" s="148"/>
    </row>
    <row r="105" spans="1:26" s="83" customFormat="1" ht="15.95" customHeight="1" x14ac:dyDescent="0.25">
      <c r="A105" s="84" t="s">
        <v>128</v>
      </c>
      <c r="B105" s="44" t="s">
        <v>104</v>
      </c>
      <c r="C105" s="284"/>
      <c r="D105" s="282"/>
      <c r="E105" s="282"/>
      <c r="F105" s="283">
        <v>1</v>
      </c>
      <c r="G105" s="44"/>
      <c r="H105" s="123">
        <v>1</v>
      </c>
      <c r="L105" t="s">
        <v>128</v>
      </c>
      <c r="M105">
        <v>1</v>
      </c>
      <c r="N105" s="4"/>
      <c r="O105" s="4"/>
      <c r="P105" s="4"/>
      <c r="Q105" s="4">
        <v>1</v>
      </c>
      <c r="R105" s="4"/>
      <c r="T105" s="149"/>
      <c r="U105" s="148"/>
      <c r="V105" s="148"/>
      <c r="W105" s="148"/>
      <c r="X105" s="148"/>
      <c r="Y105" s="148"/>
      <c r="Z105" s="148"/>
    </row>
    <row r="106" spans="1:26" s="83" customFormat="1" ht="28.5" x14ac:dyDescent="0.25">
      <c r="A106" s="84" t="s">
        <v>247</v>
      </c>
      <c r="B106" s="44" t="s">
        <v>30</v>
      </c>
      <c r="C106" s="284"/>
      <c r="D106" s="282">
        <v>1</v>
      </c>
      <c r="E106" s="282"/>
      <c r="F106" s="283"/>
      <c r="G106" s="44"/>
      <c r="H106" s="123">
        <v>1</v>
      </c>
      <c r="L106" t="s">
        <v>247</v>
      </c>
      <c r="M106">
        <v>1</v>
      </c>
      <c r="N106" s="4"/>
      <c r="O106" s="4">
        <v>1</v>
      </c>
      <c r="P106" s="4"/>
      <c r="Q106" s="4"/>
      <c r="R106" s="4"/>
      <c r="T106" s="149"/>
      <c r="U106" s="148"/>
      <c r="V106" s="148"/>
      <c r="W106" s="148"/>
      <c r="X106" s="148"/>
      <c r="Y106" s="148"/>
      <c r="Z106" s="148"/>
    </row>
    <row r="107" spans="1:26" s="83" customFormat="1" ht="15.95" customHeight="1" x14ac:dyDescent="0.25">
      <c r="A107" s="84" t="s">
        <v>390</v>
      </c>
      <c r="B107" s="44" t="s">
        <v>104</v>
      </c>
      <c r="C107" s="284"/>
      <c r="D107" s="282"/>
      <c r="E107" s="282"/>
      <c r="F107" s="283">
        <v>1</v>
      </c>
      <c r="G107" s="44"/>
      <c r="H107" s="123">
        <v>1</v>
      </c>
      <c r="L107" t="s">
        <v>390</v>
      </c>
      <c r="M107">
        <v>1</v>
      </c>
      <c r="N107" s="4"/>
      <c r="O107" s="4"/>
      <c r="P107" s="4"/>
      <c r="Q107" s="4">
        <v>1</v>
      </c>
      <c r="R107" s="4"/>
      <c r="T107" s="149"/>
      <c r="U107" s="148"/>
      <c r="V107" s="148"/>
      <c r="W107" s="148"/>
      <c r="X107" s="148"/>
      <c r="Y107" s="148"/>
      <c r="Z107" s="148"/>
    </row>
    <row r="108" spans="1:26" s="83" customFormat="1" ht="15.95" customHeight="1" x14ac:dyDescent="0.25">
      <c r="A108" s="84" t="s">
        <v>725</v>
      </c>
      <c r="B108" s="44" t="s">
        <v>104</v>
      </c>
      <c r="C108" s="284"/>
      <c r="D108" s="282">
        <v>1</v>
      </c>
      <c r="E108" s="282"/>
      <c r="F108" s="283"/>
      <c r="G108" s="44"/>
      <c r="H108" s="123">
        <v>1</v>
      </c>
      <c r="L108" t="s">
        <v>85</v>
      </c>
      <c r="M108">
        <v>1</v>
      </c>
      <c r="N108" s="4"/>
      <c r="O108" s="4"/>
      <c r="P108" s="4"/>
      <c r="Q108" s="4">
        <v>1</v>
      </c>
      <c r="R108" s="4"/>
      <c r="T108" s="149"/>
      <c r="U108" s="148"/>
      <c r="V108" s="148"/>
      <c r="W108" s="148"/>
      <c r="X108" s="148"/>
      <c r="Y108" s="148"/>
      <c r="Z108" s="148"/>
    </row>
    <row r="109" spans="1:26" s="83" customFormat="1" ht="15.95" customHeight="1" x14ac:dyDescent="0.25">
      <c r="A109" s="84" t="s">
        <v>85</v>
      </c>
      <c r="B109" s="44" t="s">
        <v>104</v>
      </c>
      <c r="C109" s="284"/>
      <c r="D109" s="282"/>
      <c r="E109" s="282"/>
      <c r="F109" s="283">
        <v>1</v>
      </c>
      <c r="G109" s="44"/>
      <c r="H109" s="123">
        <v>1</v>
      </c>
      <c r="L109" t="s">
        <v>407</v>
      </c>
      <c r="M109">
        <v>1</v>
      </c>
      <c r="N109" s="4"/>
      <c r="O109" s="4"/>
      <c r="P109" s="4"/>
      <c r="Q109" s="4">
        <v>1</v>
      </c>
      <c r="R109" s="4"/>
      <c r="T109" s="149"/>
      <c r="U109" s="148"/>
      <c r="V109" s="148"/>
      <c r="W109" s="148"/>
      <c r="X109" s="148"/>
      <c r="Y109" s="148"/>
      <c r="Z109" s="148"/>
    </row>
    <row r="110" spans="1:26" s="83" customFormat="1" ht="15" x14ac:dyDescent="0.25">
      <c r="A110" s="84" t="s">
        <v>726</v>
      </c>
      <c r="B110" s="44" t="s">
        <v>104</v>
      </c>
      <c r="C110" s="284"/>
      <c r="D110" s="282">
        <v>1</v>
      </c>
      <c r="E110" s="282"/>
      <c r="F110" s="283"/>
      <c r="G110" s="44"/>
      <c r="H110" s="123">
        <v>1</v>
      </c>
      <c r="L110" t="s">
        <v>411</v>
      </c>
      <c r="M110">
        <v>1</v>
      </c>
      <c r="N110" s="4"/>
      <c r="O110" s="4"/>
      <c r="P110" s="4"/>
      <c r="Q110" s="4"/>
      <c r="R110" s="4">
        <v>1</v>
      </c>
      <c r="T110" s="149"/>
      <c r="U110" s="148"/>
      <c r="V110" s="148"/>
      <c r="W110" s="148"/>
      <c r="X110" s="148"/>
      <c r="Y110" s="148"/>
      <c r="Z110" s="148"/>
    </row>
    <row r="111" spans="1:26" s="83" customFormat="1" ht="15.95" customHeight="1" x14ac:dyDescent="0.25">
      <c r="A111" s="84" t="s">
        <v>407</v>
      </c>
      <c r="B111" s="44" t="s">
        <v>104</v>
      </c>
      <c r="C111" s="284"/>
      <c r="D111" s="282"/>
      <c r="E111" s="282"/>
      <c r="F111" s="283">
        <v>1</v>
      </c>
      <c r="G111" s="44"/>
      <c r="H111" s="123">
        <v>1</v>
      </c>
      <c r="L111" t="s">
        <v>412</v>
      </c>
      <c r="M111">
        <v>1</v>
      </c>
      <c r="N111" s="4"/>
      <c r="O111" s="4"/>
      <c r="P111" s="4"/>
      <c r="Q111" s="4"/>
      <c r="R111" s="4">
        <v>1</v>
      </c>
      <c r="T111" s="149"/>
      <c r="U111" s="148"/>
      <c r="V111" s="148"/>
      <c r="W111" s="148"/>
      <c r="X111" s="148"/>
      <c r="Y111" s="148"/>
      <c r="Z111" s="148"/>
    </row>
    <row r="112" spans="1:26" s="83" customFormat="1" ht="15.95" customHeight="1" x14ac:dyDescent="0.25">
      <c r="A112" s="84" t="s">
        <v>411</v>
      </c>
      <c r="B112" s="44" t="s">
        <v>104</v>
      </c>
      <c r="C112" s="284"/>
      <c r="D112" s="282"/>
      <c r="E112" s="282"/>
      <c r="F112" s="283"/>
      <c r="G112" s="44">
        <v>1</v>
      </c>
      <c r="H112" s="123">
        <v>1</v>
      </c>
      <c r="L112" t="s">
        <v>413</v>
      </c>
      <c r="M112">
        <v>1</v>
      </c>
      <c r="N112" s="4"/>
      <c r="O112" s="4"/>
      <c r="P112" s="4"/>
      <c r="Q112" s="4"/>
      <c r="R112" s="4">
        <v>1</v>
      </c>
      <c r="T112" s="149"/>
      <c r="U112" s="148"/>
      <c r="V112" s="148"/>
      <c r="W112" s="148"/>
      <c r="X112" s="148"/>
      <c r="Y112" s="148"/>
      <c r="Z112" s="148"/>
    </row>
    <row r="113" spans="1:26" s="83" customFormat="1" ht="15" x14ac:dyDescent="0.25">
      <c r="A113" s="84" t="s">
        <v>412</v>
      </c>
      <c r="B113" s="44" t="s">
        <v>104</v>
      </c>
      <c r="C113" s="284"/>
      <c r="D113" s="282"/>
      <c r="E113" s="282"/>
      <c r="F113" s="283"/>
      <c r="G113" s="44">
        <v>1</v>
      </c>
      <c r="H113" s="123">
        <v>1</v>
      </c>
      <c r="L113" t="s">
        <v>389</v>
      </c>
      <c r="M113">
        <v>1</v>
      </c>
      <c r="N113" s="4"/>
      <c r="O113" s="4"/>
      <c r="P113" s="4"/>
      <c r="Q113" s="4">
        <v>1</v>
      </c>
      <c r="R113" s="4"/>
      <c r="T113" s="149"/>
      <c r="U113" s="148"/>
      <c r="V113" s="148"/>
      <c r="W113" s="148"/>
      <c r="X113" s="148"/>
      <c r="Y113" s="148"/>
      <c r="Z113" s="148"/>
    </row>
    <row r="114" spans="1:26" s="83" customFormat="1" ht="15" x14ac:dyDescent="0.25">
      <c r="A114" s="84" t="s">
        <v>413</v>
      </c>
      <c r="B114" s="44" t="s">
        <v>104</v>
      </c>
      <c r="C114" s="284"/>
      <c r="D114" s="282"/>
      <c r="E114" s="282"/>
      <c r="F114" s="283"/>
      <c r="G114" s="44">
        <v>1</v>
      </c>
      <c r="H114" s="123">
        <v>1</v>
      </c>
      <c r="L114" t="s">
        <v>414</v>
      </c>
      <c r="M114">
        <v>1</v>
      </c>
      <c r="N114" s="4"/>
      <c r="O114" s="4"/>
      <c r="P114" s="4"/>
      <c r="Q114" s="4"/>
      <c r="R114" s="4">
        <v>1</v>
      </c>
      <c r="T114" s="149"/>
      <c r="U114" s="148"/>
      <c r="V114" s="148"/>
      <c r="W114" s="148"/>
      <c r="X114" s="148"/>
      <c r="Y114" s="148"/>
      <c r="Z114" s="148"/>
    </row>
    <row r="115" spans="1:26" s="83" customFormat="1" ht="15.95" customHeight="1" x14ac:dyDescent="0.25">
      <c r="A115" s="84" t="s">
        <v>389</v>
      </c>
      <c r="B115" s="44" t="s">
        <v>30</v>
      </c>
      <c r="C115" s="284"/>
      <c r="D115" s="282"/>
      <c r="E115" s="282"/>
      <c r="F115" s="283">
        <v>1</v>
      </c>
      <c r="G115" s="44"/>
      <c r="H115" s="123">
        <v>1</v>
      </c>
      <c r="L115" t="s">
        <v>393</v>
      </c>
      <c r="M115">
        <v>1</v>
      </c>
      <c r="N115" s="4"/>
      <c r="O115" s="4"/>
      <c r="P115" s="4"/>
      <c r="Q115" s="4">
        <v>1</v>
      </c>
      <c r="R115" s="4"/>
      <c r="T115" s="149"/>
      <c r="U115" s="148"/>
      <c r="V115" s="148"/>
      <c r="W115" s="148"/>
      <c r="X115" s="148"/>
      <c r="Y115" s="148"/>
      <c r="Z115" s="148"/>
    </row>
    <row r="116" spans="1:26" s="83" customFormat="1" ht="28.5" x14ac:dyDescent="0.25">
      <c r="A116" s="84" t="s">
        <v>249</v>
      </c>
      <c r="B116" s="44" t="s">
        <v>104</v>
      </c>
      <c r="C116" s="284"/>
      <c r="D116" s="282">
        <v>1</v>
      </c>
      <c r="E116" s="282"/>
      <c r="F116" s="283"/>
      <c r="G116" s="44"/>
      <c r="H116" s="123">
        <v>1</v>
      </c>
      <c r="L116" t="s">
        <v>108</v>
      </c>
      <c r="M116">
        <v>1</v>
      </c>
      <c r="N116" s="4"/>
      <c r="O116" s="4">
        <v>1</v>
      </c>
      <c r="P116" s="4"/>
      <c r="Q116" s="4"/>
      <c r="R116" s="4"/>
      <c r="T116" s="149"/>
      <c r="U116" s="148"/>
      <c r="V116" s="148"/>
      <c r="W116" s="148"/>
      <c r="X116" s="148"/>
      <c r="Y116" s="148"/>
      <c r="Z116" s="148"/>
    </row>
    <row r="117" spans="1:26" s="83" customFormat="1" ht="28.5" x14ac:dyDescent="0.25">
      <c r="A117" s="84" t="s">
        <v>414</v>
      </c>
      <c r="B117" s="44" t="s">
        <v>727</v>
      </c>
      <c r="C117" s="284"/>
      <c r="D117" s="282"/>
      <c r="E117" s="282"/>
      <c r="F117" s="283"/>
      <c r="G117" s="44">
        <v>1</v>
      </c>
      <c r="H117" s="123">
        <v>1</v>
      </c>
      <c r="L117" t="s">
        <v>250</v>
      </c>
      <c r="M117">
        <v>1</v>
      </c>
      <c r="N117" s="4"/>
      <c r="O117" s="4">
        <v>1</v>
      </c>
      <c r="P117" s="4"/>
      <c r="Q117" s="4"/>
      <c r="R117" s="4"/>
      <c r="T117" s="149"/>
      <c r="U117" s="148"/>
      <c r="V117" s="148"/>
      <c r="W117" s="148"/>
      <c r="X117" s="148"/>
      <c r="Y117" s="148"/>
      <c r="Z117" s="148"/>
    </row>
    <row r="118" spans="1:26" s="83" customFormat="1" ht="15.95" customHeight="1" x14ac:dyDescent="0.25">
      <c r="A118" s="84" t="s">
        <v>393</v>
      </c>
      <c r="B118" s="44" t="s">
        <v>104</v>
      </c>
      <c r="C118" s="284"/>
      <c r="D118" s="282"/>
      <c r="E118" s="282"/>
      <c r="F118" s="283">
        <v>1</v>
      </c>
      <c r="G118" s="44"/>
      <c r="H118" s="123">
        <v>1</v>
      </c>
      <c r="L118" t="s">
        <v>251</v>
      </c>
      <c r="M118">
        <v>1</v>
      </c>
      <c r="N118" s="4"/>
      <c r="O118" s="4">
        <v>1</v>
      </c>
      <c r="P118" s="4"/>
      <c r="Q118" s="4"/>
      <c r="R118" s="4"/>
      <c r="T118" s="149"/>
      <c r="U118" s="148"/>
      <c r="V118" s="148"/>
      <c r="W118" s="148"/>
      <c r="X118" s="148"/>
      <c r="Y118" s="148"/>
      <c r="Z118" s="148"/>
    </row>
    <row r="119" spans="1:26" s="83" customFormat="1" ht="28.5" x14ac:dyDescent="0.25">
      <c r="A119" s="84" t="s">
        <v>108</v>
      </c>
      <c r="B119" s="44" t="s">
        <v>104</v>
      </c>
      <c r="C119" s="284"/>
      <c r="D119" s="282">
        <v>1</v>
      </c>
      <c r="E119" s="282"/>
      <c r="F119" s="283"/>
      <c r="G119" s="44"/>
      <c r="H119" s="123">
        <v>1</v>
      </c>
      <c r="L119" t="s">
        <v>365</v>
      </c>
      <c r="M119">
        <v>1</v>
      </c>
      <c r="N119" s="4"/>
      <c r="O119" s="4"/>
      <c r="P119" s="4"/>
      <c r="Q119" s="4">
        <v>1</v>
      </c>
      <c r="R119" s="4"/>
      <c r="T119" s="149"/>
      <c r="U119" s="148"/>
      <c r="V119" s="148"/>
      <c r="W119" s="148"/>
      <c r="X119" s="148"/>
      <c r="Y119" s="148"/>
      <c r="Z119" s="148"/>
    </row>
    <row r="120" spans="1:26" s="83" customFormat="1" ht="15.95" customHeight="1" x14ac:dyDescent="0.25">
      <c r="A120" s="84" t="s">
        <v>250</v>
      </c>
      <c r="B120" s="44" t="s">
        <v>104</v>
      </c>
      <c r="C120" s="284"/>
      <c r="D120" s="282">
        <v>1</v>
      </c>
      <c r="E120" s="282"/>
      <c r="F120" s="283"/>
      <c r="G120" s="44"/>
      <c r="H120" s="123">
        <v>1</v>
      </c>
      <c r="L120" t="s">
        <v>86</v>
      </c>
      <c r="M120">
        <v>1</v>
      </c>
      <c r="N120" s="4"/>
      <c r="O120" s="4"/>
      <c r="P120" s="4"/>
      <c r="Q120" s="4">
        <v>1</v>
      </c>
      <c r="R120" s="4"/>
      <c r="T120" s="149"/>
      <c r="U120" s="148"/>
      <c r="V120" s="148"/>
      <c r="W120" s="148"/>
      <c r="X120" s="148"/>
      <c r="Y120" s="148"/>
      <c r="Z120" s="148"/>
    </row>
    <row r="121" spans="1:26" s="83" customFormat="1" ht="15.95" customHeight="1" x14ac:dyDescent="0.25">
      <c r="A121" s="84" t="s">
        <v>251</v>
      </c>
      <c r="B121" s="44" t="s">
        <v>104</v>
      </c>
      <c r="C121" s="284"/>
      <c r="D121" s="282">
        <v>1</v>
      </c>
      <c r="E121" s="282"/>
      <c r="F121" s="283"/>
      <c r="G121" s="44"/>
      <c r="H121" s="123">
        <v>1</v>
      </c>
      <c r="L121" t="s">
        <v>252</v>
      </c>
      <c r="M121">
        <v>1</v>
      </c>
      <c r="N121" s="4"/>
      <c r="O121" s="4">
        <v>1</v>
      </c>
      <c r="P121" s="4"/>
      <c r="Q121" s="4"/>
      <c r="R121" s="4"/>
      <c r="T121" s="149"/>
      <c r="U121" s="148"/>
      <c r="V121" s="148"/>
      <c r="W121" s="148"/>
      <c r="X121" s="148"/>
      <c r="Y121" s="148"/>
      <c r="Z121" s="148"/>
    </row>
    <row r="122" spans="1:26" s="83" customFormat="1" ht="15.95" customHeight="1" x14ac:dyDescent="0.25">
      <c r="A122" s="84" t="s">
        <v>365</v>
      </c>
      <c r="B122" s="44" t="s">
        <v>30</v>
      </c>
      <c r="C122" s="284"/>
      <c r="D122" s="282"/>
      <c r="E122" s="282"/>
      <c r="F122" s="283">
        <v>1</v>
      </c>
      <c r="G122" s="44"/>
      <c r="H122" s="123">
        <v>1</v>
      </c>
      <c r="L122" t="s">
        <v>253</v>
      </c>
      <c r="M122">
        <v>1</v>
      </c>
      <c r="N122" s="4"/>
      <c r="O122" s="4">
        <v>1</v>
      </c>
      <c r="P122" s="4"/>
      <c r="Q122" s="4"/>
      <c r="R122" s="4"/>
      <c r="T122" s="149"/>
      <c r="U122" s="148"/>
      <c r="V122" s="148"/>
      <c r="W122" s="148"/>
      <c r="X122" s="148"/>
      <c r="Y122" s="148"/>
      <c r="Z122" s="148"/>
    </row>
    <row r="123" spans="1:26" s="83" customFormat="1" ht="15.95" customHeight="1" x14ac:dyDescent="0.25">
      <c r="A123" s="84" t="s">
        <v>86</v>
      </c>
      <c r="B123" s="44" t="s">
        <v>104</v>
      </c>
      <c r="C123" s="284"/>
      <c r="D123" s="282"/>
      <c r="E123" s="282"/>
      <c r="F123" s="283">
        <v>1</v>
      </c>
      <c r="G123" s="44"/>
      <c r="H123" s="123">
        <v>1</v>
      </c>
      <c r="L123" t="s">
        <v>254</v>
      </c>
      <c r="M123">
        <v>1</v>
      </c>
      <c r="N123" s="4"/>
      <c r="O123" s="4">
        <v>1</v>
      </c>
      <c r="P123" s="4"/>
      <c r="Q123" s="4"/>
      <c r="R123" s="4"/>
      <c r="T123" s="149"/>
      <c r="U123" s="148"/>
      <c r="V123" s="148"/>
      <c r="W123" s="148"/>
      <c r="X123" s="148"/>
      <c r="Y123" s="148"/>
      <c r="Z123" s="148"/>
    </row>
    <row r="124" spans="1:26" s="83" customFormat="1" ht="15.95" customHeight="1" x14ac:dyDescent="0.25">
      <c r="A124" s="84" t="s">
        <v>252</v>
      </c>
      <c r="B124" s="44" t="s">
        <v>104</v>
      </c>
      <c r="C124" s="284"/>
      <c r="D124" s="282">
        <v>1</v>
      </c>
      <c r="E124" s="282"/>
      <c r="F124" s="283"/>
      <c r="G124" s="44"/>
      <c r="H124" s="123">
        <v>1</v>
      </c>
      <c r="L124" t="s">
        <v>255</v>
      </c>
      <c r="M124">
        <v>1</v>
      </c>
      <c r="N124" s="4"/>
      <c r="O124" s="4">
        <v>1</v>
      </c>
      <c r="P124" s="4"/>
      <c r="Q124" s="4"/>
      <c r="R124" s="4"/>
      <c r="T124" s="149"/>
      <c r="U124" s="148"/>
      <c r="V124" s="148"/>
      <c r="W124" s="148"/>
      <c r="X124" s="148"/>
      <c r="Y124" s="148"/>
      <c r="Z124" s="148"/>
    </row>
    <row r="125" spans="1:26" s="83" customFormat="1" ht="15.95" customHeight="1" x14ac:dyDescent="0.25">
      <c r="A125" s="84" t="s">
        <v>253</v>
      </c>
      <c r="B125" s="44" t="s">
        <v>104</v>
      </c>
      <c r="C125" s="284"/>
      <c r="D125" s="282">
        <v>1</v>
      </c>
      <c r="E125" s="282"/>
      <c r="F125" s="283"/>
      <c r="G125" s="44"/>
      <c r="H125" s="123">
        <v>1</v>
      </c>
      <c r="L125" t="s">
        <v>256</v>
      </c>
      <c r="M125">
        <v>1</v>
      </c>
      <c r="N125" s="4"/>
      <c r="O125" s="4">
        <v>1</v>
      </c>
      <c r="P125" s="4"/>
      <c r="Q125" s="4"/>
      <c r="R125" s="4"/>
      <c r="T125" s="149"/>
      <c r="U125" s="148"/>
      <c r="V125" s="148"/>
      <c r="W125" s="148"/>
      <c r="X125" s="148"/>
      <c r="Y125" s="148"/>
      <c r="Z125" s="148"/>
    </row>
    <row r="126" spans="1:26" s="83" customFormat="1" ht="15" x14ac:dyDescent="0.25">
      <c r="A126" s="84" t="s">
        <v>254</v>
      </c>
      <c r="B126" s="44" t="s">
        <v>104</v>
      </c>
      <c r="C126" s="284"/>
      <c r="D126" s="282">
        <v>1</v>
      </c>
      <c r="E126" s="282"/>
      <c r="F126" s="283"/>
      <c r="G126" s="44"/>
      <c r="H126" s="123">
        <v>1</v>
      </c>
      <c r="L126" t="s">
        <v>463</v>
      </c>
      <c r="M126">
        <v>1</v>
      </c>
      <c r="N126" s="4"/>
      <c r="O126" s="4"/>
      <c r="P126" s="4"/>
      <c r="Q126" s="4">
        <v>1</v>
      </c>
      <c r="R126" s="4"/>
      <c r="T126" s="149"/>
      <c r="U126" s="148"/>
      <c r="V126" s="148"/>
      <c r="W126" s="148"/>
      <c r="X126" s="148"/>
      <c r="Y126" s="148"/>
      <c r="Z126" s="148"/>
    </row>
    <row r="127" spans="1:26" s="83" customFormat="1" ht="15.95" customHeight="1" x14ac:dyDescent="0.25">
      <c r="A127" s="84" t="s">
        <v>255</v>
      </c>
      <c r="B127" s="44" t="s">
        <v>104</v>
      </c>
      <c r="C127" s="284"/>
      <c r="D127" s="282">
        <v>1</v>
      </c>
      <c r="E127" s="282"/>
      <c r="F127" s="283"/>
      <c r="G127" s="44"/>
      <c r="H127" s="123">
        <v>1</v>
      </c>
      <c r="L127" t="s">
        <v>124</v>
      </c>
      <c r="M127">
        <v>1</v>
      </c>
      <c r="N127" s="4"/>
      <c r="O127" s="4"/>
      <c r="P127" s="4"/>
      <c r="Q127" s="4">
        <v>1</v>
      </c>
      <c r="R127" s="4"/>
      <c r="T127" s="149"/>
      <c r="U127" s="148"/>
      <c r="V127" s="148"/>
      <c r="W127" s="148"/>
      <c r="X127" s="148"/>
      <c r="Y127" s="148"/>
      <c r="Z127" s="148"/>
    </row>
    <row r="128" spans="1:26" s="83" customFormat="1" ht="15.95" customHeight="1" x14ac:dyDescent="0.25">
      <c r="A128" s="84" t="s">
        <v>728</v>
      </c>
      <c r="B128" s="44" t="s">
        <v>104</v>
      </c>
      <c r="C128" s="284"/>
      <c r="D128" s="282">
        <v>1</v>
      </c>
      <c r="E128" s="282"/>
      <c r="F128" s="283"/>
      <c r="G128" s="44"/>
      <c r="H128" s="123">
        <v>1</v>
      </c>
      <c r="L128" t="s">
        <v>257</v>
      </c>
      <c r="M128">
        <v>1</v>
      </c>
      <c r="N128" s="4"/>
      <c r="O128" s="4">
        <v>1</v>
      </c>
      <c r="P128" s="4"/>
      <c r="Q128" s="4"/>
      <c r="R128" s="4"/>
      <c r="T128" s="149"/>
      <c r="U128" s="148"/>
      <c r="V128" s="148"/>
      <c r="W128" s="148"/>
      <c r="X128" s="148"/>
      <c r="Y128" s="148"/>
      <c r="Z128" s="148"/>
    </row>
    <row r="129" spans="1:26" s="83" customFormat="1" ht="15" x14ac:dyDescent="0.25">
      <c r="A129" s="84" t="s">
        <v>256</v>
      </c>
      <c r="B129" s="44" t="s">
        <v>104</v>
      </c>
      <c r="C129" s="284"/>
      <c r="D129" s="282">
        <v>1</v>
      </c>
      <c r="E129" s="282"/>
      <c r="F129" s="283"/>
      <c r="G129" s="44"/>
      <c r="H129" s="123">
        <v>1</v>
      </c>
      <c r="L129" t="s">
        <v>464</v>
      </c>
      <c r="M129">
        <v>1</v>
      </c>
      <c r="N129" s="4"/>
      <c r="O129" s="4"/>
      <c r="P129" s="4"/>
      <c r="Q129" s="4">
        <v>1</v>
      </c>
      <c r="R129" s="4"/>
      <c r="T129" s="149"/>
      <c r="U129" s="148"/>
      <c r="V129" s="148"/>
      <c r="W129" s="148"/>
      <c r="X129" s="148"/>
      <c r="Y129" s="148"/>
      <c r="Z129" s="148"/>
    </row>
    <row r="130" spans="1:26" s="83" customFormat="1" ht="15.95" customHeight="1" x14ac:dyDescent="0.25">
      <c r="A130" s="84" t="s">
        <v>729</v>
      </c>
      <c r="B130" s="44" t="s">
        <v>104</v>
      </c>
      <c r="C130" s="284"/>
      <c r="D130" s="282">
        <v>1</v>
      </c>
      <c r="E130" s="282"/>
      <c r="F130" s="283"/>
      <c r="G130" s="44"/>
      <c r="H130" s="123">
        <v>1</v>
      </c>
      <c r="L130" t="s">
        <v>385</v>
      </c>
      <c r="M130">
        <v>1</v>
      </c>
      <c r="N130" s="4"/>
      <c r="O130" s="4"/>
      <c r="P130" s="4"/>
      <c r="Q130" s="4">
        <v>1</v>
      </c>
      <c r="R130" s="4"/>
      <c r="T130" s="149"/>
      <c r="U130" s="148"/>
      <c r="V130" s="148"/>
      <c r="W130" s="148"/>
      <c r="X130" s="148"/>
      <c r="Y130" s="148"/>
      <c r="Z130" s="148"/>
    </row>
    <row r="131" spans="1:26" s="83" customFormat="1" ht="15.95" customHeight="1" x14ac:dyDescent="0.25">
      <c r="A131" s="84" t="s">
        <v>372</v>
      </c>
      <c r="B131" s="44" t="s">
        <v>30</v>
      </c>
      <c r="C131" s="284"/>
      <c r="D131" s="282"/>
      <c r="E131" s="282"/>
      <c r="F131" s="283">
        <v>1</v>
      </c>
      <c r="G131" s="44"/>
      <c r="H131" s="123">
        <v>1</v>
      </c>
      <c r="L131" t="s">
        <v>416</v>
      </c>
      <c r="M131">
        <v>1</v>
      </c>
      <c r="N131" s="4"/>
      <c r="O131" s="4"/>
      <c r="P131" s="4"/>
      <c r="Q131" s="4"/>
      <c r="R131" s="4">
        <v>1</v>
      </c>
      <c r="T131" s="149"/>
      <c r="U131" s="148"/>
      <c r="V131" s="148"/>
      <c r="W131" s="148"/>
      <c r="X131" s="148"/>
      <c r="Y131" s="148"/>
      <c r="Z131" s="148"/>
    </row>
    <row r="132" spans="1:26" s="83" customFormat="1" ht="15.95" customHeight="1" x14ac:dyDescent="0.25">
      <c r="A132" s="84" t="s">
        <v>124</v>
      </c>
      <c r="B132" s="44" t="s">
        <v>104</v>
      </c>
      <c r="C132" s="284"/>
      <c r="D132" s="282"/>
      <c r="E132" s="282"/>
      <c r="F132" s="283">
        <v>1</v>
      </c>
      <c r="G132" s="44"/>
      <c r="H132" s="123">
        <v>1</v>
      </c>
      <c r="L132" t="s">
        <v>417</v>
      </c>
      <c r="M132">
        <v>1</v>
      </c>
      <c r="N132" s="4"/>
      <c r="O132" s="4"/>
      <c r="P132" s="4"/>
      <c r="Q132" s="4"/>
      <c r="R132" s="4">
        <v>1</v>
      </c>
      <c r="T132" s="149"/>
      <c r="U132" s="148"/>
      <c r="V132" s="148"/>
      <c r="W132" s="148"/>
      <c r="X132" s="148"/>
      <c r="Y132" s="148"/>
      <c r="Z132" s="148"/>
    </row>
    <row r="133" spans="1:26" s="83" customFormat="1" ht="15" x14ac:dyDescent="0.25">
      <c r="A133" s="84" t="s">
        <v>257</v>
      </c>
      <c r="B133" s="44" t="s">
        <v>104</v>
      </c>
      <c r="C133" s="284"/>
      <c r="D133" s="282">
        <v>1</v>
      </c>
      <c r="E133" s="282"/>
      <c r="F133" s="283"/>
      <c r="G133" s="44"/>
      <c r="H133" s="123">
        <v>1</v>
      </c>
      <c r="L133" t="s">
        <v>465</v>
      </c>
      <c r="M133">
        <v>1</v>
      </c>
      <c r="N133" s="4"/>
      <c r="O133" s="4">
        <v>1</v>
      </c>
      <c r="P133" s="4"/>
      <c r="Q133" s="4"/>
      <c r="R133" s="4"/>
      <c r="T133" s="149"/>
      <c r="U133" s="148"/>
      <c r="V133" s="148"/>
      <c r="W133" s="148"/>
      <c r="X133" s="148"/>
      <c r="Y133" s="148"/>
      <c r="Z133" s="148"/>
    </row>
    <row r="134" spans="1:26" s="83" customFormat="1" ht="42.75" x14ac:dyDescent="0.25">
      <c r="A134" s="84" t="s">
        <v>129</v>
      </c>
      <c r="B134" s="44" t="s">
        <v>30</v>
      </c>
      <c r="C134" s="284"/>
      <c r="D134" s="282"/>
      <c r="E134" s="282"/>
      <c r="F134" s="283">
        <v>1</v>
      </c>
      <c r="G134" s="44"/>
      <c r="H134" s="123">
        <v>1</v>
      </c>
      <c r="L134" t="s">
        <v>466</v>
      </c>
      <c r="M134">
        <v>1</v>
      </c>
      <c r="N134" s="4"/>
      <c r="O134" s="4"/>
      <c r="P134" s="4"/>
      <c r="Q134" s="4"/>
      <c r="R134" s="4">
        <v>1</v>
      </c>
      <c r="T134" s="149"/>
      <c r="U134" s="148"/>
      <c r="V134" s="148"/>
      <c r="W134" s="148"/>
      <c r="X134" s="148"/>
      <c r="Y134" s="148"/>
      <c r="Z134" s="148"/>
    </row>
    <row r="135" spans="1:26" s="83" customFormat="1" ht="15.95" customHeight="1" x14ac:dyDescent="0.25">
      <c r="A135" s="84" t="s">
        <v>385</v>
      </c>
      <c r="B135" s="44" t="s">
        <v>104</v>
      </c>
      <c r="C135" s="284"/>
      <c r="D135" s="282"/>
      <c r="E135" s="282"/>
      <c r="F135" s="283">
        <v>1</v>
      </c>
      <c r="G135" s="44"/>
      <c r="H135" s="123">
        <v>1</v>
      </c>
      <c r="L135" t="s">
        <v>419</v>
      </c>
      <c r="M135">
        <v>1</v>
      </c>
      <c r="N135" s="4"/>
      <c r="O135" s="4"/>
      <c r="P135" s="4"/>
      <c r="Q135" s="4"/>
      <c r="R135" s="4">
        <v>1</v>
      </c>
      <c r="T135" s="149"/>
      <c r="U135" s="148"/>
      <c r="V135" s="148"/>
      <c r="W135" s="148"/>
      <c r="X135" s="148"/>
      <c r="Y135" s="148"/>
      <c r="Z135" s="148"/>
    </row>
    <row r="136" spans="1:26" s="83" customFormat="1" ht="15.95" customHeight="1" x14ac:dyDescent="0.25">
      <c r="A136" s="84" t="s">
        <v>416</v>
      </c>
      <c r="B136" s="44" t="s">
        <v>104</v>
      </c>
      <c r="C136" s="284"/>
      <c r="D136" s="282"/>
      <c r="E136" s="282"/>
      <c r="F136" s="283"/>
      <c r="G136" s="44">
        <v>1</v>
      </c>
      <c r="H136" s="123">
        <v>1</v>
      </c>
      <c r="L136" t="s">
        <v>420</v>
      </c>
      <c r="M136">
        <v>1</v>
      </c>
      <c r="N136" s="4"/>
      <c r="O136" s="4"/>
      <c r="P136" s="4"/>
      <c r="Q136" s="4"/>
      <c r="R136" s="4">
        <v>1</v>
      </c>
      <c r="T136" s="149"/>
      <c r="U136" s="148"/>
      <c r="V136" s="148"/>
      <c r="W136" s="148"/>
      <c r="X136" s="148"/>
      <c r="Y136" s="148"/>
      <c r="Z136" s="148"/>
    </row>
    <row r="137" spans="1:26" s="83" customFormat="1" ht="15.95" customHeight="1" x14ac:dyDescent="0.25">
      <c r="A137" s="84" t="s">
        <v>417</v>
      </c>
      <c r="B137" s="44" t="s">
        <v>104</v>
      </c>
      <c r="C137" s="284"/>
      <c r="D137" s="282"/>
      <c r="E137" s="282"/>
      <c r="F137" s="283"/>
      <c r="G137" s="44">
        <v>1</v>
      </c>
      <c r="H137" s="123">
        <v>1</v>
      </c>
      <c r="L137" t="s">
        <v>260</v>
      </c>
      <c r="M137">
        <v>1</v>
      </c>
      <c r="N137" s="4"/>
      <c r="O137" s="4">
        <v>1</v>
      </c>
      <c r="P137" s="4"/>
      <c r="Q137" s="4"/>
      <c r="R137" s="4"/>
      <c r="T137" s="149"/>
      <c r="U137" s="148"/>
      <c r="V137" s="148"/>
      <c r="W137" s="148"/>
      <c r="X137" s="148"/>
      <c r="Y137" s="148"/>
      <c r="Z137" s="148"/>
    </row>
    <row r="138" spans="1:26" s="83" customFormat="1" ht="15.95" customHeight="1" x14ac:dyDescent="0.25">
      <c r="A138" s="84" t="s">
        <v>258</v>
      </c>
      <c r="B138" s="44" t="s">
        <v>104</v>
      </c>
      <c r="C138" s="284"/>
      <c r="D138" s="282">
        <v>1</v>
      </c>
      <c r="E138" s="282"/>
      <c r="F138" s="283"/>
      <c r="G138" s="44"/>
      <c r="H138" s="123">
        <v>1</v>
      </c>
      <c r="L138" t="s">
        <v>421</v>
      </c>
      <c r="M138">
        <v>1</v>
      </c>
      <c r="N138" s="4"/>
      <c r="O138" s="4"/>
      <c r="P138" s="4"/>
      <c r="Q138" s="4"/>
      <c r="R138" s="4">
        <v>1</v>
      </c>
      <c r="T138" s="149"/>
      <c r="U138" s="148"/>
      <c r="V138" s="148"/>
      <c r="W138" s="148"/>
      <c r="X138" s="148"/>
      <c r="Y138" s="148"/>
      <c r="Z138" s="148"/>
    </row>
    <row r="139" spans="1:26" s="83" customFormat="1" ht="15" x14ac:dyDescent="0.25">
      <c r="A139" s="84" t="s">
        <v>259</v>
      </c>
      <c r="B139" s="44" t="s">
        <v>104</v>
      </c>
      <c r="C139" s="284"/>
      <c r="D139" s="282">
        <v>1</v>
      </c>
      <c r="E139" s="282"/>
      <c r="F139" s="283"/>
      <c r="G139" s="44"/>
      <c r="H139" s="123">
        <v>1</v>
      </c>
      <c r="L139" t="s">
        <v>261</v>
      </c>
      <c r="M139">
        <v>1</v>
      </c>
      <c r="N139" s="4"/>
      <c r="O139" s="4">
        <v>1</v>
      </c>
      <c r="P139" s="4"/>
      <c r="Q139" s="4"/>
      <c r="R139" s="4"/>
      <c r="T139" s="149"/>
      <c r="U139" s="148"/>
      <c r="V139" s="148"/>
      <c r="W139" s="148"/>
      <c r="X139" s="148"/>
      <c r="Y139" s="148"/>
      <c r="Z139" s="148"/>
    </row>
    <row r="140" spans="1:26" s="83" customFormat="1" ht="28.5" x14ac:dyDescent="0.25">
      <c r="A140" s="84" t="s">
        <v>418</v>
      </c>
      <c r="B140" s="44" t="s">
        <v>30</v>
      </c>
      <c r="C140" s="284"/>
      <c r="D140" s="282"/>
      <c r="E140" s="282"/>
      <c r="F140" s="283"/>
      <c r="G140" s="44">
        <v>1</v>
      </c>
      <c r="H140" s="123">
        <v>1</v>
      </c>
      <c r="L140" t="s">
        <v>262</v>
      </c>
      <c r="M140">
        <v>1</v>
      </c>
      <c r="N140" s="4"/>
      <c r="O140" s="4">
        <v>1</v>
      </c>
      <c r="P140" s="4"/>
      <c r="Q140" s="4"/>
      <c r="R140" s="4"/>
      <c r="T140" s="149"/>
      <c r="U140" s="148"/>
      <c r="V140" s="148"/>
      <c r="W140" s="148"/>
      <c r="X140" s="148"/>
      <c r="Y140" s="148"/>
      <c r="Z140" s="148"/>
    </row>
    <row r="141" spans="1:26" s="83" customFormat="1" ht="15" x14ac:dyDescent="0.25">
      <c r="A141" s="84" t="s">
        <v>419</v>
      </c>
      <c r="B141" s="44" t="s">
        <v>104</v>
      </c>
      <c r="C141" s="284"/>
      <c r="D141" s="282"/>
      <c r="E141" s="282"/>
      <c r="F141" s="283"/>
      <c r="G141" s="44">
        <v>1</v>
      </c>
      <c r="H141" s="123">
        <v>1</v>
      </c>
      <c r="L141" t="s">
        <v>467</v>
      </c>
      <c r="M141">
        <v>1</v>
      </c>
      <c r="N141" s="4"/>
      <c r="O141" s="4">
        <v>1</v>
      </c>
      <c r="P141" s="4"/>
      <c r="Q141" s="4"/>
      <c r="R141" s="4"/>
      <c r="T141" s="149"/>
      <c r="U141" s="148"/>
      <c r="V141" s="148"/>
      <c r="W141" s="148"/>
      <c r="X141" s="148"/>
      <c r="Y141" s="148"/>
      <c r="Z141" s="148"/>
    </row>
    <row r="142" spans="1:26" s="83" customFormat="1" ht="15.95" customHeight="1" x14ac:dyDescent="0.25">
      <c r="A142" s="84" t="s">
        <v>420</v>
      </c>
      <c r="B142" s="44" t="s">
        <v>30</v>
      </c>
      <c r="C142" s="284"/>
      <c r="D142" s="282"/>
      <c r="E142" s="282"/>
      <c r="F142" s="283"/>
      <c r="G142" s="44">
        <v>1</v>
      </c>
      <c r="H142" s="123">
        <v>1</v>
      </c>
      <c r="L142" t="s">
        <v>392</v>
      </c>
      <c r="M142">
        <v>1</v>
      </c>
      <c r="N142" s="4"/>
      <c r="O142" s="4"/>
      <c r="P142" s="4"/>
      <c r="Q142" s="4">
        <v>1</v>
      </c>
      <c r="R142" s="4"/>
      <c r="T142" s="149"/>
      <c r="U142" s="148"/>
      <c r="V142" s="148"/>
      <c r="W142" s="148"/>
      <c r="X142" s="148"/>
      <c r="Y142" s="148"/>
      <c r="Z142" s="148"/>
    </row>
    <row r="143" spans="1:26" s="83" customFormat="1" ht="15.95" customHeight="1" x14ac:dyDescent="0.25">
      <c r="A143" s="84" t="s">
        <v>260</v>
      </c>
      <c r="B143" s="44" t="s">
        <v>104</v>
      </c>
      <c r="C143" s="284"/>
      <c r="D143" s="282">
        <v>1</v>
      </c>
      <c r="E143" s="282"/>
      <c r="F143" s="283"/>
      <c r="G143" s="44"/>
      <c r="H143" s="123">
        <v>1</v>
      </c>
      <c r="L143" t="s">
        <v>397</v>
      </c>
      <c r="M143">
        <v>1</v>
      </c>
      <c r="N143" s="4"/>
      <c r="O143" s="4"/>
      <c r="P143" s="4"/>
      <c r="Q143" s="4">
        <v>1</v>
      </c>
      <c r="R143" s="4"/>
      <c r="T143" s="149"/>
      <c r="U143" s="148"/>
      <c r="V143" s="148"/>
      <c r="W143" s="148"/>
      <c r="X143" s="148"/>
      <c r="Y143" s="148"/>
      <c r="Z143" s="148"/>
    </row>
    <row r="144" spans="1:26" s="83" customFormat="1" ht="15.95" customHeight="1" x14ac:dyDescent="0.25">
      <c r="A144" s="84" t="s">
        <v>421</v>
      </c>
      <c r="B144" s="44" t="s">
        <v>104</v>
      </c>
      <c r="C144" s="284"/>
      <c r="D144" s="282"/>
      <c r="E144" s="282"/>
      <c r="F144" s="283"/>
      <c r="G144" s="44">
        <v>1</v>
      </c>
      <c r="H144" s="123">
        <v>1</v>
      </c>
      <c r="L144" t="s">
        <v>265</v>
      </c>
      <c r="M144">
        <v>1</v>
      </c>
      <c r="N144" s="4"/>
      <c r="O144" s="4">
        <v>1</v>
      </c>
      <c r="P144" s="4"/>
      <c r="Q144" s="4"/>
      <c r="R144" s="4"/>
      <c r="T144" s="149"/>
      <c r="U144" s="148"/>
      <c r="V144" s="148"/>
      <c r="W144" s="148"/>
      <c r="X144" s="148"/>
      <c r="Y144" s="148"/>
      <c r="Z144" s="148"/>
    </row>
    <row r="145" spans="1:26" s="83" customFormat="1" ht="15.95" customHeight="1" x14ac:dyDescent="0.25">
      <c r="A145" s="84" t="s">
        <v>261</v>
      </c>
      <c r="B145" s="44" t="s">
        <v>104</v>
      </c>
      <c r="C145" s="284"/>
      <c r="D145" s="282">
        <v>1</v>
      </c>
      <c r="E145" s="282"/>
      <c r="F145" s="283"/>
      <c r="G145" s="44"/>
      <c r="H145" s="123">
        <v>1</v>
      </c>
      <c r="L145" t="s">
        <v>402</v>
      </c>
      <c r="M145">
        <v>1</v>
      </c>
      <c r="N145" s="4"/>
      <c r="O145" s="4"/>
      <c r="P145" s="4"/>
      <c r="Q145" s="4">
        <v>1</v>
      </c>
      <c r="R145" s="4"/>
      <c r="T145" s="149"/>
      <c r="U145" s="148"/>
      <c r="V145" s="148"/>
      <c r="W145" s="148"/>
      <c r="X145" s="148"/>
      <c r="Y145" s="148"/>
      <c r="Z145" s="148"/>
    </row>
    <row r="146" spans="1:26" s="83" customFormat="1" ht="15.95" customHeight="1" x14ac:dyDescent="0.25">
      <c r="A146" s="84" t="s">
        <v>262</v>
      </c>
      <c r="B146" s="44" t="s">
        <v>104</v>
      </c>
      <c r="C146" s="284"/>
      <c r="D146" s="282">
        <v>1</v>
      </c>
      <c r="E146" s="282"/>
      <c r="F146" s="283"/>
      <c r="G146" s="44"/>
      <c r="H146" s="123">
        <v>1</v>
      </c>
      <c r="L146" t="s">
        <v>266</v>
      </c>
      <c r="M146">
        <v>1</v>
      </c>
      <c r="N146" s="4"/>
      <c r="O146" s="4">
        <v>1</v>
      </c>
      <c r="P146" s="4"/>
      <c r="Q146" s="4"/>
      <c r="R146" s="4"/>
      <c r="T146" s="149"/>
      <c r="U146" s="148"/>
      <c r="V146" s="148"/>
      <c r="W146" s="148"/>
      <c r="X146" s="148"/>
      <c r="Y146" s="148"/>
      <c r="Z146" s="148"/>
    </row>
    <row r="147" spans="1:26" s="83" customFormat="1" ht="28.5" x14ac:dyDescent="0.25">
      <c r="A147" s="84" t="s">
        <v>263</v>
      </c>
      <c r="B147" s="44" t="s">
        <v>104</v>
      </c>
      <c r="C147" s="284"/>
      <c r="D147" s="282">
        <v>1</v>
      </c>
      <c r="E147" s="282"/>
      <c r="F147" s="283"/>
      <c r="G147" s="44"/>
      <c r="H147" s="123">
        <v>1</v>
      </c>
      <c r="L147" t="s">
        <v>423</v>
      </c>
      <c r="M147">
        <v>1</v>
      </c>
      <c r="N147" s="4"/>
      <c r="O147" s="4"/>
      <c r="P147" s="4"/>
      <c r="Q147" s="4"/>
      <c r="R147" s="4">
        <v>1</v>
      </c>
      <c r="T147" s="149"/>
      <c r="U147" s="148"/>
      <c r="V147" s="148"/>
      <c r="W147" s="148"/>
      <c r="X147" s="148"/>
      <c r="Y147" s="148"/>
      <c r="Z147" s="148"/>
    </row>
    <row r="148" spans="1:26" s="83" customFormat="1" ht="15.95" customHeight="1" x14ac:dyDescent="0.25">
      <c r="A148" s="84" t="s">
        <v>730</v>
      </c>
      <c r="B148" s="44" t="s">
        <v>104</v>
      </c>
      <c r="C148" s="284"/>
      <c r="D148" s="282">
        <v>1</v>
      </c>
      <c r="E148" s="282"/>
      <c r="F148" s="283"/>
      <c r="G148" s="44"/>
      <c r="H148" s="123">
        <v>1</v>
      </c>
      <c r="L148" t="s">
        <v>468</v>
      </c>
      <c r="M148">
        <v>1</v>
      </c>
      <c r="N148" s="4"/>
      <c r="O148" s="4">
        <v>1</v>
      </c>
      <c r="P148" s="4"/>
      <c r="Q148" s="4"/>
      <c r="R148" s="4"/>
      <c r="T148" s="149"/>
      <c r="U148" s="148"/>
      <c r="V148" s="148"/>
      <c r="W148" s="148"/>
      <c r="X148" s="148"/>
      <c r="Y148" s="148"/>
      <c r="Z148" s="148"/>
    </row>
    <row r="149" spans="1:26" s="83" customFormat="1" ht="15" x14ac:dyDescent="0.25">
      <c r="A149" s="84" t="s">
        <v>392</v>
      </c>
      <c r="B149" s="44" t="s">
        <v>104</v>
      </c>
      <c r="C149" s="284"/>
      <c r="D149" s="282"/>
      <c r="E149" s="282"/>
      <c r="F149" s="283">
        <v>1</v>
      </c>
      <c r="G149" s="44"/>
      <c r="H149" s="123">
        <v>1</v>
      </c>
      <c r="L149" t="s">
        <v>469</v>
      </c>
      <c r="M149">
        <v>1</v>
      </c>
      <c r="N149" s="4"/>
      <c r="O149" s="4">
        <v>1</v>
      </c>
      <c r="P149" s="4"/>
      <c r="Q149" s="4"/>
      <c r="R149" s="4"/>
      <c r="T149" s="149"/>
      <c r="U149" s="148"/>
      <c r="V149" s="148"/>
      <c r="W149" s="148"/>
      <c r="X149" s="148"/>
      <c r="Y149" s="148"/>
      <c r="Z149" s="148"/>
    </row>
    <row r="150" spans="1:26" s="83" customFormat="1" ht="15.95" customHeight="1" x14ac:dyDescent="0.25">
      <c r="A150" s="84" t="s">
        <v>264</v>
      </c>
      <c r="B150" s="44" t="s">
        <v>104</v>
      </c>
      <c r="C150" s="284"/>
      <c r="D150" s="282">
        <v>1</v>
      </c>
      <c r="E150" s="282"/>
      <c r="F150" s="283"/>
      <c r="G150" s="44"/>
      <c r="H150" s="123">
        <v>1</v>
      </c>
      <c r="L150" t="s">
        <v>268</v>
      </c>
      <c r="M150">
        <v>1</v>
      </c>
      <c r="N150" s="4"/>
      <c r="O150" s="4">
        <v>1</v>
      </c>
      <c r="P150" s="4"/>
      <c r="Q150" s="4"/>
      <c r="R150" s="4"/>
      <c r="T150" s="149"/>
      <c r="U150" s="148"/>
      <c r="V150" s="148"/>
      <c r="W150" s="148"/>
      <c r="X150" s="148"/>
      <c r="Y150" s="148"/>
      <c r="Z150" s="148"/>
    </row>
    <row r="151" spans="1:26" s="83" customFormat="1" ht="15.95" customHeight="1" x14ac:dyDescent="0.25">
      <c r="A151" s="84" t="s">
        <v>397</v>
      </c>
      <c r="B151" s="44" t="s">
        <v>104</v>
      </c>
      <c r="C151" s="284"/>
      <c r="D151" s="282"/>
      <c r="E151" s="282"/>
      <c r="F151" s="283">
        <v>1</v>
      </c>
      <c r="G151" s="44"/>
      <c r="H151" s="123">
        <v>1</v>
      </c>
      <c r="L151" t="s">
        <v>408</v>
      </c>
      <c r="M151">
        <v>1</v>
      </c>
      <c r="N151" s="4"/>
      <c r="O151" s="4"/>
      <c r="P151" s="4"/>
      <c r="Q151" s="4">
        <v>1</v>
      </c>
      <c r="R151" s="4"/>
      <c r="T151" s="149"/>
      <c r="U151" s="148"/>
      <c r="V151" s="148"/>
      <c r="W151" s="148"/>
      <c r="X151" s="148"/>
      <c r="Y151" s="148"/>
      <c r="Z151" s="148"/>
    </row>
    <row r="152" spans="1:26" s="83" customFormat="1" ht="15.95" customHeight="1" x14ac:dyDescent="0.25">
      <c r="A152" s="84" t="s">
        <v>265</v>
      </c>
      <c r="B152" s="44" t="s">
        <v>104</v>
      </c>
      <c r="C152" s="284"/>
      <c r="D152" s="282">
        <v>1</v>
      </c>
      <c r="E152" s="282"/>
      <c r="F152" s="283"/>
      <c r="G152" s="44"/>
      <c r="H152" s="123">
        <v>1</v>
      </c>
      <c r="L152" t="s">
        <v>269</v>
      </c>
      <c r="M152">
        <v>1</v>
      </c>
      <c r="N152" s="4"/>
      <c r="O152" s="4">
        <v>1</v>
      </c>
      <c r="P152" s="4"/>
      <c r="Q152" s="4"/>
      <c r="R152" s="4"/>
      <c r="T152" s="149"/>
      <c r="U152" s="148"/>
      <c r="V152" s="148"/>
      <c r="W152" s="148"/>
      <c r="X152" s="148"/>
      <c r="Y152" s="148"/>
      <c r="Z152" s="148"/>
    </row>
    <row r="153" spans="1:26" s="83" customFormat="1" ht="15.95" customHeight="1" x14ac:dyDescent="0.25">
      <c r="A153" s="84" t="s">
        <v>402</v>
      </c>
      <c r="B153" s="44" t="s">
        <v>104</v>
      </c>
      <c r="C153" s="284"/>
      <c r="D153" s="282"/>
      <c r="E153" s="282"/>
      <c r="F153" s="283">
        <v>1</v>
      </c>
      <c r="G153" s="44"/>
      <c r="H153" s="123">
        <v>1</v>
      </c>
      <c r="L153" t="s">
        <v>241</v>
      </c>
      <c r="M153">
        <v>1</v>
      </c>
      <c r="N153" s="4"/>
      <c r="O153" s="4">
        <v>1</v>
      </c>
      <c r="P153" s="4"/>
      <c r="Q153" s="4"/>
      <c r="R153" s="4"/>
      <c r="T153" s="149"/>
      <c r="U153" s="148"/>
      <c r="V153" s="148"/>
      <c r="W153" s="148"/>
      <c r="X153" s="148"/>
      <c r="Y153" s="148"/>
      <c r="Z153" s="148"/>
    </row>
    <row r="154" spans="1:26" s="83" customFormat="1" ht="15.95" customHeight="1" x14ac:dyDescent="0.25">
      <c r="A154" s="84" t="s">
        <v>266</v>
      </c>
      <c r="B154" s="44" t="s">
        <v>104</v>
      </c>
      <c r="C154" s="284"/>
      <c r="D154" s="282">
        <v>1</v>
      </c>
      <c r="E154" s="282"/>
      <c r="F154" s="283"/>
      <c r="G154" s="44"/>
      <c r="H154" s="123">
        <v>1</v>
      </c>
      <c r="L154" t="s">
        <v>111</v>
      </c>
      <c r="M154">
        <v>1</v>
      </c>
      <c r="N154" s="4"/>
      <c r="O154" s="4">
        <v>1</v>
      </c>
      <c r="P154" s="4"/>
      <c r="Q154" s="4"/>
      <c r="R154" s="4"/>
      <c r="T154" s="149"/>
      <c r="U154" s="148"/>
      <c r="V154" s="148"/>
      <c r="W154" s="148"/>
      <c r="X154" s="148"/>
      <c r="Y154" s="148"/>
      <c r="Z154" s="148"/>
    </row>
    <row r="155" spans="1:26" s="83" customFormat="1" ht="15.95" customHeight="1" x14ac:dyDescent="0.25">
      <c r="A155" s="84" t="s">
        <v>423</v>
      </c>
      <c r="B155" s="44" t="s">
        <v>104</v>
      </c>
      <c r="C155" s="284"/>
      <c r="D155" s="282"/>
      <c r="E155" s="282"/>
      <c r="F155" s="283"/>
      <c r="G155" s="44">
        <v>1</v>
      </c>
      <c r="H155" s="123">
        <v>1</v>
      </c>
      <c r="L155" t="s">
        <v>113</v>
      </c>
      <c r="M155">
        <v>1</v>
      </c>
      <c r="N155" s="4"/>
      <c r="O155" s="4">
        <v>1</v>
      </c>
      <c r="P155" s="4"/>
      <c r="Q155" s="4"/>
      <c r="R155" s="4"/>
      <c r="T155" s="149"/>
      <c r="U155" s="148"/>
      <c r="V155" s="148"/>
      <c r="W155" s="148"/>
      <c r="X155" s="148"/>
      <c r="Y155" s="148"/>
      <c r="Z155" s="148"/>
    </row>
    <row r="156" spans="1:26" s="83" customFormat="1" ht="15.95" customHeight="1" x14ac:dyDescent="0.25">
      <c r="A156" s="84" t="s">
        <v>90</v>
      </c>
      <c r="B156" s="44" t="s">
        <v>104</v>
      </c>
      <c r="C156" s="284"/>
      <c r="D156" s="282">
        <v>1</v>
      </c>
      <c r="E156" s="282"/>
      <c r="F156" s="283"/>
      <c r="G156" s="44"/>
      <c r="H156" s="123">
        <v>1</v>
      </c>
      <c r="L156" t="s">
        <v>87</v>
      </c>
      <c r="M156">
        <v>1</v>
      </c>
      <c r="N156" s="4"/>
      <c r="O156" s="4"/>
      <c r="P156" s="4"/>
      <c r="Q156" s="4">
        <v>1</v>
      </c>
      <c r="R156" s="4"/>
      <c r="T156" s="149"/>
      <c r="U156" s="148"/>
      <c r="V156" s="148"/>
      <c r="W156" s="148"/>
      <c r="X156" s="148"/>
      <c r="Y156" s="148"/>
      <c r="Z156" s="148"/>
    </row>
    <row r="157" spans="1:26" s="83" customFormat="1" ht="15.95" customHeight="1" x14ac:dyDescent="0.25">
      <c r="A157" s="84" t="s">
        <v>267</v>
      </c>
      <c r="B157" s="44" t="s">
        <v>104</v>
      </c>
      <c r="C157" s="284"/>
      <c r="D157" s="282">
        <v>1</v>
      </c>
      <c r="E157" s="282"/>
      <c r="F157" s="283"/>
      <c r="G157" s="44"/>
      <c r="H157" s="123">
        <v>1</v>
      </c>
      <c r="L157" t="s">
        <v>371</v>
      </c>
      <c r="M157">
        <v>1</v>
      </c>
      <c r="N157" s="4"/>
      <c r="O157" s="4"/>
      <c r="P157" s="4"/>
      <c r="Q157" s="4">
        <v>1</v>
      </c>
      <c r="R157" s="4"/>
      <c r="T157" s="149"/>
      <c r="U157" s="148"/>
      <c r="V157" s="148"/>
      <c r="W157" s="148"/>
      <c r="X157" s="148"/>
      <c r="Y157" s="148"/>
      <c r="Z157" s="148"/>
    </row>
    <row r="158" spans="1:26" s="83" customFormat="1" ht="15.95" customHeight="1" x14ac:dyDescent="0.25">
      <c r="A158" s="84" t="s">
        <v>268</v>
      </c>
      <c r="B158" s="44" t="s">
        <v>104</v>
      </c>
      <c r="C158" s="284"/>
      <c r="D158" s="282">
        <v>1</v>
      </c>
      <c r="E158" s="282"/>
      <c r="F158" s="283"/>
      <c r="G158" s="44"/>
      <c r="H158" s="123">
        <v>1</v>
      </c>
      <c r="L158" t="s">
        <v>425</v>
      </c>
      <c r="M158">
        <v>1</v>
      </c>
      <c r="N158" s="4"/>
      <c r="O158" s="4"/>
      <c r="P158" s="4"/>
      <c r="Q158" s="4"/>
      <c r="R158" s="4">
        <v>1</v>
      </c>
      <c r="T158" s="149"/>
      <c r="U158" s="148"/>
      <c r="V158" s="148"/>
      <c r="W158" s="148"/>
      <c r="X158" s="148"/>
      <c r="Y158" s="148"/>
      <c r="Z158" s="148"/>
    </row>
    <row r="159" spans="1:26" s="83" customFormat="1" ht="15.95" customHeight="1" x14ac:dyDescent="0.25">
      <c r="A159" s="84" t="s">
        <v>408</v>
      </c>
      <c r="B159" s="44" t="s">
        <v>104</v>
      </c>
      <c r="C159" s="284"/>
      <c r="D159" s="282"/>
      <c r="E159" s="282"/>
      <c r="F159" s="283">
        <v>1</v>
      </c>
      <c r="G159" s="44"/>
      <c r="H159" s="123">
        <v>1</v>
      </c>
      <c r="L159" t="s">
        <v>271</v>
      </c>
      <c r="M159">
        <v>1</v>
      </c>
      <c r="N159" s="4"/>
      <c r="O159" s="4">
        <v>1</v>
      </c>
      <c r="P159" s="4"/>
      <c r="Q159" s="4"/>
      <c r="R159" s="4"/>
      <c r="T159" s="149"/>
      <c r="U159" s="148"/>
      <c r="V159" s="148"/>
      <c r="W159" s="148"/>
      <c r="X159" s="148"/>
      <c r="Y159" s="148"/>
      <c r="Z159" s="148"/>
    </row>
    <row r="160" spans="1:26" s="83" customFormat="1" ht="15.95" customHeight="1" x14ac:dyDescent="0.25">
      <c r="A160" s="84" t="s">
        <v>269</v>
      </c>
      <c r="B160" s="44" t="s">
        <v>104</v>
      </c>
      <c r="C160" s="284"/>
      <c r="D160" s="282">
        <v>1</v>
      </c>
      <c r="E160" s="282"/>
      <c r="F160" s="283"/>
      <c r="G160" s="44"/>
      <c r="H160" s="123">
        <v>1</v>
      </c>
      <c r="L160" t="s">
        <v>272</v>
      </c>
      <c r="M160">
        <v>1</v>
      </c>
      <c r="N160" s="4"/>
      <c r="O160" s="4">
        <v>1</v>
      </c>
      <c r="P160" s="4"/>
      <c r="Q160" s="4"/>
      <c r="R160" s="4"/>
      <c r="T160" s="149"/>
      <c r="U160" s="148"/>
      <c r="V160" s="148"/>
      <c r="W160" s="148"/>
      <c r="X160" s="148"/>
      <c r="Y160" s="148"/>
      <c r="Z160" s="148"/>
    </row>
    <row r="161" spans="1:26" s="83" customFormat="1" ht="15" x14ac:dyDescent="0.25">
      <c r="A161" s="84" t="s">
        <v>111</v>
      </c>
      <c r="B161" s="44" t="s">
        <v>104</v>
      </c>
      <c r="C161" s="284"/>
      <c r="D161" s="282">
        <v>1</v>
      </c>
      <c r="E161" s="282"/>
      <c r="F161" s="283"/>
      <c r="G161" s="44"/>
      <c r="H161" s="123">
        <v>1</v>
      </c>
      <c r="L161" t="s">
        <v>391</v>
      </c>
      <c r="M161">
        <v>1</v>
      </c>
      <c r="N161" s="4"/>
      <c r="O161" s="4"/>
      <c r="P161" s="4"/>
      <c r="Q161" s="4">
        <v>1</v>
      </c>
      <c r="R161" s="4"/>
      <c r="T161" s="149"/>
      <c r="U161" s="148"/>
      <c r="V161" s="148"/>
      <c r="W161" s="148"/>
      <c r="X161" s="148"/>
      <c r="Y161" s="148"/>
      <c r="Z161" s="148"/>
    </row>
    <row r="162" spans="1:26" s="83" customFormat="1" ht="15" x14ac:dyDescent="0.25">
      <c r="A162" s="84" t="s">
        <v>113</v>
      </c>
      <c r="B162" s="44" t="s">
        <v>104</v>
      </c>
      <c r="C162" s="284"/>
      <c r="D162" s="282">
        <v>1</v>
      </c>
      <c r="E162" s="282"/>
      <c r="F162" s="283"/>
      <c r="G162" s="44"/>
      <c r="H162" s="123">
        <v>1</v>
      </c>
      <c r="L162" t="s">
        <v>92</v>
      </c>
      <c r="M162">
        <v>1</v>
      </c>
      <c r="N162" s="4"/>
      <c r="O162" s="4">
        <v>1</v>
      </c>
      <c r="P162" s="4"/>
      <c r="Q162" s="4"/>
      <c r="R162" s="4"/>
      <c r="T162" s="149"/>
      <c r="U162" s="148"/>
      <c r="V162" s="148"/>
      <c r="W162" s="148"/>
      <c r="X162" s="148"/>
      <c r="Y162" s="148"/>
      <c r="Z162" s="148"/>
    </row>
    <row r="163" spans="1:26" s="83" customFormat="1" ht="15" x14ac:dyDescent="0.25">
      <c r="A163" s="84" t="s">
        <v>87</v>
      </c>
      <c r="B163" s="44" t="s">
        <v>30</v>
      </c>
      <c r="C163" s="284"/>
      <c r="D163" s="282"/>
      <c r="E163" s="282"/>
      <c r="F163" s="283">
        <v>1</v>
      </c>
      <c r="G163" s="44"/>
      <c r="H163" s="123">
        <v>1</v>
      </c>
      <c r="L163" t="s">
        <v>359</v>
      </c>
      <c r="M163">
        <v>1</v>
      </c>
      <c r="N163" s="4"/>
      <c r="O163" s="4"/>
      <c r="P163" s="4"/>
      <c r="Q163" s="4">
        <v>1</v>
      </c>
      <c r="R163" s="4"/>
      <c r="T163" s="146"/>
      <c r="U163" s="147"/>
      <c r="V163" s="147"/>
      <c r="W163" s="147"/>
      <c r="X163" s="147"/>
      <c r="Y163" s="147"/>
      <c r="Z163" s="147"/>
    </row>
    <row r="164" spans="1:26" x14ac:dyDescent="0.3">
      <c r="A164" s="84" t="s">
        <v>371</v>
      </c>
      <c r="B164" s="44" t="s">
        <v>104</v>
      </c>
      <c r="C164" s="284"/>
      <c r="D164" s="282"/>
      <c r="E164" s="282"/>
      <c r="F164" s="283">
        <v>1</v>
      </c>
      <c r="G164" s="44"/>
      <c r="H164" s="123">
        <v>1</v>
      </c>
      <c r="L164" t="s">
        <v>273</v>
      </c>
      <c r="M164">
        <v>1</v>
      </c>
      <c r="N164" s="4"/>
      <c r="O164" s="4">
        <v>1</v>
      </c>
      <c r="P164" s="4"/>
      <c r="Q164" s="4"/>
      <c r="R164" s="4"/>
      <c r="T164" s="149"/>
      <c r="V164" s="148"/>
      <c r="W164" s="148"/>
      <c r="X164" s="148"/>
      <c r="Y164" s="148"/>
      <c r="Z164" s="148"/>
    </row>
    <row r="165" spans="1:26" x14ac:dyDescent="0.3">
      <c r="A165" s="84" t="s">
        <v>425</v>
      </c>
      <c r="B165" s="44" t="s">
        <v>30</v>
      </c>
      <c r="C165" s="284"/>
      <c r="D165" s="282"/>
      <c r="E165" s="282"/>
      <c r="F165" s="283"/>
      <c r="G165" s="44">
        <v>1</v>
      </c>
      <c r="H165" s="123">
        <v>1</v>
      </c>
      <c r="L165" t="s">
        <v>274</v>
      </c>
      <c r="M165">
        <v>1</v>
      </c>
      <c r="N165" s="4"/>
      <c r="O165" s="4">
        <v>1</v>
      </c>
      <c r="P165" s="4"/>
      <c r="Q165" s="4"/>
      <c r="R165" s="4"/>
      <c r="T165" s="146"/>
      <c r="V165" s="147"/>
      <c r="W165" s="147"/>
      <c r="X165" s="147"/>
      <c r="Y165" s="147"/>
      <c r="Z165" s="147"/>
    </row>
    <row r="166" spans="1:26" x14ac:dyDescent="0.3">
      <c r="A166" s="84" t="s">
        <v>271</v>
      </c>
      <c r="B166" s="44" t="s">
        <v>104</v>
      </c>
      <c r="C166" s="284"/>
      <c r="D166" s="282">
        <v>1</v>
      </c>
      <c r="E166" s="282"/>
      <c r="F166" s="283"/>
      <c r="G166" s="44"/>
      <c r="H166" s="123">
        <v>1</v>
      </c>
      <c r="L166" t="s">
        <v>426</v>
      </c>
      <c r="M166">
        <v>1</v>
      </c>
      <c r="N166" s="4"/>
      <c r="O166" s="4"/>
      <c r="P166" s="4"/>
      <c r="Q166" s="4"/>
      <c r="R166" s="4">
        <v>1</v>
      </c>
    </row>
    <row r="167" spans="1:26" x14ac:dyDescent="0.3">
      <c r="A167" s="84" t="s">
        <v>272</v>
      </c>
      <c r="B167" s="44" t="s">
        <v>104</v>
      </c>
      <c r="C167" s="284"/>
      <c r="D167" s="282">
        <v>1</v>
      </c>
      <c r="E167" s="282"/>
      <c r="F167" s="283"/>
      <c r="G167" s="44"/>
      <c r="H167" s="123">
        <v>1</v>
      </c>
      <c r="L167" t="s">
        <v>403</v>
      </c>
      <c r="M167">
        <v>1</v>
      </c>
      <c r="N167" s="4"/>
      <c r="O167" s="4"/>
      <c r="P167" s="4"/>
      <c r="Q167" s="4">
        <v>1</v>
      </c>
      <c r="R167" s="4"/>
    </row>
    <row r="168" spans="1:26" x14ac:dyDescent="0.3">
      <c r="A168" s="84" t="s">
        <v>391</v>
      </c>
      <c r="B168" s="44" t="s">
        <v>104</v>
      </c>
      <c r="C168" s="284"/>
      <c r="D168" s="282"/>
      <c r="E168" s="282"/>
      <c r="F168" s="283">
        <v>1</v>
      </c>
      <c r="G168" s="44"/>
      <c r="H168" s="123">
        <v>1</v>
      </c>
      <c r="L168" t="s">
        <v>116</v>
      </c>
      <c r="M168">
        <v>1</v>
      </c>
      <c r="N168" s="4"/>
      <c r="O168" s="4">
        <v>1</v>
      </c>
      <c r="P168" s="4"/>
      <c r="Q168" s="4"/>
      <c r="R168" s="4"/>
    </row>
    <row r="169" spans="1:26" ht="28.5" x14ac:dyDescent="0.3">
      <c r="A169" s="84" t="s">
        <v>92</v>
      </c>
      <c r="B169" s="44" t="s">
        <v>104</v>
      </c>
      <c r="C169" s="284"/>
      <c r="D169" s="282">
        <v>1</v>
      </c>
      <c r="E169" s="282"/>
      <c r="F169" s="283"/>
      <c r="G169" s="44"/>
      <c r="H169" s="123">
        <v>1</v>
      </c>
      <c r="L169" t="s">
        <v>275</v>
      </c>
      <c r="M169">
        <v>1</v>
      </c>
      <c r="N169" s="4"/>
      <c r="O169" s="4">
        <v>1</v>
      </c>
      <c r="P169" s="4"/>
      <c r="Q169" s="4"/>
      <c r="R169" s="4"/>
    </row>
    <row r="170" spans="1:26" ht="57" x14ac:dyDescent="0.3">
      <c r="A170" s="84" t="s">
        <v>359</v>
      </c>
      <c r="B170" s="44" t="s">
        <v>104</v>
      </c>
      <c r="C170" s="284"/>
      <c r="D170" s="282"/>
      <c r="E170" s="282"/>
      <c r="F170" s="283">
        <v>1</v>
      </c>
      <c r="G170" s="44"/>
      <c r="H170" s="123">
        <v>1</v>
      </c>
      <c r="L170" t="s">
        <v>381</v>
      </c>
      <c r="M170">
        <v>1</v>
      </c>
      <c r="N170" s="4"/>
      <c r="O170" s="4"/>
      <c r="P170" s="4"/>
      <c r="Q170" s="4">
        <v>1</v>
      </c>
      <c r="R170" s="4"/>
    </row>
    <row r="171" spans="1:26" ht="42.75" x14ac:dyDescent="0.3">
      <c r="A171" s="84" t="s">
        <v>731</v>
      </c>
      <c r="B171" s="44" t="s">
        <v>104</v>
      </c>
      <c r="C171" s="284"/>
      <c r="D171" s="282">
        <v>1</v>
      </c>
      <c r="E171" s="282"/>
      <c r="F171" s="283"/>
      <c r="G171" s="44"/>
      <c r="H171" s="123">
        <v>1</v>
      </c>
      <c r="L171" t="s">
        <v>406</v>
      </c>
      <c r="M171">
        <v>1</v>
      </c>
      <c r="N171" s="4"/>
      <c r="O171" s="4"/>
      <c r="P171" s="4"/>
      <c r="Q171" s="4">
        <v>1</v>
      </c>
      <c r="R171" s="4"/>
    </row>
    <row r="172" spans="1:26" x14ac:dyDescent="0.3">
      <c r="A172" s="84" t="s">
        <v>273</v>
      </c>
      <c r="B172" s="44" t="s">
        <v>104</v>
      </c>
      <c r="C172" s="284"/>
      <c r="D172" s="282">
        <v>1</v>
      </c>
      <c r="E172" s="282"/>
      <c r="F172" s="283"/>
      <c r="G172" s="44"/>
      <c r="H172" s="123">
        <v>1</v>
      </c>
      <c r="L172" t="s">
        <v>427</v>
      </c>
      <c r="M172">
        <v>1</v>
      </c>
      <c r="N172" s="4"/>
      <c r="O172" s="4"/>
      <c r="P172" s="4"/>
      <c r="Q172" s="4"/>
      <c r="R172" s="4">
        <v>1</v>
      </c>
    </row>
    <row r="173" spans="1:26" x14ac:dyDescent="0.3">
      <c r="A173" s="84" t="s">
        <v>274</v>
      </c>
      <c r="B173" s="44" t="s">
        <v>104</v>
      </c>
      <c r="C173" s="284"/>
      <c r="D173" s="282">
        <v>1</v>
      </c>
      <c r="E173" s="282"/>
      <c r="F173" s="283"/>
      <c r="G173" s="44"/>
      <c r="H173" s="123">
        <v>1</v>
      </c>
      <c r="L173" t="s">
        <v>367</v>
      </c>
      <c r="M173">
        <v>1</v>
      </c>
      <c r="N173" s="4"/>
      <c r="O173" s="4"/>
      <c r="P173" s="4"/>
      <c r="Q173" s="4">
        <v>1</v>
      </c>
      <c r="R173" s="4"/>
    </row>
    <row r="174" spans="1:26" x14ac:dyDescent="0.3">
      <c r="A174" s="84" t="s">
        <v>426</v>
      </c>
      <c r="B174" s="44" t="s">
        <v>104</v>
      </c>
      <c r="C174" s="284"/>
      <c r="D174" s="282"/>
      <c r="E174" s="282"/>
      <c r="F174" s="283"/>
      <c r="G174" s="44">
        <v>1</v>
      </c>
      <c r="H174" s="123">
        <v>1</v>
      </c>
      <c r="L174" t="s">
        <v>276</v>
      </c>
      <c r="M174">
        <v>1</v>
      </c>
      <c r="N174" s="4"/>
      <c r="O174" s="4">
        <v>1</v>
      </c>
      <c r="P174" s="4"/>
      <c r="Q174" s="4"/>
      <c r="R174" s="4"/>
    </row>
    <row r="175" spans="1:26" x14ac:dyDescent="0.3">
      <c r="A175" s="84" t="s">
        <v>403</v>
      </c>
      <c r="B175" s="44" t="s">
        <v>104</v>
      </c>
      <c r="C175" s="284"/>
      <c r="D175" s="282"/>
      <c r="E175" s="282"/>
      <c r="F175" s="283">
        <v>1</v>
      </c>
      <c r="G175" s="44"/>
      <c r="H175" s="123">
        <v>1</v>
      </c>
      <c r="L175" t="s">
        <v>277</v>
      </c>
      <c r="M175">
        <v>1</v>
      </c>
      <c r="N175" s="4"/>
      <c r="O175" s="4">
        <v>1</v>
      </c>
      <c r="P175" s="4"/>
      <c r="Q175" s="4"/>
      <c r="R175" s="4"/>
    </row>
    <row r="176" spans="1:26" x14ac:dyDescent="0.3">
      <c r="A176" s="84" t="s">
        <v>116</v>
      </c>
      <c r="B176" s="44" t="s">
        <v>104</v>
      </c>
      <c r="C176" s="284"/>
      <c r="D176" s="282">
        <v>1</v>
      </c>
      <c r="E176" s="282"/>
      <c r="F176" s="283"/>
      <c r="G176" s="44"/>
      <c r="H176" s="123">
        <v>1</v>
      </c>
      <c r="L176" t="s">
        <v>428</v>
      </c>
      <c r="M176">
        <v>1</v>
      </c>
      <c r="N176" s="4"/>
      <c r="O176" s="4"/>
      <c r="P176" s="4"/>
      <c r="Q176" s="4"/>
      <c r="R176" s="4">
        <v>1</v>
      </c>
    </row>
    <row r="177" spans="1:18" ht="28.5" x14ac:dyDescent="0.3">
      <c r="A177" s="84" t="s">
        <v>275</v>
      </c>
      <c r="B177" s="44" t="s">
        <v>104</v>
      </c>
      <c r="C177" s="284"/>
      <c r="D177" s="282">
        <v>1</v>
      </c>
      <c r="E177" s="282"/>
      <c r="F177" s="283"/>
      <c r="G177" s="44"/>
      <c r="H177" s="123">
        <v>1</v>
      </c>
      <c r="L177" t="s">
        <v>470</v>
      </c>
      <c r="M177">
        <v>1</v>
      </c>
      <c r="N177" s="4"/>
      <c r="O177" s="4"/>
      <c r="P177" s="4"/>
      <c r="Q177" s="4">
        <v>1</v>
      </c>
      <c r="R177" s="4"/>
    </row>
    <row r="178" spans="1:18" ht="28.5" x14ac:dyDescent="0.3">
      <c r="A178" s="84" t="s">
        <v>381</v>
      </c>
      <c r="B178" s="44" t="s">
        <v>30</v>
      </c>
      <c r="C178" s="284"/>
      <c r="D178" s="282"/>
      <c r="E178" s="282"/>
      <c r="F178" s="283">
        <v>1</v>
      </c>
      <c r="G178" s="44"/>
      <c r="H178" s="123">
        <v>1</v>
      </c>
      <c r="L178" t="s">
        <v>358</v>
      </c>
      <c r="M178">
        <v>1</v>
      </c>
      <c r="N178" s="4"/>
      <c r="O178" s="4"/>
      <c r="P178" s="4"/>
      <c r="Q178" s="4">
        <v>1</v>
      </c>
      <c r="R178" s="4"/>
    </row>
    <row r="179" spans="1:18" x14ac:dyDescent="0.3">
      <c r="A179" s="84" t="s">
        <v>406</v>
      </c>
      <c r="B179" s="44" t="s">
        <v>104</v>
      </c>
      <c r="C179" s="284"/>
      <c r="D179" s="282"/>
      <c r="E179" s="282"/>
      <c r="F179" s="283">
        <v>1</v>
      </c>
      <c r="G179" s="44"/>
      <c r="H179" s="123">
        <v>1</v>
      </c>
      <c r="L179" t="s">
        <v>73</v>
      </c>
      <c r="M179">
        <v>1</v>
      </c>
      <c r="N179" s="4"/>
      <c r="O179" s="4">
        <v>1</v>
      </c>
      <c r="P179" s="4"/>
      <c r="Q179" s="4"/>
      <c r="R179" s="4"/>
    </row>
    <row r="180" spans="1:18" ht="42.75" x14ac:dyDescent="0.3">
      <c r="A180" s="84" t="s">
        <v>427</v>
      </c>
      <c r="B180" s="44" t="s">
        <v>30</v>
      </c>
      <c r="C180" s="284"/>
      <c r="D180" s="282"/>
      <c r="E180" s="282"/>
      <c r="F180" s="283"/>
      <c r="G180" s="44">
        <v>1</v>
      </c>
      <c r="H180" s="123">
        <v>1</v>
      </c>
      <c r="L180" t="s">
        <v>361</v>
      </c>
      <c r="M180">
        <v>1</v>
      </c>
      <c r="N180" s="4"/>
      <c r="O180" s="4"/>
      <c r="P180" s="4"/>
      <c r="Q180" s="4">
        <v>1</v>
      </c>
      <c r="R180" s="4"/>
    </row>
    <row r="181" spans="1:18" x14ac:dyDescent="0.3">
      <c r="A181" s="84" t="s">
        <v>367</v>
      </c>
      <c r="B181" s="44" t="s">
        <v>30</v>
      </c>
      <c r="C181" s="284"/>
      <c r="D181" s="282"/>
      <c r="E181" s="282"/>
      <c r="F181" s="283">
        <v>1</v>
      </c>
      <c r="G181" s="44"/>
      <c r="H181" s="123">
        <v>1</v>
      </c>
      <c r="L181" t="s">
        <v>429</v>
      </c>
      <c r="M181">
        <v>1</v>
      </c>
      <c r="N181" s="4"/>
      <c r="O181" s="4"/>
      <c r="P181" s="4"/>
      <c r="Q181" s="4"/>
      <c r="R181" s="4">
        <v>1</v>
      </c>
    </row>
    <row r="182" spans="1:18" x14ac:dyDescent="0.3">
      <c r="A182" s="84" t="s">
        <v>277</v>
      </c>
      <c r="B182" s="44" t="s">
        <v>104</v>
      </c>
      <c r="C182" s="284"/>
      <c r="D182" s="282">
        <v>1</v>
      </c>
      <c r="E182" s="282"/>
      <c r="F182" s="283"/>
      <c r="G182" s="44"/>
      <c r="H182" s="123">
        <v>1</v>
      </c>
      <c r="L182" t="s">
        <v>366</v>
      </c>
      <c r="M182">
        <v>1</v>
      </c>
      <c r="N182" s="4"/>
      <c r="O182" s="4"/>
      <c r="P182" s="4"/>
      <c r="Q182" s="4">
        <v>1</v>
      </c>
      <c r="R182" s="4"/>
    </row>
    <row r="183" spans="1:18" x14ac:dyDescent="0.3">
      <c r="A183" s="84" t="s">
        <v>428</v>
      </c>
      <c r="B183" s="44" t="s">
        <v>104</v>
      </c>
      <c r="C183" s="284"/>
      <c r="D183" s="282"/>
      <c r="E183" s="282"/>
      <c r="F183" s="283"/>
      <c r="G183" s="44">
        <v>1</v>
      </c>
      <c r="H183" s="123">
        <v>1</v>
      </c>
      <c r="L183" t="s">
        <v>430</v>
      </c>
      <c r="M183">
        <v>1</v>
      </c>
      <c r="N183" s="4"/>
      <c r="O183" s="4"/>
      <c r="P183" s="4"/>
      <c r="Q183" s="4"/>
      <c r="R183" s="4">
        <v>1</v>
      </c>
    </row>
    <row r="184" spans="1:18" x14ac:dyDescent="0.3">
      <c r="A184" s="84" t="s">
        <v>383</v>
      </c>
      <c r="B184" s="44" t="s">
        <v>104</v>
      </c>
      <c r="C184" s="284"/>
      <c r="D184" s="282"/>
      <c r="E184" s="282"/>
      <c r="F184" s="283">
        <v>1</v>
      </c>
      <c r="G184" s="44"/>
      <c r="H184" s="123">
        <v>1</v>
      </c>
      <c r="L184" t="s">
        <v>431</v>
      </c>
      <c r="M184">
        <v>1</v>
      </c>
      <c r="N184" s="4"/>
      <c r="O184" s="4"/>
      <c r="P184" s="4"/>
      <c r="Q184" s="4"/>
      <c r="R184" s="4">
        <v>1</v>
      </c>
    </row>
    <row r="185" spans="1:18" x14ac:dyDescent="0.3">
      <c r="A185" s="84" t="s">
        <v>358</v>
      </c>
      <c r="B185" s="44" t="s">
        <v>30</v>
      </c>
      <c r="C185" s="284"/>
      <c r="D185" s="282"/>
      <c r="E185" s="282"/>
      <c r="F185" s="283">
        <v>1</v>
      </c>
      <c r="G185" s="44"/>
      <c r="H185" s="123">
        <v>1</v>
      </c>
      <c r="L185" t="s">
        <v>278</v>
      </c>
      <c r="M185">
        <v>1</v>
      </c>
      <c r="N185" s="4"/>
      <c r="O185" s="4">
        <v>1</v>
      </c>
      <c r="P185" s="4"/>
      <c r="Q185" s="4"/>
      <c r="R185" s="4"/>
    </row>
    <row r="186" spans="1:18" x14ac:dyDescent="0.3">
      <c r="A186" s="84" t="s">
        <v>73</v>
      </c>
      <c r="B186" s="44" t="s">
        <v>104</v>
      </c>
      <c r="C186" s="284"/>
      <c r="D186" s="282">
        <v>1</v>
      </c>
      <c r="E186" s="282"/>
      <c r="F186" s="283"/>
      <c r="G186" s="44"/>
      <c r="H186" s="123">
        <v>1</v>
      </c>
      <c r="L186" t="s">
        <v>368</v>
      </c>
      <c r="M186">
        <v>1</v>
      </c>
      <c r="N186" s="4"/>
      <c r="O186" s="4"/>
      <c r="P186" s="4"/>
      <c r="Q186" s="4">
        <v>1</v>
      </c>
      <c r="R186" s="4"/>
    </row>
    <row r="187" spans="1:18" x14ac:dyDescent="0.3">
      <c r="A187" s="84" t="s">
        <v>361</v>
      </c>
      <c r="B187" s="44" t="s">
        <v>104</v>
      </c>
      <c r="C187" s="284"/>
      <c r="D187" s="282"/>
      <c r="E187" s="282"/>
      <c r="F187" s="283">
        <v>1</v>
      </c>
      <c r="G187" s="44"/>
      <c r="H187" s="123">
        <v>1</v>
      </c>
      <c r="L187" t="s">
        <v>374</v>
      </c>
      <c r="M187">
        <v>1</v>
      </c>
      <c r="N187" s="4"/>
      <c r="O187" s="4"/>
      <c r="P187" s="4"/>
      <c r="Q187" s="4">
        <v>1</v>
      </c>
      <c r="R187" s="4"/>
    </row>
    <row r="188" spans="1:18" x14ac:dyDescent="0.3">
      <c r="A188" s="84" t="s">
        <v>429</v>
      </c>
      <c r="B188" s="44" t="s">
        <v>104</v>
      </c>
      <c r="C188" s="284"/>
      <c r="D188" s="282"/>
      <c r="E188" s="282"/>
      <c r="F188" s="283"/>
      <c r="G188" s="44">
        <v>1</v>
      </c>
      <c r="H188" s="123">
        <v>1</v>
      </c>
      <c r="L188" t="s">
        <v>95</v>
      </c>
      <c r="M188">
        <v>1</v>
      </c>
      <c r="N188" s="4"/>
      <c r="O188" s="4"/>
      <c r="P188" s="4"/>
      <c r="Q188" s="4"/>
      <c r="R188" s="4">
        <v>1</v>
      </c>
    </row>
    <row r="189" spans="1:18" x14ac:dyDescent="0.3">
      <c r="A189" s="84" t="s">
        <v>366</v>
      </c>
      <c r="B189" s="44" t="s">
        <v>104</v>
      </c>
      <c r="C189" s="284"/>
      <c r="D189" s="282"/>
      <c r="E189" s="282"/>
      <c r="F189" s="283">
        <v>1</v>
      </c>
      <c r="G189" s="44"/>
      <c r="H189" s="123">
        <v>1</v>
      </c>
      <c r="L189" t="s">
        <v>120</v>
      </c>
      <c r="M189">
        <v>1</v>
      </c>
      <c r="N189" s="4"/>
      <c r="O189" s="4"/>
      <c r="P189" s="4"/>
      <c r="Q189" s="4">
        <v>1</v>
      </c>
      <c r="R189" s="4"/>
    </row>
    <row r="190" spans="1:18" x14ac:dyDescent="0.3">
      <c r="A190" s="84" t="s">
        <v>430</v>
      </c>
      <c r="B190" s="44" t="s">
        <v>104</v>
      </c>
      <c r="C190" s="284"/>
      <c r="D190" s="282"/>
      <c r="E190" s="282"/>
      <c r="F190" s="283"/>
      <c r="G190" s="44">
        <v>1</v>
      </c>
      <c r="H190" s="123">
        <v>1</v>
      </c>
      <c r="L190" t="s">
        <v>377</v>
      </c>
      <c r="M190">
        <v>1</v>
      </c>
      <c r="N190" s="4"/>
      <c r="O190" s="4"/>
      <c r="P190" s="4"/>
      <c r="Q190" s="4">
        <v>1</v>
      </c>
      <c r="R190" s="4"/>
    </row>
    <row r="191" spans="1:18" x14ac:dyDescent="0.3">
      <c r="A191" s="84" t="s">
        <v>431</v>
      </c>
      <c r="B191" s="44" t="s">
        <v>104</v>
      </c>
      <c r="C191" s="284"/>
      <c r="D191" s="282"/>
      <c r="E191" s="282"/>
      <c r="F191" s="283"/>
      <c r="G191" s="44">
        <v>1</v>
      </c>
      <c r="H191" s="123">
        <v>1</v>
      </c>
      <c r="L191" t="s">
        <v>279</v>
      </c>
      <c r="M191">
        <v>1</v>
      </c>
      <c r="N191" s="4"/>
      <c r="O191" s="4">
        <v>1</v>
      </c>
      <c r="P191" s="4"/>
      <c r="Q191" s="4"/>
      <c r="R191" s="4"/>
    </row>
    <row r="192" spans="1:18" x14ac:dyDescent="0.3">
      <c r="A192" s="84" t="s">
        <v>278</v>
      </c>
      <c r="B192" s="44" t="s">
        <v>104</v>
      </c>
      <c r="C192" s="284"/>
      <c r="D192" s="282">
        <v>1</v>
      </c>
      <c r="E192" s="282"/>
      <c r="F192" s="283"/>
      <c r="G192" s="44"/>
      <c r="H192" s="123">
        <v>1</v>
      </c>
      <c r="L192" t="s">
        <v>280</v>
      </c>
      <c r="M192">
        <v>1</v>
      </c>
      <c r="N192" s="4"/>
      <c r="O192" s="4">
        <v>1</v>
      </c>
      <c r="P192" s="4"/>
      <c r="Q192" s="4"/>
      <c r="R192" s="4"/>
    </row>
    <row r="193" spans="1:18" ht="28.5" x14ac:dyDescent="0.3">
      <c r="A193" s="84" t="s">
        <v>368</v>
      </c>
      <c r="B193" s="44" t="s">
        <v>30</v>
      </c>
      <c r="C193" s="284"/>
      <c r="D193" s="282"/>
      <c r="E193" s="282"/>
      <c r="F193" s="283">
        <v>1</v>
      </c>
      <c r="G193" s="44"/>
      <c r="H193" s="123">
        <v>1</v>
      </c>
      <c r="L193" t="s">
        <v>308</v>
      </c>
      <c r="M193">
        <v>1</v>
      </c>
      <c r="N193" s="4"/>
      <c r="O193" s="4"/>
      <c r="P193" s="4">
        <v>1</v>
      </c>
      <c r="Q193" s="4"/>
      <c r="R193" s="4"/>
    </row>
    <row r="194" spans="1:18" x14ac:dyDescent="0.3">
      <c r="A194" s="84" t="s">
        <v>374</v>
      </c>
      <c r="B194" s="44" t="s">
        <v>104</v>
      </c>
      <c r="C194" s="284"/>
      <c r="D194" s="282"/>
      <c r="E194" s="282"/>
      <c r="F194" s="283">
        <v>1</v>
      </c>
      <c r="G194" s="44"/>
      <c r="H194" s="123">
        <v>1</v>
      </c>
      <c r="L194" t="s">
        <v>379</v>
      </c>
      <c r="M194">
        <v>1</v>
      </c>
      <c r="N194" s="4"/>
      <c r="O194" s="4"/>
      <c r="P194" s="4"/>
      <c r="Q194" s="4">
        <v>1</v>
      </c>
      <c r="R194" s="4"/>
    </row>
    <row r="195" spans="1:18" x14ac:dyDescent="0.3">
      <c r="A195" s="84" t="s">
        <v>95</v>
      </c>
      <c r="B195" s="44" t="s">
        <v>104</v>
      </c>
      <c r="C195" s="284"/>
      <c r="D195" s="282"/>
      <c r="E195" s="282"/>
      <c r="F195" s="283"/>
      <c r="G195" s="44">
        <v>1</v>
      </c>
      <c r="H195" s="123">
        <v>1</v>
      </c>
      <c r="L195" t="s">
        <v>281</v>
      </c>
      <c r="M195">
        <v>1</v>
      </c>
      <c r="N195" s="4"/>
      <c r="O195" s="4">
        <v>1</v>
      </c>
      <c r="P195" s="4"/>
      <c r="Q195" s="4"/>
      <c r="R195" s="4"/>
    </row>
    <row r="196" spans="1:18" x14ac:dyDescent="0.3">
      <c r="A196" s="84" t="s">
        <v>120</v>
      </c>
      <c r="B196" s="44" t="s">
        <v>104</v>
      </c>
      <c r="C196" s="284"/>
      <c r="D196" s="282"/>
      <c r="E196" s="282"/>
      <c r="F196" s="283">
        <v>1</v>
      </c>
      <c r="G196" s="44"/>
      <c r="H196" s="123">
        <v>1</v>
      </c>
      <c r="L196" t="s">
        <v>433</v>
      </c>
      <c r="M196">
        <v>1</v>
      </c>
      <c r="N196" s="4"/>
      <c r="O196" s="4"/>
      <c r="P196" s="4"/>
      <c r="Q196" s="4"/>
      <c r="R196" s="4">
        <v>1</v>
      </c>
    </row>
    <row r="197" spans="1:18" x14ac:dyDescent="0.3">
      <c r="A197" s="84" t="s">
        <v>377</v>
      </c>
      <c r="B197" s="44" t="s">
        <v>104</v>
      </c>
      <c r="C197" s="284"/>
      <c r="D197" s="282"/>
      <c r="E197" s="282"/>
      <c r="F197" s="283">
        <v>1</v>
      </c>
      <c r="G197" s="44"/>
      <c r="H197" s="123">
        <v>1</v>
      </c>
      <c r="L197" t="s">
        <v>382</v>
      </c>
      <c r="M197">
        <v>1</v>
      </c>
      <c r="N197" s="4"/>
      <c r="O197" s="4"/>
      <c r="P197" s="4"/>
      <c r="Q197" s="4">
        <v>1</v>
      </c>
      <c r="R197" s="4"/>
    </row>
    <row r="198" spans="1:18" ht="28.5" x14ac:dyDescent="0.3">
      <c r="A198" s="84" t="s">
        <v>279</v>
      </c>
      <c r="B198" s="44" t="s">
        <v>104</v>
      </c>
      <c r="C198" s="284"/>
      <c r="D198" s="282">
        <v>1</v>
      </c>
      <c r="E198" s="282"/>
      <c r="F198" s="283"/>
      <c r="G198" s="44"/>
      <c r="H198" s="123">
        <v>1</v>
      </c>
      <c r="L198" t="s">
        <v>107</v>
      </c>
      <c r="M198">
        <v>1</v>
      </c>
      <c r="N198" s="4"/>
      <c r="O198" s="4">
        <v>1</v>
      </c>
      <c r="P198" s="4"/>
      <c r="Q198" s="4"/>
      <c r="R198" s="4"/>
    </row>
    <row r="199" spans="1:18" ht="28.5" x14ac:dyDescent="0.3">
      <c r="A199" s="84" t="s">
        <v>280</v>
      </c>
      <c r="B199" s="44" t="s">
        <v>104</v>
      </c>
      <c r="C199" s="284"/>
      <c r="D199" s="282">
        <v>1</v>
      </c>
      <c r="E199" s="282"/>
      <c r="F199" s="283"/>
      <c r="G199" s="44"/>
      <c r="H199" s="123">
        <v>1</v>
      </c>
      <c r="L199" t="s">
        <v>384</v>
      </c>
      <c r="M199">
        <v>1</v>
      </c>
      <c r="N199" s="4"/>
      <c r="O199" s="4"/>
      <c r="P199" s="4"/>
      <c r="Q199" s="4">
        <v>1</v>
      </c>
      <c r="R199" s="4"/>
    </row>
    <row r="200" spans="1:18" ht="28.5" x14ac:dyDescent="0.3">
      <c r="A200" s="84" t="s">
        <v>308</v>
      </c>
      <c r="B200" s="44" t="s">
        <v>104</v>
      </c>
      <c r="C200" s="284"/>
      <c r="D200" s="282"/>
      <c r="E200" s="282">
        <v>1</v>
      </c>
      <c r="F200" s="283"/>
      <c r="G200" s="44"/>
      <c r="H200" s="123">
        <v>1</v>
      </c>
      <c r="L200" t="s">
        <v>387</v>
      </c>
      <c r="M200">
        <v>1</v>
      </c>
      <c r="N200" s="4"/>
      <c r="O200" s="4"/>
      <c r="P200" s="4"/>
      <c r="Q200" s="4">
        <v>1</v>
      </c>
      <c r="R200" s="4"/>
    </row>
    <row r="201" spans="1:18" ht="28.5" x14ac:dyDescent="0.3">
      <c r="A201" s="84" t="s">
        <v>379</v>
      </c>
      <c r="B201" s="44" t="s">
        <v>30</v>
      </c>
      <c r="C201" s="284"/>
      <c r="D201" s="282"/>
      <c r="E201" s="282"/>
      <c r="F201" s="283">
        <v>1</v>
      </c>
      <c r="G201" s="44"/>
      <c r="H201" s="123">
        <v>1</v>
      </c>
      <c r="L201" t="s">
        <v>118</v>
      </c>
      <c r="M201">
        <v>1</v>
      </c>
      <c r="N201" s="4"/>
      <c r="O201" s="4"/>
      <c r="P201" s="4"/>
      <c r="Q201" s="4">
        <v>1</v>
      </c>
      <c r="R201" s="4"/>
    </row>
    <row r="202" spans="1:18" ht="28.5" x14ac:dyDescent="0.3">
      <c r="A202" s="84" t="s">
        <v>281</v>
      </c>
      <c r="B202" s="44" t="s">
        <v>104</v>
      </c>
      <c r="C202" s="284"/>
      <c r="D202" s="282">
        <v>1</v>
      </c>
      <c r="E202" s="282"/>
      <c r="F202" s="283"/>
      <c r="G202" s="44"/>
      <c r="H202" s="123">
        <v>1</v>
      </c>
      <c r="L202" t="s">
        <v>282</v>
      </c>
      <c r="M202">
        <v>1</v>
      </c>
      <c r="N202" s="4"/>
      <c r="O202" s="4">
        <v>1</v>
      </c>
      <c r="P202" s="4"/>
      <c r="Q202" s="4"/>
      <c r="R202" s="4"/>
    </row>
    <row r="203" spans="1:18" x14ac:dyDescent="0.3">
      <c r="A203" s="84" t="s">
        <v>433</v>
      </c>
      <c r="B203" s="44" t="s">
        <v>104</v>
      </c>
      <c r="C203" s="284"/>
      <c r="D203" s="282"/>
      <c r="E203" s="282"/>
      <c r="F203" s="283"/>
      <c r="G203" s="44">
        <v>1</v>
      </c>
      <c r="H203" s="123">
        <v>1</v>
      </c>
      <c r="L203" t="s">
        <v>283</v>
      </c>
      <c r="M203">
        <v>1</v>
      </c>
      <c r="N203" s="4"/>
      <c r="O203" s="4">
        <v>1</v>
      </c>
      <c r="P203" s="4"/>
      <c r="Q203" s="4"/>
      <c r="R203" s="4"/>
    </row>
    <row r="204" spans="1:18" x14ac:dyDescent="0.3">
      <c r="A204" s="84" t="s">
        <v>382</v>
      </c>
      <c r="B204" s="44" t="s">
        <v>104</v>
      </c>
      <c r="C204" s="284"/>
      <c r="D204" s="282"/>
      <c r="E204" s="282"/>
      <c r="F204" s="283">
        <v>1</v>
      </c>
      <c r="G204" s="44"/>
      <c r="H204" s="123">
        <v>1</v>
      </c>
      <c r="L204" t="s">
        <v>394</v>
      </c>
      <c r="M204">
        <v>1</v>
      </c>
      <c r="N204" s="4"/>
      <c r="O204" s="4"/>
      <c r="P204" s="4"/>
      <c r="Q204" s="4">
        <v>1</v>
      </c>
      <c r="R204" s="4"/>
    </row>
    <row r="205" spans="1:18" x14ac:dyDescent="0.3">
      <c r="A205" s="84" t="s">
        <v>107</v>
      </c>
      <c r="B205" s="44" t="s">
        <v>104</v>
      </c>
      <c r="C205" s="284"/>
      <c r="D205" s="282">
        <v>1</v>
      </c>
      <c r="E205" s="282"/>
      <c r="F205" s="283"/>
      <c r="G205" s="44"/>
      <c r="H205" s="123">
        <v>1</v>
      </c>
      <c r="L205" t="s">
        <v>436</v>
      </c>
      <c r="M205">
        <v>1</v>
      </c>
      <c r="N205" s="4"/>
      <c r="O205" s="4"/>
      <c r="P205" s="4"/>
      <c r="Q205" s="4"/>
      <c r="R205" s="4">
        <v>1</v>
      </c>
    </row>
    <row r="206" spans="1:18" ht="28.5" x14ac:dyDescent="0.3">
      <c r="A206" s="84" t="s">
        <v>384</v>
      </c>
      <c r="B206" s="44" t="s">
        <v>104</v>
      </c>
      <c r="C206" s="284"/>
      <c r="D206" s="282"/>
      <c r="E206" s="282"/>
      <c r="F206" s="283">
        <v>1</v>
      </c>
      <c r="G206" s="44"/>
      <c r="H206" s="123">
        <v>1</v>
      </c>
      <c r="L206" t="s">
        <v>285</v>
      </c>
      <c r="M206">
        <v>1</v>
      </c>
      <c r="N206" s="4"/>
      <c r="O206" s="4">
        <v>1</v>
      </c>
      <c r="P206" s="4"/>
      <c r="Q206" s="4"/>
      <c r="R206" s="4"/>
    </row>
    <row r="207" spans="1:18" x14ac:dyDescent="0.3">
      <c r="A207" s="84" t="s">
        <v>387</v>
      </c>
      <c r="B207" s="44" t="s">
        <v>104</v>
      </c>
      <c r="C207" s="284"/>
      <c r="D207" s="282"/>
      <c r="E207" s="282"/>
      <c r="F207" s="283">
        <v>1</v>
      </c>
      <c r="G207" s="44"/>
      <c r="H207" s="123">
        <v>1</v>
      </c>
      <c r="L207" t="s">
        <v>395</v>
      </c>
      <c r="M207">
        <v>1</v>
      </c>
      <c r="N207" s="4"/>
      <c r="O207" s="4"/>
      <c r="P207" s="4"/>
      <c r="Q207" s="4">
        <v>1</v>
      </c>
      <c r="R207" s="4"/>
    </row>
    <row r="208" spans="1:18" ht="28.5" x14ac:dyDescent="0.3">
      <c r="A208" s="84" t="s">
        <v>118</v>
      </c>
      <c r="B208" s="44" t="s">
        <v>104</v>
      </c>
      <c r="C208" s="284"/>
      <c r="D208" s="282"/>
      <c r="E208" s="282"/>
      <c r="F208" s="283">
        <v>1</v>
      </c>
      <c r="G208" s="44"/>
      <c r="H208" s="123">
        <v>1</v>
      </c>
      <c r="L208" t="s">
        <v>286</v>
      </c>
      <c r="M208">
        <v>1</v>
      </c>
      <c r="N208" s="4"/>
      <c r="O208" s="4">
        <v>1</v>
      </c>
      <c r="P208" s="4"/>
      <c r="Q208" s="4"/>
      <c r="R208" s="4"/>
    </row>
    <row r="209" spans="1:18" x14ac:dyDescent="0.3">
      <c r="A209" s="84" t="s">
        <v>282</v>
      </c>
      <c r="B209" s="44" t="s">
        <v>104</v>
      </c>
      <c r="C209" s="284"/>
      <c r="D209" s="282">
        <v>1</v>
      </c>
      <c r="E209" s="282"/>
      <c r="F209" s="283"/>
      <c r="G209" s="44"/>
      <c r="H209" s="123">
        <v>1</v>
      </c>
      <c r="L209" t="s">
        <v>287</v>
      </c>
      <c r="M209">
        <v>1</v>
      </c>
      <c r="N209" s="4"/>
      <c r="O209" s="4">
        <v>1</v>
      </c>
      <c r="P209" s="4"/>
      <c r="Q209" s="4"/>
      <c r="R209" s="4"/>
    </row>
    <row r="210" spans="1:18" ht="28.5" x14ac:dyDescent="0.3">
      <c r="A210" s="84" t="s">
        <v>283</v>
      </c>
      <c r="B210" s="44" t="s">
        <v>104</v>
      </c>
      <c r="C210" s="284"/>
      <c r="D210" s="282">
        <v>1</v>
      </c>
      <c r="E210" s="282"/>
      <c r="F210" s="283"/>
      <c r="G210" s="44"/>
      <c r="H210" s="123">
        <v>1</v>
      </c>
      <c r="L210" t="s">
        <v>404</v>
      </c>
      <c r="M210">
        <v>1</v>
      </c>
      <c r="N210" s="4"/>
      <c r="O210" s="4"/>
      <c r="P210" s="4"/>
      <c r="Q210" s="4">
        <v>1</v>
      </c>
      <c r="R210" s="4"/>
    </row>
    <row r="211" spans="1:18" x14ac:dyDescent="0.3">
      <c r="A211" s="84" t="s">
        <v>394</v>
      </c>
      <c r="B211" s="44" t="s">
        <v>104</v>
      </c>
      <c r="C211" s="284"/>
      <c r="D211" s="282"/>
      <c r="E211" s="282"/>
      <c r="F211" s="283">
        <v>1</v>
      </c>
      <c r="G211" s="44"/>
      <c r="H211" s="123">
        <v>1</v>
      </c>
      <c r="L211" t="s">
        <v>121</v>
      </c>
      <c r="M211">
        <v>1</v>
      </c>
      <c r="N211" s="4"/>
      <c r="O211" s="4"/>
      <c r="P211" s="4"/>
      <c r="Q211" s="4">
        <v>1</v>
      </c>
      <c r="R211" s="4"/>
    </row>
    <row r="212" spans="1:18" x14ac:dyDescent="0.3">
      <c r="A212" s="84" t="s">
        <v>436</v>
      </c>
      <c r="B212" s="44" t="s">
        <v>104</v>
      </c>
      <c r="C212" s="284"/>
      <c r="D212" s="282"/>
      <c r="E212" s="282"/>
      <c r="F212" s="283"/>
      <c r="G212" s="44">
        <v>1</v>
      </c>
      <c r="H212" s="123">
        <v>1</v>
      </c>
      <c r="L212" t="s">
        <v>288</v>
      </c>
      <c r="M212">
        <v>1</v>
      </c>
      <c r="N212" s="4"/>
      <c r="O212" s="4">
        <v>1</v>
      </c>
      <c r="P212" s="4"/>
      <c r="Q212" s="4"/>
      <c r="R212" s="4"/>
    </row>
    <row r="213" spans="1:18" ht="28.5" x14ac:dyDescent="0.3">
      <c r="A213" s="84" t="s">
        <v>285</v>
      </c>
      <c r="B213" s="44" t="s">
        <v>104</v>
      </c>
      <c r="C213" s="284"/>
      <c r="D213" s="282">
        <v>1</v>
      </c>
      <c r="E213" s="282"/>
      <c r="F213" s="283"/>
      <c r="G213" s="44"/>
      <c r="H213" s="123">
        <v>1</v>
      </c>
      <c r="L213" t="s">
        <v>109</v>
      </c>
      <c r="M213">
        <v>1</v>
      </c>
      <c r="N213" s="4"/>
      <c r="O213" s="4">
        <v>1</v>
      </c>
      <c r="P213" s="4"/>
      <c r="Q213" s="4"/>
      <c r="R213" s="4"/>
    </row>
    <row r="214" spans="1:18" x14ac:dyDescent="0.3">
      <c r="A214" s="84" t="s">
        <v>395</v>
      </c>
      <c r="B214" s="44" t="s">
        <v>104</v>
      </c>
      <c r="C214" s="284"/>
      <c r="D214" s="282"/>
      <c r="E214" s="282"/>
      <c r="F214" s="283">
        <v>1</v>
      </c>
      <c r="G214" s="44"/>
      <c r="H214" s="123">
        <v>1</v>
      </c>
      <c r="L214" t="s">
        <v>123</v>
      </c>
      <c r="M214">
        <v>1</v>
      </c>
      <c r="N214" s="4"/>
      <c r="O214" s="4"/>
      <c r="P214" s="4"/>
      <c r="Q214" s="4">
        <v>1</v>
      </c>
      <c r="R214" s="4"/>
    </row>
    <row r="215" spans="1:18" x14ac:dyDescent="0.3">
      <c r="A215" s="84" t="s">
        <v>286</v>
      </c>
      <c r="B215" s="44" t="s">
        <v>104</v>
      </c>
      <c r="C215" s="284"/>
      <c r="D215" s="282">
        <v>1</v>
      </c>
      <c r="E215" s="282"/>
      <c r="F215" s="283"/>
      <c r="G215" s="44"/>
      <c r="H215" s="123">
        <v>1</v>
      </c>
      <c r="L215" t="s">
        <v>290</v>
      </c>
      <c r="M215">
        <v>1</v>
      </c>
      <c r="N215" s="4"/>
      <c r="O215" s="4">
        <v>1</v>
      </c>
      <c r="P215" s="4"/>
      <c r="Q215" s="4"/>
      <c r="R215" s="4"/>
    </row>
    <row r="216" spans="1:18" ht="28.5" x14ac:dyDescent="0.3">
      <c r="A216" s="84" t="s">
        <v>74</v>
      </c>
      <c r="B216" s="44" t="s">
        <v>104</v>
      </c>
      <c r="C216" s="284"/>
      <c r="D216" s="282">
        <v>1</v>
      </c>
      <c r="E216" s="282"/>
      <c r="F216" s="283"/>
      <c r="G216" s="44"/>
      <c r="H216" s="123">
        <v>1</v>
      </c>
      <c r="L216" t="s">
        <v>439</v>
      </c>
      <c r="M216">
        <v>1</v>
      </c>
      <c r="N216" s="4"/>
      <c r="O216" s="4"/>
      <c r="P216" s="4"/>
      <c r="Q216" s="4"/>
      <c r="R216" s="4">
        <v>1</v>
      </c>
    </row>
    <row r="217" spans="1:18" x14ac:dyDescent="0.3">
      <c r="A217" s="84" t="s">
        <v>287</v>
      </c>
      <c r="B217" s="44" t="s">
        <v>104</v>
      </c>
      <c r="C217" s="284"/>
      <c r="D217" s="282">
        <v>1</v>
      </c>
      <c r="E217" s="282"/>
      <c r="F217" s="283"/>
      <c r="G217" s="44"/>
      <c r="H217" s="123">
        <v>1</v>
      </c>
      <c r="L217" t="s">
        <v>369</v>
      </c>
      <c r="M217">
        <v>1</v>
      </c>
      <c r="N217" s="4"/>
      <c r="O217" s="4"/>
      <c r="P217" s="4"/>
      <c r="Q217" s="4">
        <v>1</v>
      </c>
      <c r="R217" s="4"/>
    </row>
    <row r="218" spans="1:18" ht="28.5" x14ac:dyDescent="0.3">
      <c r="A218" s="84" t="s">
        <v>404</v>
      </c>
      <c r="B218" s="44" t="s">
        <v>104</v>
      </c>
      <c r="C218" s="284"/>
      <c r="D218" s="282"/>
      <c r="E218" s="282"/>
      <c r="F218" s="283">
        <v>1</v>
      </c>
      <c r="G218" s="44"/>
      <c r="H218" s="123">
        <v>1</v>
      </c>
      <c r="L218" t="s">
        <v>127</v>
      </c>
      <c r="M218">
        <v>1</v>
      </c>
      <c r="N218" s="4"/>
      <c r="O218" s="4"/>
      <c r="P218" s="4"/>
      <c r="Q218" s="4">
        <v>1</v>
      </c>
      <c r="R218" s="4"/>
    </row>
    <row r="219" spans="1:18" x14ac:dyDescent="0.3">
      <c r="A219" s="84" t="s">
        <v>121</v>
      </c>
      <c r="B219" s="44" t="s">
        <v>104</v>
      </c>
      <c r="C219" s="284"/>
      <c r="D219" s="282"/>
      <c r="E219" s="282"/>
      <c r="F219" s="283">
        <v>1</v>
      </c>
      <c r="G219" s="44"/>
      <c r="H219" s="123">
        <v>1</v>
      </c>
      <c r="L219" t="s">
        <v>357</v>
      </c>
      <c r="M219">
        <v>1</v>
      </c>
      <c r="N219" s="4"/>
      <c r="O219" s="4"/>
      <c r="P219" s="4"/>
      <c r="Q219" s="4">
        <v>1</v>
      </c>
      <c r="R219" s="4"/>
    </row>
    <row r="220" spans="1:18" x14ac:dyDescent="0.3">
      <c r="A220" s="84" t="s">
        <v>288</v>
      </c>
      <c r="B220" s="44" t="s">
        <v>104</v>
      </c>
      <c r="C220" s="284"/>
      <c r="D220" s="282">
        <v>1</v>
      </c>
      <c r="E220" s="282"/>
      <c r="F220" s="283"/>
      <c r="G220" s="44"/>
      <c r="H220" s="123">
        <v>1</v>
      </c>
      <c r="L220" t="s">
        <v>386</v>
      </c>
      <c r="M220">
        <v>1</v>
      </c>
      <c r="N220" s="4"/>
      <c r="O220" s="4"/>
      <c r="P220" s="4"/>
      <c r="Q220" s="4">
        <v>1</v>
      </c>
      <c r="R220" s="4"/>
    </row>
    <row r="221" spans="1:18" x14ac:dyDescent="0.3">
      <c r="A221" s="84" t="s">
        <v>109</v>
      </c>
      <c r="B221" s="44" t="s">
        <v>104</v>
      </c>
      <c r="C221" s="284"/>
      <c r="D221" s="282">
        <v>1</v>
      </c>
      <c r="E221" s="282"/>
      <c r="F221" s="283"/>
      <c r="G221" s="44"/>
      <c r="H221" s="123">
        <v>1</v>
      </c>
      <c r="L221" t="s">
        <v>291</v>
      </c>
      <c r="M221">
        <v>1</v>
      </c>
      <c r="N221" s="4"/>
      <c r="O221" s="4">
        <v>1</v>
      </c>
      <c r="P221" s="4"/>
      <c r="Q221" s="4"/>
      <c r="R221" s="4"/>
    </row>
    <row r="222" spans="1:18" x14ac:dyDescent="0.3">
      <c r="A222" s="84" t="s">
        <v>732</v>
      </c>
      <c r="B222" s="44" t="s">
        <v>104</v>
      </c>
      <c r="C222" s="284"/>
      <c r="D222" s="282">
        <v>1</v>
      </c>
      <c r="E222" s="282"/>
      <c r="F222" s="283"/>
      <c r="G222" s="44"/>
      <c r="H222" s="123">
        <v>1</v>
      </c>
      <c r="L222" t="s">
        <v>388</v>
      </c>
      <c r="M222">
        <v>1</v>
      </c>
      <c r="N222" s="4"/>
      <c r="O222" s="4"/>
      <c r="P222" s="4"/>
      <c r="Q222" s="4">
        <v>1</v>
      </c>
      <c r="R222" s="4"/>
    </row>
    <row r="223" spans="1:18" x14ac:dyDescent="0.3">
      <c r="A223" s="84" t="s">
        <v>733</v>
      </c>
      <c r="B223" s="44" t="s">
        <v>104</v>
      </c>
      <c r="C223" s="284"/>
      <c r="D223" s="282">
        <v>1</v>
      </c>
      <c r="E223" s="282"/>
      <c r="F223" s="283"/>
      <c r="G223" s="44"/>
      <c r="H223" s="123">
        <v>1</v>
      </c>
      <c r="L223" t="s">
        <v>292</v>
      </c>
      <c r="M223">
        <v>1</v>
      </c>
      <c r="N223" s="4"/>
      <c r="O223" s="4">
        <v>1</v>
      </c>
      <c r="P223" s="4"/>
      <c r="Q223" s="4"/>
      <c r="R223" s="4"/>
    </row>
    <row r="224" spans="1:18" x14ac:dyDescent="0.3">
      <c r="A224" s="84" t="s">
        <v>123</v>
      </c>
      <c r="B224" s="44" t="s">
        <v>104</v>
      </c>
      <c r="C224" s="284"/>
      <c r="D224" s="282"/>
      <c r="E224" s="282"/>
      <c r="F224" s="283">
        <v>1</v>
      </c>
      <c r="G224" s="44"/>
      <c r="H224" s="123">
        <v>1</v>
      </c>
      <c r="L224" t="s">
        <v>293</v>
      </c>
      <c r="M224">
        <v>1</v>
      </c>
      <c r="N224" s="4"/>
      <c r="O224" s="4">
        <v>1</v>
      </c>
      <c r="P224" s="4"/>
      <c r="Q224" s="4"/>
      <c r="R224" s="4"/>
    </row>
    <row r="225" spans="1:18" x14ac:dyDescent="0.3">
      <c r="A225" s="84" t="s">
        <v>290</v>
      </c>
      <c r="B225" s="44" t="s">
        <v>104</v>
      </c>
      <c r="C225" s="284"/>
      <c r="D225" s="282">
        <v>1</v>
      </c>
      <c r="E225" s="282"/>
      <c r="F225" s="283"/>
      <c r="G225" s="44"/>
      <c r="H225" s="123">
        <v>1</v>
      </c>
      <c r="L225" t="s">
        <v>294</v>
      </c>
      <c r="M225">
        <v>1</v>
      </c>
      <c r="N225" s="4"/>
      <c r="O225" s="4">
        <v>1</v>
      </c>
      <c r="P225" s="4"/>
      <c r="Q225" s="4"/>
      <c r="R225" s="4"/>
    </row>
    <row r="226" spans="1:18" x14ac:dyDescent="0.3">
      <c r="A226" s="84" t="s">
        <v>439</v>
      </c>
      <c r="B226" s="44" t="s">
        <v>104</v>
      </c>
      <c r="C226" s="284"/>
      <c r="D226" s="282"/>
      <c r="E226" s="282"/>
      <c r="F226" s="283"/>
      <c r="G226" s="44">
        <v>1</v>
      </c>
      <c r="H226" s="123">
        <v>1</v>
      </c>
      <c r="L226" t="s">
        <v>295</v>
      </c>
      <c r="M226">
        <v>1</v>
      </c>
      <c r="N226" s="4"/>
      <c r="O226" s="4">
        <v>1</v>
      </c>
      <c r="P226" s="4"/>
      <c r="Q226" s="4"/>
      <c r="R226" s="4"/>
    </row>
    <row r="227" spans="1:18" ht="28.5" x14ac:dyDescent="0.3">
      <c r="A227" s="84" t="s">
        <v>369</v>
      </c>
      <c r="B227" s="44" t="s">
        <v>104</v>
      </c>
      <c r="C227" s="284"/>
      <c r="D227" s="282"/>
      <c r="E227" s="282"/>
      <c r="F227" s="283">
        <v>1</v>
      </c>
      <c r="G227" s="44"/>
      <c r="H227" s="123">
        <v>1</v>
      </c>
      <c r="L227" t="s">
        <v>373</v>
      </c>
      <c r="M227">
        <v>1</v>
      </c>
      <c r="N227" s="4"/>
      <c r="O227" s="4"/>
      <c r="P227" s="4"/>
      <c r="Q227" s="4">
        <v>1</v>
      </c>
      <c r="R227" s="4"/>
    </row>
    <row r="228" spans="1:18" ht="42.75" x14ac:dyDescent="0.3">
      <c r="A228" s="84" t="s">
        <v>127</v>
      </c>
      <c r="B228" s="44" t="s">
        <v>30</v>
      </c>
      <c r="C228" s="284"/>
      <c r="D228" s="282"/>
      <c r="E228" s="282"/>
      <c r="F228" s="283">
        <v>1</v>
      </c>
      <c r="G228" s="44"/>
      <c r="H228" s="123">
        <v>1</v>
      </c>
      <c r="L228" t="s">
        <v>440</v>
      </c>
      <c r="M228">
        <v>1</v>
      </c>
      <c r="N228" s="4"/>
      <c r="O228" s="4"/>
      <c r="P228" s="4"/>
      <c r="Q228" s="4"/>
      <c r="R228" s="4">
        <v>1</v>
      </c>
    </row>
    <row r="229" spans="1:18" x14ac:dyDescent="0.3">
      <c r="A229" s="84" t="s">
        <v>357</v>
      </c>
      <c r="B229" s="44" t="s">
        <v>30</v>
      </c>
      <c r="C229" s="284"/>
      <c r="D229" s="282"/>
      <c r="E229" s="282"/>
      <c r="F229" s="283">
        <v>1</v>
      </c>
      <c r="G229" s="44"/>
      <c r="H229" s="123">
        <v>1</v>
      </c>
      <c r="L229" t="s">
        <v>114</v>
      </c>
      <c r="M229">
        <v>1</v>
      </c>
      <c r="N229" s="4"/>
      <c r="O229" s="4">
        <v>1</v>
      </c>
      <c r="P229" s="4"/>
      <c r="Q229" s="4"/>
      <c r="R229" s="4"/>
    </row>
    <row r="230" spans="1:18" x14ac:dyDescent="0.3">
      <c r="A230" s="84" t="s">
        <v>386</v>
      </c>
      <c r="B230" s="44" t="s">
        <v>104</v>
      </c>
      <c r="C230" s="284"/>
      <c r="D230" s="282"/>
      <c r="E230" s="282"/>
      <c r="F230" s="283">
        <v>1</v>
      </c>
      <c r="G230" s="44"/>
      <c r="H230" s="123">
        <v>1</v>
      </c>
      <c r="L230" t="s">
        <v>442</v>
      </c>
      <c r="M230">
        <v>1</v>
      </c>
      <c r="N230" s="4"/>
      <c r="O230" s="4"/>
      <c r="P230" s="4"/>
      <c r="Q230" s="4"/>
      <c r="R230" s="4">
        <v>1</v>
      </c>
    </row>
    <row r="231" spans="1:18" x14ac:dyDescent="0.3">
      <c r="A231" s="84" t="s">
        <v>291</v>
      </c>
      <c r="B231" s="44" t="s">
        <v>104</v>
      </c>
      <c r="C231" s="284"/>
      <c r="D231" s="282">
        <v>1</v>
      </c>
      <c r="E231" s="282"/>
      <c r="F231" s="283"/>
      <c r="G231" s="44"/>
      <c r="H231" s="123">
        <v>1</v>
      </c>
      <c r="L231" t="s">
        <v>356</v>
      </c>
      <c r="M231">
        <v>1</v>
      </c>
      <c r="N231" s="4"/>
      <c r="O231" s="4"/>
      <c r="P231" s="4"/>
      <c r="Q231" s="4">
        <v>1</v>
      </c>
      <c r="R231" s="4"/>
    </row>
    <row r="232" spans="1:18" x14ac:dyDescent="0.3">
      <c r="A232" s="84" t="s">
        <v>388</v>
      </c>
      <c r="B232" s="44" t="s">
        <v>30</v>
      </c>
      <c r="C232" s="284"/>
      <c r="D232" s="282"/>
      <c r="E232" s="282"/>
      <c r="F232" s="283">
        <v>1</v>
      </c>
      <c r="G232" s="44"/>
      <c r="H232" s="123">
        <v>1</v>
      </c>
      <c r="L232" t="s">
        <v>443</v>
      </c>
      <c r="M232">
        <v>1</v>
      </c>
      <c r="N232" s="4"/>
      <c r="O232" s="4"/>
      <c r="P232" s="4"/>
      <c r="Q232" s="4"/>
      <c r="R232" s="4">
        <v>1</v>
      </c>
    </row>
    <row r="233" spans="1:18" x14ac:dyDescent="0.3">
      <c r="A233" s="84" t="s">
        <v>292</v>
      </c>
      <c r="B233" s="44" t="s">
        <v>104</v>
      </c>
      <c r="C233" s="284"/>
      <c r="D233" s="282">
        <v>1</v>
      </c>
      <c r="E233" s="282"/>
      <c r="F233" s="283"/>
      <c r="G233" s="44"/>
      <c r="H233" s="123">
        <v>1</v>
      </c>
      <c r="L233" t="s">
        <v>375</v>
      </c>
      <c r="M233">
        <v>1</v>
      </c>
      <c r="N233" s="4"/>
      <c r="O233" s="4"/>
      <c r="P233" s="4"/>
      <c r="Q233" s="4">
        <v>1</v>
      </c>
      <c r="R233" s="4"/>
    </row>
    <row r="234" spans="1:18" ht="42.75" x14ac:dyDescent="0.3">
      <c r="A234" s="84" t="s">
        <v>293</v>
      </c>
      <c r="B234" s="44" t="s">
        <v>104</v>
      </c>
      <c r="C234" s="284"/>
      <c r="D234" s="282">
        <v>1</v>
      </c>
      <c r="E234" s="282"/>
      <c r="F234" s="283"/>
      <c r="G234" s="44"/>
      <c r="H234" s="123">
        <v>1</v>
      </c>
      <c r="L234" t="s">
        <v>444</v>
      </c>
      <c r="M234">
        <v>1</v>
      </c>
      <c r="N234" s="4"/>
      <c r="O234" s="4"/>
      <c r="P234" s="4"/>
      <c r="Q234" s="4"/>
      <c r="R234" s="4">
        <v>1</v>
      </c>
    </row>
    <row r="235" spans="1:18" ht="42.75" x14ac:dyDescent="0.3">
      <c r="A235" s="84" t="s">
        <v>294</v>
      </c>
      <c r="B235" s="44" t="s">
        <v>104</v>
      </c>
      <c r="C235" s="284"/>
      <c r="D235" s="282">
        <v>1</v>
      </c>
      <c r="E235" s="282"/>
      <c r="F235" s="283"/>
      <c r="G235" s="44"/>
      <c r="H235" s="123">
        <v>1</v>
      </c>
      <c r="L235" t="s">
        <v>115</v>
      </c>
      <c r="M235">
        <v>1</v>
      </c>
      <c r="N235" s="4"/>
      <c r="O235" s="4">
        <v>1</v>
      </c>
      <c r="P235" s="4"/>
      <c r="Q235" s="4"/>
      <c r="R235" s="4"/>
    </row>
    <row r="236" spans="1:18" ht="28.5" x14ac:dyDescent="0.3">
      <c r="A236" s="84" t="s">
        <v>295</v>
      </c>
      <c r="B236" s="44" t="s">
        <v>104</v>
      </c>
      <c r="C236" s="284"/>
      <c r="D236" s="282">
        <v>1</v>
      </c>
      <c r="E236" s="282"/>
      <c r="F236" s="283"/>
      <c r="G236" s="44"/>
      <c r="H236" s="123">
        <v>1</v>
      </c>
      <c r="L236" t="s">
        <v>119</v>
      </c>
      <c r="M236">
        <v>1</v>
      </c>
      <c r="N236" s="4"/>
      <c r="O236" s="4"/>
      <c r="P236" s="4"/>
      <c r="Q236" s="4">
        <v>1</v>
      </c>
      <c r="R236" s="4"/>
    </row>
    <row r="237" spans="1:18" x14ac:dyDescent="0.3">
      <c r="A237" s="84" t="s">
        <v>373</v>
      </c>
      <c r="B237" s="44" t="s">
        <v>104</v>
      </c>
      <c r="C237" s="284"/>
      <c r="D237" s="282"/>
      <c r="E237" s="282"/>
      <c r="F237" s="283">
        <v>1</v>
      </c>
      <c r="G237" s="44"/>
      <c r="H237" s="123">
        <v>1</v>
      </c>
      <c r="L237" t="s">
        <v>446</v>
      </c>
      <c r="M237">
        <v>1</v>
      </c>
      <c r="N237" s="4"/>
      <c r="O237" s="4"/>
      <c r="P237" s="4"/>
      <c r="Q237" s="4"/>
      <c r="R237" s="4">
        <v>1</v>
      </c>
    </row>
    <row r="238" spans="1:18" x14ac:dyDescent="0.3">
      <c r="A238" s="84" t="s">
        <v>440</v>
      </c>
      <c r="B238" s="44" t="s">
        <v>104</v>
      </c>
      <c r="C238" s="284"/>
      <c r="D238" s="282"/>
      <c r="E238" s="282"/>
      <c r="F238" s="283"/>
      <c r="G238" s="44">
        <v>1</v>
      </c>
      <c r="H238" s="123">
        <v>1</v>
      </c>
      <c r="L238" t="s">
        <v>471</v>
      </c>
      <c r="M238">
        <v>1</v>
      </c>
      <c r="N238" s="4"/>
      <c r="O238" s="4"/>
      <c r="P238" s="4"/>
      <c r="Q238" s="4">
        <v>1</v>
      </c>
      <c r="R238" s="4"/>
    </row>
    <row r="239" spans="1:18" x14ac:dyDescent="0.3">
      <c r="A239" s="84" t="s">
        <v>114</v>
      </c>
      <c r="B239" s="44" t="s">
        <v>104</v>
      </c>
      <c r="C239" s="284"/>
      <c r="D239" s="282">
        <v>1</v>
      </c>
      <c r="E239" s="282"/>
      <c r="F239" s="283"/>
      <c r="G239" s="44"/>
      <c r="H239" s="123">
        <v>1</v>
      </c>
      <c r="L239" t="s">
        <v>396</v>
      </c>
      <c r="M239">
        <v>1</v>
      </c>
      <c r="N239" s="4"/>
      <c r="O239" s="4"/>
      <c r="P239" s="4"/>
      <c r="Q239" s="4">
        <v>1</v>
      </c>
      <c r="R239" s="4"/>
    </row>
    <row r="240" spans="1:18" ht="28.5" x14ac:dyDescent="0.3">
      <c r="A240" s="84" t="s">
        <v>442</v>
      </c>
      <c r="B240" s="44" t="s">
        <v>104</v>
      </c>
      <c r="C240" s="284"/>
      <c r="D240" s="282"/>
      <c r="E240" s="282"/>
      <c r="F240" s="283"/>
      <c r="G240" s="44">
        <v>1</v>
      </c>
      <c r="H240" s="123">
        <v>1</v>
      </c>
      <c r="L240" t="s">
        <v>297</v>
      </c>
      <c r="M240">
        <v>1</v>
      </c>
      <c r="N240" s="4"/>
      <c r="O240" s="4">
        <v>1</v>
      </c>
      <c r="P240" s="4"/>
      <c r="Q240" s="4"/>
      <c r="R240" s="4"/>
    </row>
    <row r="241" spans="1:18" ht="28.5" x14ac:dyDescent="0.3">
      <c r="A241" s="84" t="s">
        <v>356</v>
      </c>
      <c r="B241" s="44" t="s">
        <v>30</v>
      </c>
      <c r="C241" s="284"/>
      <c r="D241" s="282"/>
      <c r="E241" s="282"/>
      <c r="F241" s="283">
        <v>1</v>
      </c>
      <c r="G241" s="44"/>
      <c r="H241" s="123">
        <v>1</v>
      </c>
      <c r="L241" t="s">
        <v>447</v>
      </c>
      <c r="M241">
        <v>1</v>
      </c>
      <c r="N241" s="4"/>
      <c r="O241" s="4"/>
      <c r="P241" s="4"/>
      <c r="Q241" s="4"/>
      <c r="R241" s="4">
        <v>1</v>
      </c>
    </row>
    <row r="242" spans="1:18" ht="28.5" x14ac:dyDescent="0.3">
      <c r="A242" s="84" t="s">
        <v>443</v>
      </c>
      <c r="B242" s="44" t="s">
        <v>104</v>
      </c>
      <c r="C242" s="284"/>
      <c r="D242" s="282"/>
      <c r="E242" s="282"/>
      <c r="F242" s="283"/>
      <c r="G242" s="44">
        <v>1</v>
      </c>
      <c r="H242" s="123">
        <v>1</v>
      </c>
      <c r="L242" t="s">
        <v>376</v>
      </c>
      <c r="M242">
        <v>1</v>
      </c>
      <c r="N242" s="4"/>
      <c r="O242" s="4"/>
      <c r="P242" s="4"/>
      <c r="Q242" s="4">
        <v>1</v>
      </c>
      <c r="R242" s="4"/>
    </row>
    <row r="243" spans="1:18" x14ac:dyDescent="0.3">
      <c r="A243" s="84" t="s">
        <v>375</v>
      </c>
      <c r="B243" s="44" t="s">
        <v>104</v>
      </c>
      <c r="C243" s="284"/>
      <c r="D243" s="282"/>
      <c r="E243" s="282"/>
      <c r="F243" s="283">
        <v>1</v>
      </c>
      <c r="G243" s="44"/>
      <c r="H243" s="123">
        <v>1</v>
      </c>
      <c r="L243" t="s">
        <v>409</v>
      </c>
      <c r="M243">
        <v>1</v>
      </c>
      <c r="N243" s="4"/>
      <c r="O243" s="4"/>
      <c r="P243" s="4"/>
      <c r="Q243" s="4"/>
      <c r="R243" s="4">
        <v>1</v>
      </c>
    </row>
    <row r="244" spans="1:18" x14ac:dyDescent="0.3">
      <c r="A244" s="84" t="s">
        <v>444</v>
      </c>
      <c r="B244" s="44" t="s">
        <v>104</v>
      </c>
      <c r="C244" s="284"/>
      <c r="D244" s="282"/>
      <c r="E244" s="282"/>
      <c r="F244" s="283"/>
      <c r="G244" s="44">
        <v>1</v>
      </c>
      <c r="H244" s="123">
        <v>1</v>
      </c>
      <c r="L244" t="s">
        <v>472</v>
      </c>
      <c r="M244">
        <v>1</v>
      </c>
      <c r="N244" s="4"/>
      <c r="O244" s="4"/>
      <c r="P244" s="4"/>
      <c r="Q244" s="4"/>
      <c r="R244" s="4">
        <v>1</v>
      </c>
    </row>
    <row r="245" spans="1:18" ht="28.5" x14ac:dyDescent="0.3">
      <c r="A245" s="84" t="s">
        <v>119</v>
      </c>
      <c r="B245" s="44" t="s">
        <v>104</v>
      </c>
      <c r="C245" s="284"/>
      <c r="D245" s="282"/>
      <c r="E245" s="282"/>
      <c r="F245" s="283">
        <v>1</v>
      </c>
      <c r="G245" s="44"/>
      <c r="H245" s="123">
        <v>1</v>
      </c>
      <c r="L245" t="s">
        <v>298</v>
      </c>
      <c r="M245">
        <v>1</v>
      </c>
      <c r="N245" s="4"/>
      <c r="O245" s="4">
        <v>1</v>
      </c>
      <c r="P245" s="4"/>
      <c r="Q245" s="4"/>
      <c r="R245" s="4"/>
    </row>
    <row r="246" spans="1:18" x14ac:dyDescent="0.3">
      <c r="A246" s="84" t="s">
        <v>446</v>
      </c>
      <c r="B246" s="44" t="s">
        <v>104</v>
      </c>
      <c r="C246" s="284"/>
      <c r="D246" s="282"/>
      <c r="E246" s="282"/>
      <c r="F246" s="283"/>
      <c r="G246" s="44">
        <v>1</v>
      </c>
      <c r="H246" s="123">
        <v>1</v>
      </c>
      <c r="L246" t="s">
        <v>398</v>
      </c>
      <c r="M246">
        <v>1</v>
      </c>
      <c r="N246" s="4"/>
      <c r="O246" s="4"/>
      <c r="P246" s="4"/>
      <c r="Q246" s="4">
        <v>1</v>
      </c>
      <c r="R246" s="4"/>
    </row>
    <row r="247" spans="1:18" x14ac:dyDescent="0.3">
      <c r="A247" s="84" t="s">
        <v>363</v>
      </c>
      <c r="B247" s="44" t="s">
        <v>104</v>
      </c>
      <c r="C247" s="284"/>
      <c r="D247" s="282"/>
      <c r="E247" s="282"/>
      <c r="F247" s="283">
        <v>1</v>
      </c>
      <c r="G247" s="44"/>
      <c r="H247" s="123">
        <v>1</v>
      </c>
      <c r="L247" t="s">
        <v>299</v>
      </c>
      <c r="M247">
        <v>1</v>
      </c>
      <c r="N247" s="4"/>
      <c r="O247" s="4">
        <v>1</v>
      </c>
      <c r="P247" s="4"/>
      <c r="Q247" s="4"/>
      <c r="R247" s="4"/>
    </row>
    <row r="248" spans="1:18" x14ac:dyDescent="0.3">
      <c r="A248" s="84" t="s">
        <v>396</v>
      </c>
      <c r="B248" s="44" t="s">
        <v>104</v>
      </c>
      <c r="C248" s="284"/>
      <c r="D248" s="282"/>
      <c r="E248" s="282"/>
      <c r="F248" s="283">
        <v>1</v>
      </c>
      <c r="G248" s="44"/>
      <c r="H248" s="123">
        <v>1</v>
      </c>
      <c r="L248" t="s">
        <v>188</v>
      </c>
      <c r="M248">
        <v>1</v>
      </c>
      <c r="N248" s="4"/>
      <c r="O248" s="4">
        <v>1</v>
      </c>
      <c r="P248" s="4"/>
      <c r="Q248" s="4"/>
      <c r="R248" s="4"/>
    </row>
    <row r="249" spans="1:18" ht="28.5" x14ac:dyDescent="0.3">
      <c r="A249" s="84" t="s">
        <v>297</v>
      </c>
      <c r="B249" s="44" t="s">
        <v>30</v>
      </c>
      <c r="C249" s="284"/>
      <c r="D249" s="282">
        <v>1</v>
      </c>
      <c r="E249" s="282"/>
      <c r="F249" s="283"/>
      <c r="G249" s="44"/>
      <c r="H249" s="123">
        <v>1</v>
      </c>
      <c r="L249" t="s">
        <v>399</v>
      </c>
      <c r="M249">
        <v>1</v>
      </c>
      <c r="N249" s="4"/>
      <c r="O249" s="4"/>
      <c r="P249" s="4"/>
      <c r="Q249" s="4">
        <v>1</v>
      </c>
      <c r="R249" s="4"/>
    </row>
    <row r="250" spans="1:18" x14ac:dyDescent="0.3">
      <c r="A250" s="84" t="s">
        <v>447</v>
      </c>
      <c r="B250" s="44" t="s">
        <v>30</v>
      </c>
      <c r="C250" s="284"/>
      <c r="D250" s="282"/>
      <c r="E250" s="282"/>
      <c r="F250" s="283"/>
      <c r="G250" s="44">
        <v>1</v>
      </c>
      <c r="H250" s="123">
        <v>1</v>
      </c>
      <c r="L250" t="s">
        <v>300</v>
      </c>
      <c r="M250">
        <v>1</v>
      </c>
      <c r="N250" s="4"/>
      <c r="O250" s="4">
        <v>1</v>
      </c>
      <c r="P250" s="4"/>
      <c r="Q250" s="4"/>
      <c r="R250" s="4"/>
    </row>
    <row r="251" spans="1:18" x14ac:dyDescent="0.3">
      <c r="A251" s="84" t="s">
        <v>734</v>
      </c>
      <c r="B251" s="44" t="s">
        <v>104</v>
      </c>
      <c r="C251" s="284"/>
      <c r="D251" s="282">
        <v>1</v>
      </c>
      <c r="E251" s="282"/>
      <c r="F251" s="283"/>
      <c r="G251" s="44"/>
      <c r="H251" s="123">
        <v>1</v>
      </c>
      <c r="L251" t="s">
        <v>473</v>
      </c>
      <c r="M251">
        <v>1</v>
      </c>
      <c r="N251" s="4"/>
      <c r="O251" s="4">
        <v>1</v>
      </c>
      <c r="P251" s="4"/>
      <c r="Q251" s="4"/>
      <c r="R251" s="4"/>
    </row>
    <row r="252" spans="1:18" ht="28.5" x14ac:dyDescent="0.3">
      <c r="A252" s="84" t="s">
        <v>376</v>
      </c>
      <c r="B252" s="44" t="s">
        <v>104</v>
      </c>
      <c r="C252" s="284"/>
      <c r="D252" s="282"/>
      <c r="E252" s="282"/>
      <c r="F252" s="283">
        <v>1</v>
      </c>
      <c r="G252" s="44"/>
      <c r="H252" s="123">
        <v>1</v>
      </c>
      <c r="L252" t="s">
        <v>378</v>
      </c>
      <c r="M252">
        <v>1</v>
      </c>
      <c r="N252" s="4"/>
      <c r="O252" s="4"/>
      <c r="P252" s="4"/>
      <c r="Q252" s="4">
        <v>1</v>
      </c>
      <c r="R252" s="4"/>
    </row>
    <row r="253" spans="1:18" x14ac:dyDescent="0.3">
      <c r="A253" s="84" t="s">
        <v>449</v>
      </c>
      <c r="B253" s="44" t="s">
        <v>104</v>
      </c>
      <c r="C253" s="284"/>
      <c r="D253" s="282"/>
      <c r="E253" s="282"/>
      <c r="F253" s="283"/>
      <c r="G253" s="44">
        <v>1</v>
      </c>
      <c r="H253" s="123">
        <v>1</v>
      </c>
      <c r="L253" t="s">
        <v>401</v>
      </c>
      <c r="M253">
        <v>1</v>
      </c>
      <c r="N253" s="4"/>
      <c r="O253" s="4"/>
      <c r="P253" s="4"/>
      <c r="Q253" s="4">
        <v>1</v>
      </c>
      <c r="R253" s="4"/>
    </row>
    <row r="254" spans="1:18" x14ac:dyDescent="0.3">
      <c r="A254" s="84" t="s">
        <v>298</v>
      </c>
      <c r="B254" s="44" t="s">
        <v>104</v>
      </c>
      <c r="C254" s="284"/>
      <c r="D254" s="282">
        <v>1</v>
      </c>
      <c r="E254" s="282"/>
      <c r="F254" s="283"/>
      <c r="G254" s="44"/>
      <c r="H254" s="123">
        <v>1</v>
      </c>
      <c r="L254" t="s">
        <v>450</v>
      </c>
      <c r="M254">
        <v>1</v>
      </c>
      <c r="N254" s="4"/>
      <c r="O254" s="4"/>
      <c r="P254" s="4"/>
      <c r="Q254" s="4"/>
      <c r="R254" s="4">
        <v>1</v>
      </c>
    </row>
    <row r="255" spans="1:18" x14ac:dyDescent="0.3">
      <c r="A255" s="84" t="s">
        <v>398</v>
      </c>
      <c r="B255" s="44" t="s">
        <v>104</v>
      </c>
      <c r="C255" s="284"/>
      <c r="D255" s="282"/>
      <c r="E255" s="282"/>
      <c r="F255" s="283">
        <v>1</v>
      </c>
      <c r="G255" s="44"/>
      <c r="H255" s="123">
        <v>1</v>
      </c>
      <c r="L255" t="s">
        <v>302</v>
      </c>
      <c r="M255">
        <v>1</v>
      </c>
      <c r="N255" s="4"/>
      <c r="O255" s="4">
        <v>1</v>
      </c>
      <c r="P255" s="4"/>
      <c r="Q255" s="4"/>
      <c r="R255" s="4"/>
    </row>
    <row r="256" spans="1:18" x14ac:dyDescent="0.3">
      <c r="A256" s="84" t="s">
        <v>299</v>
      </c>
      <c r="B256" s="44" t="s">
        <v>104</v>
      </c>
      <c r="C256" s="284"/>
      <c r="D256" s="282">
        <v>1</v>
      </c>
      <c r="E256" s="282"/>
      <c r="F256" s="283"/>
      <c r="G256" s="44"/>
      <c r="H256" s="123">
        <v>1</v>
      </c>
      <c r="L256" t="s">
        <v>134</v>
      </c>
      <c r="M256">
        <v>1</v>
      </c>
      <c r="N256" s="4"/>
      <c r="O256" s="4"/>
      <c r="P256" s="4"/>
      <c r="Q256" s="4"/>
      <c r="R256" s="4">
        <v>1</v>
      </c>
    </row>
    <row r="257" spans="1:18" ht="28.5" x14ac:dyDescent="0.3">
      <c r="A257" s="84" t="s">
        <v>735</v>
      </c>
      <c r="B257" s="44" t="s">
        <v>104</v>
      </c>
      <c r="C257" s="284"/>
      <c r="D257" s="282">
        <v>1</v>
      </c>
      <c r="E257" s="282"/>
      <c r="F257" s="283"/>
      <c r="G257" s="44"/>
      <c r="H257" s="123">
        <v>1</v>
      </c>
      <c r="L257" t="s">
        <v>303</v>
      </c>
      <c r="M257">
        <v>1</v>
      </c>
      <c r="N257" s="4"/>
      <c r="O257" s="4">
        <v>1</v>
      </c>
      <c r="P257" s="4"/>
      <c r="Q257" s="4"/>
      <c r="R257" s="4"/>
    </row>
    <row r="258" spans="1:18" x14ac:dyDescent="0.3">
      <c r="A258" s="84" t="s">
        <v>188</v>
      </c>
      <c r="B258" s="44" t="s">
        <v>104</v>
      </c>
      <c r="C258" s="284"/>
      <c r="D258" s="282">
        <v>1</v>
      </c>
      <c r="E258" s="282"/>
      <c r="F258" s="283"/>
      <c r="G258" s="44"/>
      <c r="H258" s="123">
        <v>1</v>
      </c>
      <c r="L258" t="s">
        <v>304</v>
      </c>
      <c r="M258">
        <v>1</v>
      </c>
      <c r="N258" s="4"/>
      <c r="O258" s="4">
        <v>1</v>
      </c>
      <c r="P258" s="4"/>
      <c r="Q258" s="4"/>
      <c r="R258" s="4"/>
    </row>
    <row r="259" spans="1:18" x14ac:dyDescent="0.3">
      <c r="A259" s="84" t="s">
        <v>399</v>
      </c>
      <c r="B259" s="44" t="s">
        <v>30</v>
      </c>
      <c r="C259" s="284"/>
      <c r="D259" s="282"/>
      <c r="E259" s="282"/>
      <c r="F259" s="283">
        <v>1</v>
      </c>
      <c r="G259" s="44"/>
      <c r="H259" s="123">
        <v>1</v>
      </c>
      <c r="L259" t="s">
        <v>309</v>
      </c>
      <c r="M259">
        <v>1</v>
      </c>
      <c r="N259" s="4"/>
      <c r="O259" s="4"/>
      <c r="P259" s="4">
        <v>1</v>
      </c>
      <c r="Q259" s="4"/>
      <c r="R259" s="4"/>
    </row>
    <row r="260" spans="1:18" x14ac:dyDescent="0.3">
      <c r="A260" s="84" t="s">
        <v>300</v>
      </c>
      <c r="B260" s="44" t="s">
        <v>104</v>
      </c>
      <c r="C260" s="284"/>
      <c r="D260" s="282">
        <v>1</v>
      </c>
      <c r="E260" s="282"/>
      <c r="F260" s="283"/>
      <c r="G260" s="44"/>
      <c r="H260" s="123">
        <v>1</v>
      </c>
      <c r="L260" t="s">
        <v>405</v>
      </c>
      <c r="M260">
        <v>1</v>
      </c>
      <c r="N260" s="4"/>
      <c r="O260" s="4"/>
      <c r="P260" s="4"/>
      <c r="Q260" s="4">
        <v>1</v>
      </c>
      <c r="R260" s="4"/>
    </row>
    <row r="261" spans="1:18" ht="28.5" x14ac:dyDescent="0.3">
      <c r="A261" s="84" t="s">
        <v>301</v>
      </c>
      <c r="B261" s="44" t="s">
        <v>104</v>
      </c>
      <c r="C261" s="284"/>
      <c r="D261" s="282">
        <v>1</v>
      </c>
      <c r="E261" s="282"/>
      <c r="F261" s="283"/>
      <c r="G261" s="44"/>
      <c r="H261" s="123">
        <v>1</v>
      </c>
      <c r="L261" t="s">
        <v>355</v>
      </c>
      <c r="M261">
        <v>1</v>
      </c>
      <c r="N261" s="4"/>
      <c r="O261" s="4"/>
      <c r="P261" s="4"/>
      <c r="Q261" s="4">
        <v>1</v>
      </c>
      <c r="R261" s="4"/>
    </row>
    <row r="262" spans="1:18" x14ac:dyDescent="0.3">
      <c r="A262" s="84" t="s">
        <v>378</v>
      </c>
      <c r="B262" s="44" t="s">
        <v>104</v>
      </c>
      <c r="C262" s="284"/>
      <c r="D262" s="282"/>
      <c r="E262" s="282"/>
      <c r="F262" s="283">
        <v>1</v>
      </c>
      <c r="G262" s="44"/>
      <c r="H262" s="123">
        <v>1</v>
      </c>
      <c r="L262" t="s">
        <v>452</v>
      </c>
      <c r="M262">
        <v>1</v>
      </c>
      <c r="N262" s="4"/>
      <c r="O262" s="4"/>
      <c r="P262" s="4"/>
      <c r="Q262" s="4"/>
      <c r="R262" s="4">
        <v>1</v>
      </c>
    </row>
    <row r="263" spans="1:18" x14ac:dyDescent="0.3">
      <c r="A263" s="84" t="s">
        <v>401</v>
      </c>
      <c r="B263" s="44" t="s">
        <v>104</v>
      </c>
      <c r="C263" s="284"/>
      <c r="D263" s="282"/>
      <c r="E263" s="282"/>
      <c r="F263" s="283">
        <v>1</v>
      </c>
      <c r="G263" s="44"/>
      <c r="H263" s="123">
        <v>1</v>
      </c>
      <c r="L263" t="s">
        <v>307</v>
      </c>
      <c r="M263">
        <v>1</v>
      </c>
      <c r="N263" s="4"/>
      <c r="O263" s="4">
        <v>1</v>
      </c>
      <c r="P263" s="4"/>
      <c r="Q263" s="4"/>
      <c r="R263" s="4"/>
    </row>
    <row r="264" spans="1:18" x14ac:dyDescent="0.3">
      <c r="A264" s="84" t="s">
        <v>450</v>
      </c>
      <c r="B264" s="44" t="s">
        <v>104</v>
      </c>
      <c r="C264" s="284"/>
      <c r="D264" s="282"/>
      <c r="E264" s="282"/>
      <c r="F264" s="283"/>
      <c r="G264" s="44">
        <v>1</v>
      </c>
      <c r="H264" s="123">
        <v>1</v>
      </c>
      <c r="L264" t="s">
        <v>310</v>
      </c>
      <c r="M264">
        <v>1</v>
      </c>
      <c r="N264" s="4"/>
      <c r="O264" s="4"/>
      <c r="P264" s="4">
        <v>1</v>
      </c>
      <c r="Q264" s="4"/>
      <c r="R264" s="4"/>
    </row>
    <row r="265" spans="1:18" ht="40.5" customHeight="1" x14ac:dyDescent="0.3">
      <c r="A265" s="84" t="s">
        <v>302</v>
      </c>
      <c r="B265" s="44" t="s">
        <v>104</v>
      </c>
      <c r="C265" s="284"/>
      <c r="D265" s="282">
        <v>1</v>
      </c>
      <c r="E265" s="282"/>
      <c r="F265" s="283"/>
      <c r="G265" s="44"/>
      <c r="H265" s="123">
        <v>1</v>
      </c>
      <c r="L265" s="149" t="s">
        <v>131</v>
      </c>
      <c r="M265" s="149">
        <v>1</v>
      </c>
      <c r="N265" s="148"/>
      <c r="O265" s="148"/>
      <c r="P265" s="148"/>
      <c r="Q265" s="148">
        <v>1</v>
      </c>
      <c r="R265" s="148"/>
    </row>
    <row r="266" spans="1:18" x14ac:dyDescent="0.3">
      <c r="A266" s="84" t="s">
        <v>134</v>
      </c>
      <c r="B266" s="44" t="s">
        <v>104</v>
      </c>
      <c r="C266" s="284"/>
      <c r="D266" s="282"/>
      <c r="E266" s="282"/>
      <c r="F266" s="283"/>
      <c r="G266" s="44">
        <v>1</v>
      </c>
      <c r="H266" s="123">
        <v>1</v>
      </c>
      <c r="I266" s="34"/>
      <c r="L266" s="92" t="s">
        <v>6</v>
      </c>
      <c r="M266" s="92">
        <f>SUM(M4:M265)</f>
        <v>384</v>
      </c>
      <c r="N266" s="92">
        <v>1</v>
      </c>
      <c r="O266" s="92">
        <v>107</v>
      </c>
      <c r="P266" s="92">
        <v>3</v>
      </c>
      <c r="Q266" s="92">
        <v>190</v>
      </c>
      <c r="R266" s="92">
        <v>83</v>
      </c>
    </row>
    <row r="267" spans="1:18" ht="36" customHeight="1" x14ac:dyDescent="0.3">
      <c r="A267" s="84" t="s">
        <v>303</v>
      </c>
      <c r="B267" s="44" t="s">
        <v>30</v>
      </c>
      <c r="C267" s="284"/>
      <c r="D267" s="282">
        <v>1</v>
      </c>
      <c r="E267" s="282"/>
      <c r="F267" s="283"/>
      <c r="G267" s="44"/>
      <c r="H267" s="123">
        <v>1</v>
      </c>
    </row>
    <row r="268" spans="1:18" ht="28.5" customHeight="1" x14ac:dyDescent="0.3">
      <c r="A268" s="84" t="s">
        <v>309</v>
      </c>
      <c r="B268" s="44" t="s">
        <v>104</v>
      </c>
      <c r="C268" s="284"/>
      <c r="D268" s="282"/>
      <c r="E268" s="282">
        <v>1</v>
      </c>
      <c r="F268" s="283"/>
      <c r="G268" s="44"/>
      <c r="H268" s="123">
        <v>1</v>
      </c>
    </row>
    <row r="269" spans="1:18" x14ac:dyDescent="0.3">
      <c r="A269" s="84" t="s">
        <v>405</v>
      </c>
      <c r="B269" s="44" t="s">
        <v>30</v>
      </c>
      <c r="C269" s="284"/>
      <c r="D269" s="282"/>
      <c r="E269" s="282"/>
      <c r="F269" s="283">
        <v>1</v>
      </c>
      <c r="G269" s="44"/>
      <c r="H269" s="123">
        <v>1</v>
      </c>
    </row>
    <row r="270" spans="1:18" x14ac:dyDescent="0.3">
      <c r="A270" s="84" t="s">
        <v>355</v>
      </c>
      <c r="B270" s="44" t="s">
        <v>104</v>
      </c>
      <c r="C270" s="284"/>
      <c r="D270" s="282"/>
      <c r="E270" s="282"/>
      <c r="F270" s="283">
        <v>1</v>
      </c>
      <c r="G270" s="44"/>
      <c r="H270" s="123">
        <v>1</v>
      </c>
    </row>
    <row r="271" spans="1:18" ht="28.5" x14ac:dyDescent="0.3">
      <c r="A271" s="84" t="s">
        <v>452</v>
      </c>
      <c r="B271" s="44" t="s">
        <v>30</v>
      </c>
      <c r="C271" s="284"/>
      <c r="D271" s="282"/>
      <c r="E271" s="282"/>
      <c r="F271" s="283"/>
      <c r="G271" s="44">
        <v>1</v>
      </c>
      <c r="H271" s="123">
        <v>1</v>
      </c>
    </row>
    <row r="272" spans="1:18" x14ac:dyDescent="0.3">
      <c r="A272" s="84" t="s">
        <v>736</v>
      </c>
      <c r="B272" s="44" t="s">
        <v>104</v>
      </c>
      <c r="C272" s="284"/>
      <c r="D272" s="282">
        <v>1</v>
      </c>
      <c r="E272" s="282"/>
      <c r="F272" s="283"/>
      <c r="G272" s="44"/>
      <c r="H272" s="123">
        <v>1</v>
      </c>
    </row>
    <row r="273" spans="1:8" x14ac:dyDescent="0.3">
      <c r="A273" s="84" t="s">
        <v>307</v>
      </c>
      <c r="B273" s="44" t="s">
        <v>104</v>
      </c>
      <c r="C273" s="284"/>
      <c r="D273" s="282">
        <v>1</v>
      </c>
      <c r="E273" s="282"/>
      <c r="F273" s="283"/>
      <c r="G273" s="44"/>
      <c r="H273" s="123">
        <v>1</v>
      </c>
    </row>
    <row r="274" spans="1:8" x14ac:dyDescent="0.3">
      <c r="A274" s="84" t="s">
        <v>310</v>
      </c>
      <c r="B274" s="44" t="s">
        <v>104</v>
      </c>
      <c r="C274" s="284"/>
      <c r="D274" s="282"/>
      <c r="E274" s="282">
        <v>1</v>
      </c>
      <c r="F274" s="283"/>
      <c r="G274" s="44"/>
      <c r="H274" s="123">
        <v>1</v>
      </c>
    </row>
    <row r="275" spans="1:8" x14ac:dyDescent="0.3">
      <c r="A275" s="84" t="s">
        <v>131</v>
      </c>
      <c r="B275" s="44" t="s">
        <v>104</v>
      </c>
      <c r="C275" s="284"/>
      <c r="D275" s="282"/>
      <c r="E275" s="282"/>
      <c r="F275" s="283">
        <v>1</v>
      </c>
      <c r="G275" s="44"/>
      <c r="H275" s="123">
        <v>1</v>
      </c>
    </row>
    <row r="276" spans="1:8" x14ac:dyDescent="0.3">
      <c r="A276" s="325" t="s">
        <v>6</v>
      </c>
      <c r="B276" s="326"/>
      <c r="C276" s="285">
        <f>SUM(C4:C275)</f>
        <v>218</v>
      </c>
      <c r="D276" s="285">
        <f>SUM(D4:D275)</f>
        <v>76</v>
      </c>
      <c r="E276" s="285">
        <f t="shared" ref="E276:H276" si="0">SUM(E4:E275)</f>
        <v>41</v>
      </c>
      <c r="F276" s="285">
        <f t="shared" si="0"/>
        <v>62</v>
      </c>
      <c r="G276" s="285">
        <f t="shared" si="0"/>
        <v>160</v>
      </c>
      <c r="H276" s="162">
        <f t="shared" si="0"/>
        <v>223</v>
      </c>
    </row>
  </sheetData>
  <sortState xmlns:xlrd2="http://schemas.microsoft.com/office/spreadsheetml/2017/richdata2" ref="L4:Q228">
    <sortCondition descending="1" ref="M4:M228"/>
    <sortCondition ref="L4:L228"/>
  </sortState>
  <mergeCells count="2">
    <mergeCell ref="A1:H1"/>
    <mergeCell ref="A276:B27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168"/>
  <sheetViews>
    <sheetView workbookViewId="0">
      <selection sqref="A1:F1"/>
    </sheetView>
  </sheetViews>
  <sheetFormatPr defaultColWidth="0" defaultRowHeight="15" zeroHeight="1" x14ac:dyDescent="0.25"/>
  <cols>
    <col min="1" max="1" width="48.85546875" style="118" customWidth="1"/>
    <col min="2" max="2" width="14" style="118" customWidth="1"/>
    <col min="3" max="3" width="12.42578125" style="118" customWidth="1"/>
    <col min="4" max="5" width="9.140625" style="118" customWidth="1"/>
    <col min="6" max="6" width="6.7109375" style="118" customWidth="1"/>
    <col min="7" max="7" width="9.140625" hidden="1" customWidth="1"/>
    <col min="8" max="8" width="55.85546875" hidden="1" customWidth="1"/>
    <col min="9" max="12" width="9.140625" hidden="1" customWidth="1"/>
    <col min="13" max="13" width="14.7109375" hidden="1" customWidth="1"/>
    <col min="14" max="16384" width="9.140625" hidden="1"/>
  </cols>
  <sheetData>
    <row r="1" spans="1:12" ht="31.5" customHeight="1" x14ac:dyDescent="0.25">
      <c r="A1" s="293" t="s">
        <v>722</v>
      </c>
      <c r="B1" s="293"/>
      <c r="C1" s="293"/>
      <c r="D1" s="293"/>
      <c r="E1" s="293"/>
      <c r="F1" s="293"/>
    </row>
    <row r="2" spans="1:12" ht="9" customHeight="1" x14ac:dyDescent="0.25"/>
    <row r="3" spans="1:12" ht="27" x14ac:dyDescent="0.25">
      <c r="A3" s="115" t="s">
        <v>54</v>
      </c>
      <c r="B3" s="117" t="s">
        <v>40</v>
      </c>
      <c r="C3" s="116" t="s">
        <v>668</v>
      </c>
      <c r="D3" s="117" t="str">
        <f>K3</f>
        <v>TV Brasil</v>
      </c>
      <c r="E3" s="116" t="str">
        <f>L3</f>
        <v>TV Cultura</v>
      </c>
      <c r="G3" s="141"/>
      <c r="H3" s="3" t="s">
        <v>72</v>
      </c>
      <c r="I3" s="3" t="s">
        <v>40</v>
      </c>
      <c r="J3" s="91" t="s">
        <v>55</v>
      </c>
      <c r="K3" s="3" t="s">
        <v>56</v>
      </c>
      <c r="L3" s="3" t="s">
        <v>57</v>
      </c>
    </row>
    <row r="4" spans="1:12" x14ac:dyDescent="0.25">
      <c r="A4" s="84" t="str">
        <f>H4</f>
        <v>Borracha para a Vitória</v>
      </c>
      <c r="B4" s="44" t="str">
        <f>I4</f>
        <v>Documentário</v>
      </c>
      <c r="C4" s="123">
        <f>IF(J4=0,"-",J4)</f>
        <v>15</v>
      </c>
      <c r="D4" s="214" t="str">
        <f>IF(K4=0,"-",K4)</f>
        <v>-</v>
      </c>
      <c r="E4" s="214">
        <f>IF(L4=0,"-",L4)</f>
        <v>15</v>
      </c>
      <c r="H4" t="s">
        <v>498</v>
      </c>
      <c r="I4" t="s">
        <v>30</v>
      </c>
      <c r="J4">
        <v>15</v>
      </c>
      <c r="K4" s="4"/>
      <c r="L4" s="4">
        <v>15</v>
      </c>
    </row>
    <row r="5" spans="1:12" x14ac:dyDescent="0.25">
      <c r="A5" s="84" t="str">
        <f t="shared" ref="A5:A68" si="0">H5</f>
        <v>Ensolarado Byte</v>
      </c>
      <c r="B5" s="44" t="str">
        <f t="shared" ref="B5:B68" si="1">I5</f>
        <v>Documentário</v>
      </c>
      <c r="C5" s="123">
        <f t="shared" ref="C5:C68" si="2">IF(J5=0,"-",J5)</f>
        <v>6</v>
      </c>
      <c r="D5" s="214">
        <f t="shared" ref="D5:D68" si="3">IF(K5=0,"-",K5)</f>
        <v>2</v>
      </c>
      <c r="E5" s="214">
        <f t="shared" ref="E5:E68" si="4">IF(L5=0,"-",L5)</f>
        <v>4</v>
      </c>
      <c r="H5" t="s">
        <v>523</v>
      </c>
      <c r="I5" t="s">
        <v>30</v>
      </c>
      <c r="J5">
        <v>6</v>
      </c>
      <c r="K5" s="4">
        <v>2</v>
      </c>
      <c r="L5" s="4">
        <v>4</v>
      </c>
    </row>
    <row r="6" spans="1:12" x14ac:dyDescent="0.25">
      <c r="A6" s="84" t="str">
        <f t="shared" si="0"/>
        <v>Lutzenberger: For Ever Gaia</v>
      </c>
      <c r="B6" s="44" t="str">
        <f t="shared" si="1"/>
        <v>Documentário</v>
      </c>
      <c r="C6" s="123">
        <f t="shared" si="2"/>
        <v>6</v>
      </c>
      <c r="D6" s="214">
        <f t="shared" si="3"/>
        <v>3</v>
      </c>
      <c r="E6" s="214">
        <f t="shared" si="4"/>
        <v>3</v>
      </c>
      <c r="H6" t="s">
        <v>539</v>
      </c>
      <c r="I6" t="s">
        <v>30</v>
      </c>
      <c r="J6">
        <v>6</v>
      </c>
      <c r="K6" s="4">
        <v>3</v>
      </c>
      <c r="L6" s="4">
        <v>3</v>
      </c>
    </row>
    <row r="7" spans="1:12" x14ac:dyDescent="0.25">
      <c r="A7" s="84" t="str">
        <f t="shared" si="0"/>
        <v>Partido Alto</v>
      </c>
      <c r="B7" s="44" t="str">
        <f t="shared" si="1"/>
        <v>Documentário</v>
      </c>
      <c r="C7" s="123">
        <f t="shared" si="2"/>
        <v>5</v>
      </c>
      <c r="D7" s="214">
        <f t="shared" si="3"/>
        <v>5</v>
      </c>
      <c r="E7" s="214" t="str">
        <f t="shared" si="4"/>
        <v>-</v>
      </c>
      <c r="H7" t="s">
        <v>578</v>
      </c>
      <c r="I7" t="s">
        <v>30</v>
      </c>
      <c r="J7">
        <v>5</v>
      </c>
      <c r="K7" s="4">
        <v>5</v>
      </c>
      <c r="L7" s="4"/>
    </row>
    <row r="8" spans="1:12" x14ac:dyDescent="0.25">
      <c r="A8" s="84" t="str">
        <f t="shared" si="0"/>
        <v>Reinaldo Conrad: A Origem do Iatismo Vencedor</v>
      </c>
      <c r="B8" s="44" t="str">
        <f t="shared" si="1"/>
        <v>Documentário</v>
      </c>
      <c r="C8" s="123">
        <f t="shared" si="2"/>
        <v>5</v>
      </c>
      <c r="D8" s="214">
        <f t="shared" si="3"/>
        <v>5</v>
      </c>
      <c r="E8" s="214" t="str">
        <f t="shared" si="4"/>
        <v>-</v>
      </c>
      <c r="H8" t="s">
        <v>588</v>
      </c>
      <c r="I8" t="s">
        <v>30</v>
      </c>
      <c r="J8">
        <v>5</v>
      </c>
      <c r="K8" s="4">
        <v>5</v>
      </c>
      <c r="L8" s="4"/>
    </row>
    <row r="9" spans="1:12" x14ac:dyDescent="0.25">
      <c r="A9" s="84" t="str">
        <f t="shared" si="0"/>
        <v>Café Com Pão, Manteiga Não</v>
      </c>
      <c r="B9" s="44" t="str">
        <f t="shared" si="1"/>
        <v>Documentário</v>
      </c>
      <c r="C9" s="123">
        <f t="shared" si="2"/>
        <v>4</v>
      </c>
      <c r="D9" s="214" t="str">
        <f t="shared" si="3"/>
        <v>-</v>
      </c>
      <c r="E9" s="214">
        <f t="shared" si="4"/>
        <v>4</v>
      </c>
      <c r="H9" t="s">
        <v>501</v>
      </c>
      <c r="I9" t="s">
        <v>30</v>
      </c>
      <c r="J9">
        <v>4</v>
      </c>
      <c r="K9" s="4"/>
      <c r="L9" s="4">
        <v>4</v>
      </c>
    </row>
    <row r="10" spans="1:12" ht="15" customHeight="1" x14ac:dyDescent="0.25">
      <c r="A10" s="84" t="str">
        <f t="shared" si="0"/>
        <v>Mário Gusmão, o Anjo Negro da Bahia</v>
      </c>
      <c r="B10" s="44" t="str">
        <f t="shared" si="1"/>
        <v>Documentário</v>
      </c>
      <c r="C10" s="123">
        <f t="shared" si="2"/>
        <v>4</v>
      </c>
      <c r="D10" s="214">
        <f t="shared" si="3"/>
        <v>2</v>
      </c>
      <c r="E10" s="214">
        <f t="shared" si="4"/>
        <v>2</v>
      </c>
      <c r="H10" t="s">
        <v>212</v>
      </c>
      <c r="I10" t="s">
        <v>30</v>
      </c>
      <c r="J10">
        <v>4</v>
      </c>
      <c r="K10" s="4">
        <v>2</v>
      </c>
      <c r="L10" s="4">
        <v>2</v>
      </c>
    </row>
    <row r="11" spans="1:12" x14ac:dyDescent="0.25">
      <c r="A11" s="84" t="str">
        <f t="shared" si="0"/>
        <v>Quando a Casa é a Rua</v>
      </c>
      <c r="B11" s="44" t="str">
        <f t="shared" si="1"/>
        <v>Documentário</v>
      </c>
      <c r="C11" s="123">
        <f t="shared" si="2"/>
        <v>4</v>
      </c>
      <c r="D11" s="214">
        <f t="shared" si="3"/>
        <v>4</v>
      </c>
      <c r="E11" s="214" t="str">
        <f t="shared" si="4"/>
        <v>-</v>
      </c>
      <c r="H11" t="s">
        <v>584</v>
      </c>
      <c r="I11" t="s">
        <v>30</v>
      </c>
      <c r="J11">
        <v>4</v>
      </c>
      <c r="K11" s="4">
        <v>4</v>
      </c>
      <c r="L11" s="4"/>
    </row>
    <row r="12" spans="1:12" x14ac:dyDescent="0.25">
      <c r="A12" s="84" t="str">
        <f t="shared" si="0"/>
        <v>Touro Moreno</v>
      </c>
      <c r="B12" s="44" t="str">
        <f t="shared" si="1"/>
        <v>Documentário</v>
      </c>
      <c r="C12" s="123">
        <f t="shared" si="2"/>
        <v>4</v>
      </c>
      <c r="D12" s="214" t="str">
        <f t="shared" si="3"/>
        <v>-</v>
      </c>
      <c r="E12" s="214">
        <f t="shared" si="4"/>
        <v>4</v>
      </c>
      <c r="H12" t="s">
        <v>596</v>
      </c>
      <c r="I12" t="s">
        <v>30</v>
      </c>
      <c r="J12">
        <v>4</v>
      </c>
      <c r="K12" s="4"/>
      <c r="L12" s="4">
        <v>4</v>
      </c>
    </row>
    <row r="13" spans="1:12" x14ac:dyDescent="0.25">
      <c r="A13" s="84" t="str">
        <f t="shared" si="0"/>
        <v>A Descoberta da Amazônia pelos Turcos Encantados</v>
      </c>
      <c r="B13" s="44" t="str">
        <f t="shared" si="1"/>
        <v>Documentário</v>
      </c>
      <c r="C13" s="123">
        <f t="shared" si="2"/>
        <v>3</v>
      </c>
      <c r="D13" s="214" t="str">
        <f t="shared" si="3"/>
        <v>-</v>
      </c>
      <c r="E13" s="214">
        <f t="shared" si="4"/>
        <v>3</v>
      </c>
      <c r="H13" t="s">
        <v>478</v>
      </c>
      <c r="I13" t="s">
        <v>30</v>
      </c>
      <c r="J13">
        <v>3</v>
      </c>
      <c r="K13" s="4"/>
      <c r="L13" s="4">
        <v>3</v>
      </c>
    </row>
    <row r="14" spans="1:12" x14ac:dyDescent="0.25">
      <c r="A14" s="84" t="str">
        <f t="shared" si="0"/>
        <v>Acidente</v>
      </c>
      <c r="B14" s="44" t="str">
        <f t="shared" si="1"/>
        <v>Documentário</v>
      </c>
      <c r="C14" s="123">
        <f t="shared" si="2"/>
        <v>3</v>
      </c>
      <c r="D14" s="214">
        <f t="shared" si="3"/>
        <v>1</v>
      </c>
      <c r="E14" s="214">
        <f t="shared" si="4"/>
        <v>2</v>
      </c>
      <c r="H14" t="s">
        <v>206</v>
      </c>
      <c r="I14" t="s">
        <v>30</v>
      </c>
      <c r="J14">
        <v>3</v>
      </c>
      <c r="K14" s="4">
        <v>1</v>
      </c>
      <c r="L14" s="4">
        <v>2</v>
      </c>
    </row>
    <row r="15" spans="1:12" x14ac:dyDescent="0.25">
      <c r="A15" s="84" t="str">
        <f t="shared" si="0"/>
        <v>Capivara</v>
      </c>
      <c r="B15" s="44" t="str">
        <f t="shared" si="1"/>
        <v>Documentário</v>
      </c>
      <c r="C15" s="123">
        <f t="shared" si="2"/>
        <v>3</v>
      </c>
      <c r="D15" s="214" t="str">
        <f t="shared" si="3"/>
        <v>-</v>
      </c>
      <c r="E15" s="214">
        <f t="shared" si="4"/>
        <v>3</v>
      </c>
      <c r="H15" t="s">
        <v>504</v>
      </c>
      <c r="I15" t="s">
        <v>30</v>
      </c>
      <c r="J15">
        <v>3</v>
      </c>
      <c r="K15" s="4"/>
      <c r="L15" s="4">
        <v>3</v>
      </c>
    </row>
    <row r="16" spans="1:12" x14ac:dyDescent="0.25">
      <c r="A16" s="84" t="str">
        <f t="shared" si="0"/>
        <v>Coutinho.doc - Apartamento 608</v>
      </c>
      <c r="B16" s="44" t="str">
        <f t="shared" si="1"/>
        <v>Documentário</v>
      </c>
      <c r="C16" s="123">
        <f t="shared" si="2"/>
        <v>3</v>
      </c>
      <c r="D16" s="214">
        <f t="shared" si="3"/>
        <v>3</v>
      </c>
      <c r="E16" s="214" t="str">
        <f t="shared" si="4"/>
        <v>-</v>
      </c>
      <c r="H16" t="s">
        <v>510</v>
      </c>
      <c r="I16" t="s">
        <v>30</v>
      </c>
      <c r="J16">
        <v>3</v>
      </c>
      <c r="K16" s="4">
        <v>3</v>
      </c>
      <c r="L16" s="4"/>
    </row>
    <row r="17" spans="1:12" x14ac:dyDescent="0.25">
      <c r="A17" s="84" t="str">
        <f t="shared" si="0"/>
        <v>Do Bugre ao Terena</v>
      </c>
      <c r="B17" s="44" t="str">
        <f t="shared" si="1"/>
        <v>Documentário</v>
      </c>
      <c r="C17" s="123">
        <f t="shared" si="2"/>
        <v>3</v>
      </c>
      <c r="D17" s="214">
        <f t="shared" si="3"/>
        <v>3</v>
      </c>
      <c r="E17" s="214" t="str">
        <f t="shared" si="4"/>
        <v>-</v>
      </c>
      <c r="H17" t="s">
        <v>517</v>
      </c>
      <c r="I17" t="s">
        <v>30</v>
      </c>
      <c r="J17">
        <v>3</v>
      </c>
      <c r="K17" s="4">
        <v>3</v>
      </c>
      <c r="L17" s="4"/>
    </row>
    <row r="18" spans="1:12" x14ac:dyDescent="0.25">
      <c r="A18" s="84" t="str">
        <f t="shared" si="0"/>
        <v>Há Muitas Noites na Noite</v>
      </c>
      <c r="B18" s="44" t="str">
        <f t="shared" si="1"/>
        <v>Documentário</v>
      </c>
      <c r="C18" s="123">
        <f t="shared" si="2"/>
        <v>3</v>
      </c>
      <c r="D18" s="214">
        <f t="shared" si="3"/>
        <v>3</v>
      </c>
      <c r="E18" s="214" t="str">
        <f t="shared" si="4"/>
        <v>-</v>
      </c>
      <c r="H18" t="s">
        <v>531</v>
      </c>
      <c r="I18" t="s">
        <v>30</v>
      </c>
      <c r="J18">
        <v>3</v>
      </c>
      <c r="K18" s="4">
        <v>3</v>
      </c>
      <c r="L18" s="4"/>
    </row>
    <row r="19" spans="1:12" x14ac:dyDescent="0.25">
      <c r="A19" s="84" t="str">
        <f t="shared" si="0"/>
        <v>Laura</v>
      </c>
      <c r="B19" s="44" t="str">
        <f t="shared" si="1"/>
        <v>Ficção</v>
      </c>
      <c r="C19" s="123">
        <f t="shared" si="2"/>
        <v>3</v>
      </c>
      <c r="D19" s="214" t="str">
        <f t="shared" si="3"/>
        <v>-</v>
      </c>
      <c r="E19" s="214">
        <f t="shared" si="4"/>
        <v>3</v>
      </c>
      <c r="H19" t="s">
        <v>536</v>
      </c>
      <c r="I19" t="s">
        <v>104</v>
      </c>
      <c r="J19">
        <v>3</v>
      </c>
      <c r="K19" s="4"/>
      <c r="L19" s="4">
        <v>3</v>
      </c>
    </row>
    <row r="20" spans="1:12" x14ac:dyDescent="0.25">
      <c r="A20" s="84" t="str">
        <f t="shared" si="0"/>
        <v>Leituras do Brasil - O Povo Brasileiro</v>
      </c>
      <c r="B20" s="44" t="str">
        <f t="shared" si="1"/>
        <v>Documentário</v>
      </c>
      <c r="C20" s="123">
        <f t="shared" si="2"/>
        <v>3</v>
      </c>
      <c r="D20" s="214" t="str">
        <f t="shared" si="3"/>
        <v>-</v>
      </c>
      <c r="E20" s="214">
        <f t="shared" si="4"/>
        <v>3</v>
      </c>
      <c r="H20" t="s">
        <v>537</v>
      </c>
      <c r="I20" t="s">
        <v>30</v>
      </c>
      <c r="J20">
        <v>3</v>
      </c>
      <c r="K20" s="4"/>
      <c r="L20" s="4">
        <v>3</v>
      </c>
    </row>
    <row r="21" spans="1:12" x14ac:dyDescent="0.25">
      <c r="A21" s="84" t="str">
        <f t="shared" si="0"/>
        <v>Maestro Jorge Antunes - Polêmica e Modernidade</v>
      </c>
      <c r="B21" s="44" t="str">
        <f t="shared" si="1"/>
        <v>Documentário</v>
      </c>
      <c r="C21" s="123">
        <f t="shared" si="2"/>
        <v>3</v>
      </c>
      <c r="D21" s="214">
        <f t="shared" si="3"/>
        <v>1</v>
      </c>
      <c r="E21" s="214">
        <f t="shared" si="4"/>
        <v>2</v>
      </c>
      <c r="H21" t="s">
        <v>541</v>
      </c>
      <c r="I21" t="s">
        <v>30</v>
      </c>
      <c r="J21">
        <v>3</v>
      </c>
      <c r="K21" s="4">
        <v>1</v>
      </c>
      <c r="L21" s="4">
        <v>2</v>
      </c>
    </row>
    <row r="22" spans="1:12" x14ac:dyDescent="0.25">
      <c r="A22" s="84" t="str">
        <f t="shared" si="0"/>
        <v>Mangueira do Amanhã</v>
      </c>
      <c r="B22" s="44" t="str">
        <f t="shared" si="1"/>
        <v>Documentário</v>
      </c>
      <c r="C22" s="123">
        <f t="shared" si="2"/>
        <v>3</v>
      </c>
      <c r="D22" s="214">
        <f t="shared" si="3"/>
        <v>3</v>
      </c>
      <c r="E22" s="214" t="str">
        <f t="shared" si="4"/>
        <v>-</v>
      </c>
      <c r="H22" t="s">
        <v>542</v>
      </c>
      <c r="I22" t="s">
        <v>30</v>
      </c>
      <c r="J22">
        <v>3</v>
      </c>
      <c r="K22" s="4">
        <v>3</v>
      </c>
      <c r="L22" s="4"/>
    </row>
    <row r="23" spans="1:12" x14ac:dyDescent="0.25">
      <c r="A23" s="84" t="str">
        <f t="shared" si="0"/>
        <v>No Meio do Caminho Tinha Um Obstáculo</v>
      </c>
      <c r="B23" s="44" t="str">
        <f t="shared" si="1"/>
        <v>Documentário</v>
      </c>
      <c r="C23" s="123">
        <f t="shared" si="2"/>
        <v>3</v>
      </c>
      <c r="D23" s="214">
        <f t="shared" si="3"/>
        <v>3</v>
      </c>
      <c r="E23" s="214" t="str">
        <f t="shared" si="4"/>
        <v>-</v>
      </c>
      <c r="H23" t="s">
        <v>556</v>
      </c>
      <c r="I23" t="s">
        <v>30</v>
      </c>
      <c r="J23">
        <v>3</v>
      </c>
      <c r="K23" s="4">
        <v>3</v>
      </c>
      <c r="L23" s="4"/>
    </row>
    <row r="24" spans="1:12" x14ac:dyDescent="0.25">
      <c r="A24" s="84" t="str">
        <f t="shared" si="0"/>
        <v>O Bebê de Tarlatana Rosa</v>
      </c>
      <c r="B24" s="44" t="str">
        <f t="shared" si="1"/>
        <v>Ficção</v>
      </c>
      <c r="C24" s="123">
        <f t="shared" si="2"/>
        <v>3</v>
      </c>
      <c r="D24" s="214">
        <f t="shared" si="3"/>
        <v>3</v>
      </c>
      <c r="E24" s="214" t="str">
        <f t="shared" si="4"/>
        <v>-</v>
      </c>
      <c r="H24" t="s">
        <v>559</v>
      </c>
      <c r="I24" t="s">
        <v>104</v>
      </c>
      <c r="J24">
        <v>3</v>
      </c>
      <c r="K24" s="4">
        <v>3</v>
      </c>
      <c r="L24" s="4"/>
    </row>
    <row r="25" spans="1:12" x14ac:dyDescent="0.25">
      <c r="A25" s="84" t="str">
        <f t="shared" si="0"/>
        <v>Rios Voadores</v>
      </c>
      <c r="B25" s="44" t="str">
        <f t="shared" si="1"/>
        <v>Ficção</v>
      </c>
      <c r="C25" s="123">
        <f t="shared" si="2"/>
        <v>3</v>
      </c>
      <c r="D25" s="214">
        <f t="shared" si="3"/>
        <v>3</v>
      </c>
      <c r="E25" s="214" t="str">
        <f t="shared" si="4"/>
        <v>-</v>
      </c>
      <c r="H25" t="s">
        <v>591</v>
      </c>
      <c r="I25" t="s">
        <v>104</v>
      </c>
      <c r="J25">
        <v>3</v>
      </c>
      <c r="K25" s="4">
        <v>3</v>
      </c>
      <c r="L25" s="4"/>
    </row>
    <row r="26" spans="1:12" x14ac:dyDescent="0.25">
      <c r="A26" s="84" t="str">
        <f t="shared" si="0"/>
        <v>Vila Bela - Terra de Colores</v>
      </c>
      <c r="B26" s="44" t="str">
        <f t="shared" si="1"/>
        <v>Documentário</v>
      </c>
      <c r="C26" s="123">
        <f t="shared" si="2"/>
        <v>3</v>
      </c>
      <c r="D26" s="214" t="str">
        <f t="shared" si="3"/>
        <v>-</v>
      </c>
      <c r="E26" s="214">
        <f t="shared" si="4"/>
        <v>3</v>
      </c>
      <c r="H26" t="s">
        <v>602</v>
      </c>
      <c r="I26" t="s">
        <v>30</v>
      </c>
      <c r="J26">
        <v>3</v>
      </c>
      <c r="K26" s="4"/>
      <c r="L26" s="4">
        <v>3</v>
      </c>
    </row>
    <row r="27" spans="1:12" x14ac:dyDescent="0.25">
      <c r="A27" s="84" t="str">
        <f t="shared" si="0"/>
        <v>20 Anos de Suvaco</v>
      </c>
      <c r="B27" s="44" t="str">
        <f t="shared" si="1"/>
        <v>Documentário</v>
      </c>
      <c r="C27" s="123">
        <f t="shared" si="2"/>
        <v>2</v>
      </c>
      <c r="D27" s="214" t="str">
        <f t="shared" si="3"/>
        <v>-</v>
      </c>
      <c r="E27" s="214">
        <f t="shared" si="4"/>
        <v>2</v>
      </c>
      <c r="H27" t="s">
        <v>474</v>
      </c>
      <c r="I27" t="s">
        <v>30</v>
      </c>
      <c r="J27">
        <v>2</v>
      </c>
      <c r="K27" s="4"/>
      <c r="L27" s="4">
        <v>2</v>
      </c>
    </row>
    <row r="28" spans="1:12" ht="15" customHeight="1" x14ac:dyDescent="0.25">
      <c r="A28" s="84" t="str">
        <f t="shared" si="0"/>
        <v>A Civilização do Cacau</v>
      </c>
      <c r="B28" s="44" t="str">
        <f t="shared" si="1"/>
        <v>Documentário</v>
      </c>
      <c r="C28" s="123">
        <f t="shared" si="2"/>
        <v>2</v>
      </c>
      <c r="D28" s="214" t="str">
        <f t="shared" si="3"/>
        <v>-</v>
      </c>
      <c r="E28" s="214">
        <f t="shared" si="4"/>
        <v>2</v>
      </c>
      <c r="H28" t="s">
        <v>202</v>
      </c>
      <c r="I28" t="s">
        <v>30</v>
      </c>
      <c r="J28">
        <v>2</v>
      </c>
      <c r="K28" s="4"/>
      <c r="L28" s="4">
        <v>2</v>
      </c>
    </row>
    <row r="29" spans="1:12" ht="28.5" x14ac:dyDescent="0.25">
      <c r="A29" s="84" t="str">
        <f t="shared" si="0"/>
        <v>A Guerra dos Paulistas - A Revolução Constitucionalista de 32</v>
      </c>
      <c r="B29" s="44" t="str">
        <f t="shared" si="1"/>
        <v>Documentário</v>
      </c>
      <c r="C29" s="123">
        <f t="shared" si="2"/>
        <v>2</v>
      </c>
      <c r="D29" s="214" t="str">
        <f t="shared" si="3"/>
        <v>-</v>
      </c>
      <c r="E29" s="214">
        <f t="shared" si="4"/>
        <v>2</v>
      </c>
      <c r="H29" t="s">
        <v>479</v>
      </c>
      <c r="I29" t="s">
        <v>30</v>
      </c>
      <c r="J29">
        <v>2</v>
      </c>
      <c r="K29" s="4"/>
      <c r="L29" s="4">
        <v>2</v>
      </c>
    </row>
    <row r="30" spans="1:12" x14ac:dyDescent="0.25">
      <c r="A30" s="84" t="str">
        <f t="shared" si="0"/>
        <v>A Luta Continua, Uma Memória em 12 rounds</v>
      </c>
      <c r="B30" s="44" t="str">
        <f t="shared" si="1"/>
        <v>Documentário</v>
      </c>
      <c r="C30" s="123">
        <f t="shared" si="2"/>
        <v>2</v>
      </c>
      <c r="D30" s="214">
        <f t="shared" si="3"/>
        <v>2</v>
      </c>
      <c r="E30" s="214" t="str">
        <f t="shared" si="4"/>
        <v>-</v>
      </c>
      <c r="H30" t="s">
        <v>480</v>
      </c>
      <c r="I30" t="s">
        <v>30</v>
      </c>
      <c r="J30">
        <v>2</v>
      </c>
      <c r="K30" s="4">
        <v>2</v>
      </c>
      <c r="L30" s="4"/>
    </row>
    <row r="31" spans="1:12" x14ac:dyDescent="0.25">
      <c r="A31" s="84" t="str">
        <f t="shared" si="0"/>
        <v>A Próxima Refeição</v>
      </c>
      <c r="B31" s="44" t="str">
        <f t="shared" si="1"/>
        <v>Documentário</v>
      </c>
      <c r="C31" s="123">
        <f t="shared" si="2"/>
        <v>2</v>
      </c>
      <c r="D31" s="214" t="str">
        <f t="shared" si="3"/>
        <v>-</v>
      </c>
      <c r="E31" s="214">
        <f t="shared" si="4"/>
        <v>2</v>
      </c>
      <c r="H31" t="s">
        <v>483</v>
      </c>
      <c r="I31" t="s">
        <v>30</v>
      </c>
      <c r="J31">
        <v>2</v>
      </c>
      <c r="K31" s="4"/>
      <c r="L31" s="4">
        <v>2</v>
      </c>
    </row>
    <row r="32" spans="1:12" x14ac:dyDescent="0.25">
      <c r="A32" s="84" t="str">
        <f t="shared" si="0"/>
        <v>Agosto de Minha Gente</v>
      </c>
      <c r="B32" s="44" t="str">
        <f t="shared" si="1"/>
        <v>Documentário</v>
      </c>
      <c r="C32" s="123">
        <f t="shared" si="2"/>
        <v>2</v>
      </c>
      <c r="D32" s="214" t="str">
        <f t="shared" si="3"/>
        <v>-</v>
      </c>
      <c r="E32" s="214">
        <f t="shared" si="4"/>
        <v>2</v>
      </c>
      <c r="H32" t="s">
        <v>486</v>
      </c>
      <c r="I32" t="s">
        <v>30</v>
      </c>
      <c r="J32">
        <v>2</v>
      </c>
      <c r="K32" s="4"/>
      <c r="L32" s="4">
        <v>2</v>
      </c>
    </row>
    <row r="33" spans="1:12" x14ac:dyDescent="0.25">
      <c r="A33" s="84" t="str">
        <f t="shared" si="0"/>
        <v>AI-5: O Dia Que Não Existiu</v>
      </c>
      <c r="B33" s="44" t="str">
        <f t="shared" si="1"/>
        <v>Documentário</v>
      </c>
      <c r="C33" s="123">
        <f t="shared" si="2"/>
        <v>2</v>
      </c>
      <c r="D33" s="214" t="str">
        <f t="shared" si="3"/>
        <v>-</v>
      </c>
      <c r="E33" s="214">
        <f t="shared" si="4"/>
        <v>2</v>
      </c>
      <c r="H33" t="s">
        <v>487</v>
      </c>
      <c r="I33" t="s">
        <v>30</v>
      </c>
      <c r="J33">
        <v>2</v>
      </c>
      <c r="K33" s="4"/>
      <c r="L33" s="4">
        <v>2</v>
      </c>
    </row>
    <row r="34" spans="1:12" x14ac:dyDescent="0.25">
      <c r="A34" s="84" t="str">
        <f t="shared" si="0"/>
        <v>Aida dos Santos, Uma Mulher de Garra</v>
      </c>
      <c r="B34" s="44" t="str">
        <f t="shared" si="1"/>
        <v>Documentário</v>
      </c>
      <c r="C34" s="123">
        <f t="shared" si="2"/>
        <v>2</v>
      </c>
      <c r="D34" s="214">
        <f t="shared" si="3"/>
        <v>2</v>
      </c>
      <c r="E34" s="214" t="str">
        <f t="shared" si="4"/>
        <v>-</v>
      </c>
      <c r="H34" t="s">
        <v>488</v>
      </c>
      <c r="I34" t="s">
        <v>30</v>
      </c>
      <c r="J34">
        <v>2</v>
      </c>
      <c r="K34" s="4">
        <v>2</v>
      </c>
      <c r="L34" s="4"/>
    </row>
    <row r="35" spans="1:12" x14ac:dyDescent="0.25">
      <c r="A35" s="84" t="str">
        <f t="shared" si="0"/>
        <v>Aldir Blanc - Dois Pra Lá, Dois Pra Cá</v>
      </c>
      <c r="B35" s="44" t="str">
        <f t="shared" si="1"/>
        <v>Documentário</v>
      </c>
      <c r="C35" s="123">
        <f t="shared" si="2"/>
        <v>2</v>
      </c>
      <c r="D35" s="214">
        <f t="shared" si="3"/>
        <v>2</v>
      </c>
      <c r="E35" s="214" t="str">
        <f t="shared" si="4"/>
        <v>-</v>
      </c>
      <c r="H35" t="s">
        <v>490</v>
      </c>
      <c r="I35" t="s">
        <v>30</v>
      </c>
      <c r="J35">
        <v>2</v>
      </c>
      <c r="K35" s="4">
        <v>2</v>
      </c>
      <c r="L35" s="4"/>
    </row>
    <row r="36" spans="1:12" x14ac:dyDescent="0.25">
      <c r="A36" s="84" t="str">
        <f t="shared" si="0"/>
        <v>Árvores</v>
      </c>
      <c r="B36" s="44" t="str">
        <f t="shared" si="1"/>
        <v>Documentário</v>
      </c>
      <c r="C36" s="123">
        <f t="shared" si="2"/>
        <v>2</v>
      </c>
      <c r="D36" s="214">
        <f t="shared" si="3"/>
        <v>2</v>
      </c>
      <c r="E36" s="214" t="str">
        <f t="shared" si="4"/>
        <v>-</v>
      </c>
      <c r="H36" t="s">
        <v>492</v>
      </c>
      <c r="I36" t="s">
        <v>30</v>
      </c>
      <c r="J36">
        <v>2</v>
      </c>
      <c r="K36" s="4">
        <v>2</v>
      </c>
      <c r="L36" s="4"/>
    </row>
    <row r="37" spans="1:12" x14ac:dyDescent="0.25">
      <c r="A37" s="84" t="str">
        <f t="shared" si="0"/>
        <v>As Vilas Volantes - O Verbo Contra o Vento</v>
      </c>
      <c r="B37" s="44" t="str">
        <f t="shared" si="1"/>
        <v>Documentário</v>
      </c>
      <c r="C37" s="123">
        <f t="shared" si="2"/>
        <v>2</v>
      </c>
      <c r="D37" s="214">
        <f t="shared" si="3"/>
        <v>2</v>
      </c>
      <c r="E37" s="214" t="str">
        <f t="shared" si="4"/>
        <v>-</v>
      </c>
      <c r="H37" t="s">
        <v>493</v>
      </c>
      <c r="I37" t="s">
        <v>30</v>
      </c>
      <c r="J37">
        <v>2</v>
      </c>
      <c r="K37" s="4">
        <v>2</v>
      </c>
      <c r="L37" s="4"/>
    </row>
    <row r="38" spans="1:12" x14ac:dyDescent="0.25">
      <c r="A38" s="84" t="str">
        <f t="shared" si="0"/>
        <v>Barão Olavo, O Horrível</v>
      </c>
      <c r="B38" s="44" t="str">
        <f t="shared" si="1"/>
        <v>Documentário</v>
      </c>
      <c r="C38" s="123">
        <f t="shared" si="2"/>
        <v>2</v>
      </c>
      <c r="D38" s="214">
        <f t="shared" si="3"/>
        <v>2</v>
      </c>
      <c r="E38" s="214" t="str">
        <f t="shared" si="4"/>
        <v>-</v>
      </c>
      <c r="H38" t="s">
        <v>495</v>
      </c>
      <c r="I38" t="s">
        <v>30</v>
      </c>
      <c r="J38">
        <v>2</v>
      </c>
      <c r="K38" s="4">
        <v>2</v>
      </c>
      <c r="L38" s="4"/>
    </row>
    <row r="39" spans="1:12" x14ac:dyDescent="0.25">
      <c r="A39" s="84" t="str">
        <f t="shared" si="0"/>
        <v>Blau Nunes - O Vaqueano</v>
      </c>
      <c r="B39" s="44" t="str">
        <f t="shared" si="1"/>
        <v>Documentário</v>
      </c>
      <c r="C39" s="123">
        <f t="shared" si="2"/>
        <v>2</v>
      </c>
      <c r="D39" s="214" t="str">
        <f t="shared" si="3"/>
        <v>-</v>
      </c>
      <c r="E39" s="214">
        <f t="shared" si="4"/>
        <v>2</v>
      </c>
      <c r="H39" t="s">
        <v>497</v>
      </c>
      <c r="I39" t="s">
        <v>30</v>
      </c>
      <c r="J39">
        <v>2</v>
      </c>
      <c r="K39" s="4"/>
      <c r="L39" s="4">
        <v>2</v>
      </c>
    </row>
    <row r="40" spans="1:12" x14ac:dyDescent="0.25">
      <c r="A40" s="84" t="str">
        <f t="shared" si="0"/>
        <v>Brilho Imenso, A História de Cláudio Kano</v>
      </c>
      <c r="B40" s="44" t="str">
        <f t="shared" si="1"/>
        <v>Documentário</v>
      </c>
      <c r="C40" s="123">
        <f t="shared" si="2"/>
        <v>2</v>
      </c>
      <c r="D40" s="123">
        <f t="shared" si="3"/>
        <v>2</v>
      </c>
      <c r="E40" s="123" t="str">
        <f t="shared" si="4"/>
        <v>-</v>
      </c>
      <c r="H40" t="s">
        <v>499</v>
      </c>
      <c r="I40" t="s">
        <v>30</v>
      </c>
      <c r="J40">
        <v>2</v>
      </c>
      <c r="K40" s="4">
        <v>2</v>
      </c>
      <c r="L40" s="4"/>
    </row>
    <row r="41" spans="1:12" x14ac:dyDescent="0.25">
      <c r="A41" s="84" t="str">
        <f t="shared" si="0"/>
        <v>Candelária Aquela que Conduz à luz</v>
      </c>
      <c r="B41" s="44" t="str">
        <f t="shared" si="1"/>
        <v>Documentário</v>
      </c>
      <c r="C41" s="123">
        <f t="shared" si="2"/>
        <v>2</v>
      </c>
      <c r="D41" s="123" t="str">
        <f t="shared" si="3"/>
        <v>-</v>
      </c>
      <c r="E41" s="123">
        <f t="shared" si="4"/>
        <v>2</v>
      </c>
      <c r="H41" t="s">
        <v>503</v>
      </c>
      <c r="I41" t="s">
        <v>30</v>
      </c>
      <c r="J41">
        <v>2</v>
      </c>
      <c r="K41" s="4"/>
      <c r="L41" s="4">
        <v>2</v>
      </c>
    </row>
    <row r="42" spans="1:12" x14ac:dyDescent="0.25">
      <c r="A42" s="84" t="str">
        <f t="shared" si="0"/>
        <v>Cerimônia do Esquecimento</v>
      </c>
      <c r="B42" s="44" t="str">
        <f t="shared" si="1"/>
        <v>Documentário</v>
      </c>
      <c r="C42" s="123">
        <f t="shared" si="2"/>
        <v>2</v>
      </c>
      <c r="D42" s="123" t="str">
        <f t="shared" si="3"/>
        <v>-</v>
      </c>
      <c r="E42" s="123">
        <f t="shared" si="4"/>
        <v>2</v>
      </c>
      <c r="H42" t="s">
        <v>506</v>
      </c>
      <c r="I42" t="s">
        <v>30</v>
      </c>
      <c r="J42">
        <v>2</v>
      </c>
      <c r="K42" s="4"/>
      <c r="L42" s="4">
        <v>2</v>
      </c>
    </row>
    <row r="43" spans="1:12" x14ac:dyDescent="0.25">
      <c r="A43" s="84" t="str">
        <f t="shared" si="0"/>
        <v>Cidadão Jacaré</v>
      </c>
      <c r="B43" s="44" t="str">
        <f t="shared" si="1"/>
        <v>Documentário</v>
      </c>
      <c r="C43" s="123">
        <f t="shared" si="2"/>
        <v>2</v>
      </c>
      <c r="D43" s="123" t="str">
        <f t="shared" si="3"/>
        <v>-</v>
      </c>
      <c r="E43" s="123">
        <f t="shared" si="4"/>
        <v>2</v>
      </c>
      <c r="H43" t="s">
        <v>203</v>
      </c>
      <c r="I43" t="s">
        <v>30</v>
      </c>
      <c r="J43">
        <v>2</v>
      </c>
      <c r="K43" s="4"/>
      <c r="L43" s="4">
        <v>2</v>
      </c>
    </row>
    <row r="44" spans="1:12" x14ac:dyDescent="0.25">
      <c r="A44" s="84" t="str">
        <f t="shared" si="0"/>
        <v>Cinema Novo</v>
      </c>
      <c r="B44" s="44" t="str">
        <f t="shared" si="1"/>
        <v>Documentário</v>
      </c>
      <c r="C44" s="123">
        <f t="shared" si="2"/>
        <v>2</v>
      </c>
      <c r="D44" s="123">
        <f t="shared" si="3"/>
        <v>2</v>
      </c>
      <c r="E44" s="123" t="str">
        <f t="shared" si="4"/>
        <v>-</v>
      </c>
      <c r="H44" t="s">
        <v>507</v>
      </c>
      <c r="I44" t="s">
        <v>30</v>
      </c>
      <c r="J44">
        <v>2</v>
      </c>
      <c r="K44" s="4">
        <v>2</v>
      </c>
      <c r="L44" s="4"/>
    </row>
    <row r="45" spans="1:12" x14ac:dyDescent="0.25">
      <c r="A45" s="84" t="str">
        <f t="shared" si="0"/>
        <v>De Olaria a Helsinque: a História de um Salto</v>
      </c>
      <c r="B45" s="44" t="str">
        <f t="shared" si="1"/>
        <v>Documentário</v>
      </c>
      <c r="C45" s="123">
        <f t="shared" si="2"/>
        <v>2</v>
      </c>
      <c r="D45" s="123">
        <f t="shared" si="3"/>
        <v>2</v>
      </c>
      <c r="E45" s="123" t="str">
        <f t="shared" si="4"/>
        <v>-</v>
      </c>
      <c r="H45" t="s">
        <v>513</v>
      </c>
      <c r="I45" t="s">
        <v>30</v>
      </c>
      <c r="J45">
        <v>2</v>
      </c>
      <c r="K45" s="4">
        <v>2</v>
      </c>
      <c r="L45" s="4"/>
    </row>
    <row r="46" spans="1:12" x14ac:dyDescent="0.25">
      <c r="A46" s="84" t="str">
        <f t="shared" si="0"/>
        <v>Epopéia Euclydeacreana</v>
      </c>
      <c r="B46" s="44" t="str">
        <f t="shared" si="1"/>
        <v>Documentário</v>
      </c>
      <c r="C46" s="123">
        <f t="shared" si="2"/>
        <v>2</v>
      </c>
      <c r="D46" s="214" t="str">
        <f t="shared" si="3"/>
        <v>-</v>
      </c>
      <c r="E46" s="214">
        <f t="shared" si="4"/>
        <v>2</v>
      </c>
      <c r="H46" t="s">
        <v>211</v>
      </c>
      <c r="I46" t="s">
        <v>30</v>
      </c>
      <c r="J46">
        <v>2</v>
      </c>
      <c r="K46" s="4"/>
      <c r="L46" s="4">
        <v>2</v>
      </c>
    </row>
    <row r="47" spans="1:12" x14ac:dyDescent="0.25">
      <c r="A47" s="84" t="str">
        <f t="shared" si="0"/>
        <v>Eretz Amazônia</v>
      </c>
      <c r="B47" s="44" t="str">
        <f t="shared" si="1"/>
        <v>Documentário</v>
      </c>
      <c r="C47" s="123">
        <f t="shared" si="2"/>
        <v>2</v>
      </c>
      <c r="D47" s="214" t="str">
        <f t="shared" si="3"/>
        <v>-</v>
      </c>
      <c r="E47" s="214">
        <f t="shared" si="4"/>
        <v>2</v>
      </c>
      <c r="H47" t="s">
        <v>204</v>
      </c>
      <c r="I47" t="s">
        <v>30</v>
      </c>
      <c r="J47">
        <v>2</v>
      </c>
      <c r="K47" s="4"/>
      <c r="L47" s="4">
        <v>2</v>
      </c>
    </row>
    <row r="48" spans="1:12" x14ac:dyDescent="0.25">
      <c r="A48" s="84" t="str">
        <f t="shared" si="0"/>
        <v>Estado de Resistência</v>
      </c>
      <c r="B48" s="44" t="str">
        <f t="shared" si="1"/>
        <v>Documentário</v>
      </c>
      <c r="C48" s="123">
        <f t="shared" si="2"/>
        <v>2</v>
      </c>
      <c r="D48" s="214" t="str">
        <f t="shared" si="3"/>
        <v>-</v>
      </c>
      <c r="E48" s="214">
        <f t="shared" si="4"/>
        <v>2</v>
      </c>
      <c r="H48" t="s">
        <v>525</v>
      </c>
      <c r="I48" t="s">
        <v>30</v>
      </c>
      <c r="J48">
        <v>2</v>
      </c>
      <c r="K48" s="4"/>
      <c r="L48" s="4">
        <v>2</v>
      </c>
    </row>
    <row r="49" spans="1:12" x14ac:dyDescent="0.25">
      <c r="A49" s="84" t="str">
        <f t="shared" si="0"/>
        <v>Guataha</v>
      </c>
      <c r="B49" s="44" t="str">
        <f t="shared" si="1"/>
        <v>Documentário</v>
      </c>
      <c r="C49" s="123">
        <f t="shared" si="2"/>
        <v>2</v>
      </c>
      <c r="D49" s="214" t="str">
        <f t="shared" si="3"/>
        <v>-</v>
      </c>
      <c r="E49" s="214">
        <f t="shared" si="4"/>
        <v>2</v>
      </c>
      <c r="H49" t="s">
        <v>528</v>
      </c>
      <c r="I49" t="s">
        <v>30</v>
      </c>
      <c r="J49">
        <v>2</v>
      </c>
      <c r="K49" s="4"/>
      <c r="L49" s="4">
        <v>2</v>
      </c>
    </row>
    <row r="50" spans="1:12" ht="15" customHeight="1" x14ac:dyDescent="0.25">
      <c r="A50" s="84" t="str">
        <f t="shared" si="0"/>
        <v>Maack, O Profeta Pé na Estrada</v>
      </c>
      <c r="B50" s="44" t="str">
        <f t="shared" si="1"/>
        <v>Documentário</v>
      </c>
      <c r="C50" s="123">
        <f t="shared" si="2"/>
        <v>2</v>
      </c>
      <c r="D50" s="214" t="str">
        <f t="shared" si="3"/>
        <v>-</v>
      </c>
      <c r="E50" s="214">
        <f t="shared" si="4"/>
        <v>2</v>
      </c>
      <c r="H50" t="s">
        <v>540</v>
      </c>
      <c r="I50" t="s">
        <v>30</v>
      </c>
      <c r="J50">
        <v>2</v>
      </c>
      <c r="K50" s="4"/>
      <c r="L50" s="4">
        <v>2</v>
      </c>
    </row>
    <row r="51" spans="1:12" x14ac:dyDescent="0.25">
      <c r="A51" s="84" t="str">
        <f t="shared" si="0"/>
        <v>Mandinga em Manhattan</v>
      </c>
      <c r="B51" s="44" t="str">
        <f t="shared" si="1"/>
        <v>Documentário</v>
      </c>
      <c r="C51" s="123">
        <f t="shared" si="2"/>
        <v>2</v>
      </c>
      <c r="D51" s="214" t="str">
        <f t="shared" si="3"/>
        <v>-</v>
      </c>
      <c r="E51" s="214">
        <f t="shared" si="4"/>
        <v>2</v>
      </c>
      <c r="H51" t="s">
        <v>208</v>
      </c>
      <c r="I51" t="s">
        <v>30</v>
      </c>
      <c r="J51">
        <v>2</v>
      </c>
      <c r="K51" s="4"/>
      <c r="L51" s="4">
        <v>2</v>
      </c>
    </row>
    <row r="52" spans="1:12" x14ac:dyDescent="0.25">
      <c r="A52" s="84" t="str">
        <f t="shared" si="0"/>
        <v>Mapulawache, A Festa do Pequi</v>
      </c>
      <c r="B52" s="44" t="str">
        <f t="shared" si="1"/>
        <v>Documentário</v>
      </c>
      <c r="C52" s="123">
        <f t="shared" si="2"/>
        <v>2</v>
      </c>
      <c r="D52" s="214">
        <f t="shared" si="3"/>
        <v>1</v>
      </c>
      <c r="E52" s="214">
        <f t="shared" si="4"/>
        <v>1</v>
      </c>
      <c r="H52" t="s">
        <v>544</v>
      </c>
      <c r="I52" t="s">
        <v>30</v>
      </c>
      <c r="J52">
        <v>2</v>
      </c>
      <c r="K52" s="4">
        <v>1</v>
      </c>
      <c r="L52" s="4">
        <v>1</v>
      </c>
    </row>
    <row r="53" spans="1:12" x14ac:dyDescent="0.25">
      <c r="A53" s="84" t="str">
        <f t="shared" si="0"/>
        <v>Maria Lenk, a Essência do Espírito Olímpico</v>
      </c>
      <c r="B53" s="44" t="str">
        <f t="shared" si="1"/>
        <v>Documentário</v>
      </c>
      <c r="C53" s="123">
        <f t="shared" si="2"/>
        <v>2</v>
      </c>
      <c r="D53" s="214">
        <f t="shared" si="3"/>
        <v>2</v>
      </c>
      <c r="E53" s="214" t="str">
        <f t="shared" si="4"/>
        <v>-</v>
      </c>
      <c r="H53" t="s">
        <v>546</v>
      </c>
      <c r="I53" t="s">
        <v>30</v>
      </c>
      <c r="J53">
        <v>2</v>
      </c>
      <c r="K53" s="4">
        <v>2</v>
      </c>
      <c r="L53" s="4"/>
    </row>
    <row r="54" spans="1:12" x14ac:dyDescent="0.25">
      <c r="A54" s="84" t="str">
        <f t="shared" si="0"/>
        <v>Metros Quadrados</v>
      </c>
      <c r="B54" s="44" t="str">
        <f t="shared" si="1"/>
        <v>Documentário</v>
      </c>
      <c r="C54" s="123">
        <f t="shared" si="2"/>
        <v>2</v>
      </c>
      <c r="D54" s="214" t="str">
        <f t="shared" si="3"/>
        <v>-</v>
      </c>
      <c r="E54" s="214">
        <f t="shared" si="4"/>
        <v>2</v>
      </c>
      <c r="H54" t="s">
        <v>549</v>
      </c>
      <c r="I54" t="s">
        <v>30</v>
      </c>
      <c r="J54">
        <v>2</v>
      </c>
      <c r="K54" s="4"/>
      <c r="L54" s="4">
        <v>2</v>
      </c>
    </row>
    <row r="55" spans="1:12" x14ac:dyDescent="0.25">
      <c r="A55" s="84" t="str">
        <f t="shared" si="0"/>
        <v>Miramar de Andrade</v>
      </c>
      <c r="B55" s="44" t="str">
        <f t="shared" si="1"/>
        <v>Documentário</v>
      </c>
      <c r="C55" s="123">
        <f t="shared" si="2"/>
        <v>2</v>
      </c>
      <c r="D55" s="214">
        <f t="shared" si="3"/>
        <v>1</v>
      </c>
      <c r="E55" s="214">
        <f t="shared" si="4"/>
        <v>1</v>
      </c>
      <c r="H55" t="s">
        <v>550</v>
      </c>
      <c r="I55" t="s">
        <v>30</v>
      </c>
      <c r="J55">
        <v>2</v>
      </c>
      <c r="K55" s="4">
        <v>1</v>
      </c>
      <c r="L55" s="4">
        <v>1</v>
      </c>
    </row>
    <row r="56" spans="1:12" x14ac:dyDescent="0.25">
      <c r="A56" s="84" t="str">
        <f t="shared" si="0"/>
        <v>Nenê Macaggi - Roraima Entrelinhas</v>
      </c>
      <c r="B56" s="44" t="str">
        <f t="shared" si="1"/>
        <v>Documentário</v>
      </c>
      <c r="C56" s="123">
        <f t="shared" si="2"/>
        <v>2</v>
      </c>
      <c r="D56" s="214" t="str">
        <f t="shared" si="3"/>
        <v>-</v>
      </c>
      <c r="E56" s="214">
        <f t="shared" si="4"/>
        <v>2</v>
      </c>
      <c r="H56" t="s">
        <v>555</v>
      </c>
      <c r="I56" t="s">
        <v>30</v>
      </c>
      <c r="J56">
        <v>2</v>
      </c>
      <c r="K56" s="4"/>
      <c r="L56" s="4">
        <v>2</v>
      </c>
    </row>
    <row r="57" spans="1:12" x14ac:dyDescent="0.25">
      <c r="A57" s="84" t="str">
        <f t="shared" si="0"/>
        <v>O Brasil que Começa no Rio</v>
      </c>
      <c r="B57" s="44" t="str">
        <f t="shared" si="1"/>
        <v>Documentário</v>
      </c>
      <c r="C57" s="123">
        <f t="shared" si="2"/>
        <v>2</v>
      </c>
      <c r="D57" s="214" t="str">
        <f t="shared" si="3"/>
        <v>-</v>
      </c>
      <c r="E57" s="214">
        <f t="shared" si="4"/>
        <v>2</v>
      </c>
      <c r="H57" t="s">
        <v>561</v>
      </c>
      <c r="I57" t="s">
        <v>30</v>
      </c>
      <c r="J57">
        <v>2</v>
      </c>
      <c r="K57" s="4"/>
      <c r="L57" s="4">
        <v>2</v>
      </c>
    </row>
    <row r="58" spans="1:12" x14ac:dyDescent="0.25">
      <c r="A58" s="84" t="str">
        <f t="shared" si="0"/>
        <v>O Construtor de Sonhos</v>
      </c>
      <c r="B58" s="44" t="str">
        <f t="shared" si="1"/>
        <v>Documentário</v>
      </c>
      <c r="C58" s="123">
        <f t="shared" si="2"/>
        <v>2</v>
      </c>
      <c r="D58" s="214" t="str">
        <f t="shared" si="3"/>
        <v>-</v>
      </c>
      <c r="E58" s="214">
        <f t="shared" si="4"/>
        <v>2</v>
      </c>
      <c r="H58" t="s">
        <v>563</v>
      </c>
      <c r="I58" t="s">
        <v>30</v>
      </c>
      <c r="J58">
        <v>2</v>
      </c>
      <c r="K58" s="4"/>
      <c r="L58" s="4">
        <v>2</v>
      </c>
    </row>
    <row r="59" spans="1:12" ht="28.5" x14ac:dyDescent="0.25">
      <c r="A59" s="84" t="str">
        <f t="shared" si="0"/>
        <v>O Homem do Balão Extravagante ou as Atribulações de um Paraense que Quase Voou (PA)</v>
      </c>
      <c r="B59" s="44" t="str">
        <f t="shared" si="1"/>
        <v>Documentário</v>
      </c>
      <c r="C59" s="123">
        <f t="shared" si="2"/>
        <v>2</v>
      </c>
      <c r="D59" s="123" t="str">
        <f t="shared" si="3"/>
        <v>-</v>
      </c>
      <c r="E59" s="123">
        <f t="shared" si="4"/>
        <v>2</v>
      </c>
      <c r="H59" t="s">
        <v>564</v>
      </c>
      <c r="I59" t="s">
        <v>30</v>
      </c>
      <c r="J59">
        <v>2</v>
      </c>
      <c r="K59" s="4"/>
      <c r="L59" s="4">
        <v>2</v>
      </c>
    </row>
    <row r="60" spans="1:12" x14ac:dyDescent="0.25">
      <c r="A60" s="84" t="str">
        <f t="shared" si="0"/>
        <v>O Massacre de Alto Alegre</v>
      </c>
      <c r="B60" s="44" t="str">
        <f t="shared" si="1"/>
        <v>Documentário</v>
      </c>
      <c r="C60" s="123">
        <f t="shared" si="2"/>
        <v>2</v>
      </c>
      <c r="D60" s="123" t="str">
        <f t="shared" si="3"/>
        <v>-</v>
      </c>
      <c r="E60" s="123">
        <f t="shared" si="4"/>
        <v>2</v>
      </c>
      <c r="H60" t="s">
        <v>215</v>
      </c>
      <c r="I60" t="s">
        <v>30</v>
      </c>
      <c r="J60">
        <v>2</v>
      </c>
      <c r="K60" s="4"/>
      <c r="L60" s="4">
        <v>2</v>
      </c>
    </row>
    <row r="61" spans="1:12" x14ac:dyDescent="0.25">
      <c r="A61" s="84" t="str">
        <f t="shared" si="0"/>
        <v>O Retorno do Filho</v>
      </c>
      <c r="B61" s="44" t="str">
        <f t="shared" si="1"/>
        <v>Documentário</v>
      </c>
      <c r="C61" s="123">
        <f t="shared" si="2"/>
        <v>2</v>
      </c>
      <c r="D61" s="123">
        <f t="shared" si="3"/>
        <v>2</v>
      </c>
      <c r="E61" s="123" t="str">
        <f t="shared" si="4"/>
        <v>-</v>
      </c>
      <c r="H61" t="s">
        <v>226</v>
      </c>
      <c r="I61" t="s">
        <v>30</v>
      </c>
      <c r="J61">
        <v>2</v>
      </c>
      <c r="K61" s="4">
        <v>2</v>
      </c>
      <c r="L61" s="4"/>
    </row>
    <row r="62" spans="1:12" x14ac:dyDescent="0.25">
      <c r="A62" s="84" t="str">
        <f t="shared" si="0"/>
        <v>Ópera Cabocla</v>
      </c>
      <c r="B62" s="44" t="str">
        <f t="shared" si="1"/>
        <v>Documentário</v>
      </c>
      <c r="C62" s="123">
        <f t="shared" si="2"/>
        <v>2</v>
      </c>
      <c r="D62" s="123">
        <f t="shared" si="3"/>
        <v>2</v>
      </c>
      <c r="E62" s="123" t="str">
        <f t="shared" si="4"/>
        <v>-</v>
      </c>
      <c r="H62" t="s">
        <v>571</v>
      </c>
      <c r="I62" t="s">
        <v>30</v>
      </c>
      <c r="J62">
        <v>2</v>
      </c>
      <c r="K62" s="4">
        <v>2</v>
      </c>
      <c r="L62" s="4"/>
    </row>
    <row r="63" spans="1:12" x14ac:dyDescent="0.25">
      <c r="A63" s="84" t="str">
        <f t="shared" si="0"/>
        <v>Os Negativos</v>
      </c>
      <c r="B63" s="44" t="str">
        <f t="shared" si="1"/>
        <v>Documentário</v>
      </c>
      <c r="C63" s="123">
        <f t="shared" si="2"/>
        <v>2</v>
      </c>
      <c r="D63" s="123">
        <f t="shared" si="3"/>
        <v>2</v>
      </c>
      <c r="E63" s="123" t="str">
        <f t="shared" si="4"/>
        <v>-</v>
      </c>
      <c r="H63" t="s">
        <v>573</v>
      </c>
      <c r="I63" t="s">
        <v>30</v>
      </c>
      <c r="J63">
        <v>2</v>
      </c>
      <c r="K63" s="4">
        <v>2</v>
      </c>
      <c r="L63" s="4"/>
    </row>
    <row r="64" spans="1:12" x14ac:dyDescent="0.25">
      <c r="A64" s="84" t="str">
        <f t="shared" si="0"/>
        <v>Ouro, Prata, Bronze e... Chumbo</v>
      </c>
      <c r="B64" s="44" t="str">
        <f t="shared" si="1"/>
        <v>Documentário</v>
      </c>
      <c r="C64" s="123">
        <f t="shared" si="2"/>
        <v>2</v>
      </c>
      <c r="D64" s="123">
        <f t="shared" si="3"/>
        <v>2</v>
      </c>
      <c r="E64" s="123" t="str">
        <f t="shared" si="4"/>
        <v>-</v>
      </c>
      <c r="H64" t="s">
        <v>574</v>
      </c>
      <c r="I64" t="s">
        <v>30</v>
      </c>
      <c r="J64">
        <v>2</v>
      </c>
      <c r="K64" s="4">
        <v>2</v>
      </c>
      <c r="L64" s="4"/>
    </row>
    <row r="65" spans="1:12" x14ac:dyDescent="0.25">
      <c r="A65" s="84" t="str">
        <f t="shared" si="0"/>
        <v>Reis Negros</v>
      </c>
      <c r="B65" s="44" t="str">
        <f t="shared" si="1"/>
        <v>Documentário</v>
      </c>
      <c r="C65" s="123">
        <f t="shared" si="2"/>
        <v>2</v>
      </c>
      <c r="D65" s="123" t="str">
        <f t="shared" si="3"/>
        <v>-</v>
      </c>
      <c r="E65" s="123">
        <f t="shared" si="4"/>
        <v>2</v>
      </c>
      <c r="H65" t="s">
        <v>210</v>
      </c>
      <c r="I65" t="s">
        <v>30</v>
      </c>
      <c r="J65">
        <v>2</v>
      </c>
      <c r="K65" s="4"/>
      <c r="L65" s="4">
        <v>2</v>
      </c>
    </row>
    <row r="66" spans="1:12" x14ac:dyDescent="0.25">
      <c r="A66" s="84" t="str">
        <f t="shared" si="0"/>
        <v>Sangue do Barro</v>
      </c>
      <c r="B66" s="44" t="str">
        <f t="shared" si="1"/>
        <v>Documentário</v>
      </c>
      <c r="C66" s="123">
        <f t="shared" si="2"/>
        <v>2</v>
      </c>
      <c r="D66" s="123">
        <f t="shared" si="3"/>
        <v>2</v>
      </c>
      <c r="E66" s="123" t="str">
        <f t="shared" si="4"/>
        <v>-</v>
      </c>
      <c r="H66" t="s">
        <v>221</v>
      </c>
      <c r="I66" t="s">
        <v>30</v>
      </c>
      <c r="J66">
        <v>2</v>
      </c>
      <c r="K66" s="4">
        <v>2</v>
      </c>
      <c r="L66" s="4"/>
    </row>
    <row r="67" spans="1:12" x14ac:dyDescent="0.25">
      <c r="A67" s="84" t="str">
        <f t="shared" si="0"/>
        <v>Santa Dica de Guerra e Fé (GO)</v>
      </c>
      <c r="B67" s="44" t="str">
        <f t="shared" si="1"/>
        <v>Documentário</v>
      </c>
      <c r="C67" s="123">
        <f t="shared" si="2"/>
        <v>2</v>
      </c>
      <c r="D67" s="123" t="str">
        <f t="shared" si="3"/>
        <v>-</v>
      </c>
      <c r="E67" s="123">
        <f t="shared" si="4"/>
        <v>2</v>
      </c>
      <c r="H67" t="s">
        <v>214</v>
      </c>
      <c r="I67" t="s">
        <v>30</v>
      </c>
      <c r="J67">
        <v>2</v>
      </c>
      <c r="K67" s="4"/>
      <c r="L67" s="4">
        <v>2</v>
      </c>
    </row>
    <row r="68" spans="1:12" x14ac:dyDescent="0.25">
      <c r="A68" s="84" t="str">
        <f t="shared" si="0"/>
        <v>Sasha Siemel, O Caçador De Onças</v>
      </c>
      <c r="B68" s="44" t="str">
        <f t="shared" si="1"/>
        <v>Documentário</v>
      </c>
      <c r="C68" s="123">
        <f t="shared" si="2"/>
        <v>2</v>
      </c>
      <c r="D68" s="123" t="str">
        <f t="shared" si="3"/>
        <v>-</v>
      </c>
      <c r="E68" s="123">
        <f t="shared" si="4"/>
        <v>2</v>
      </c>
      <c r="H68" t="s">
        <v>592</v>
      </c>
      <c r="I68" t="s">
        <v>30</v>
      </c>
      <c r="J68">
        <v>2</v>
      </c>
      <c r="K68" s="4"/>
      <c r="L68" s="4">
        <v>2</v>
      </c>
    </row>
    <row r="69" spans="1:12" x14ac:dyDescent="0.25">
      <c r="A69" s="84" t="str">
        <f t="shared" ref="A69:A132" si="5">H69</f>
        <v>Simãosinho Sonhador</v>
      </c>
      <c r="B69" s="44" t="str">
        <f t="shared" ref="B69:B132" si="6">I69</f>
        <v>Documentário</v>
      </c>
      <c r="C69" s="123">
        <f t="shared" ref="C69:C132" si="7">IF(J69=0,"-",J69)</f>
        <v>2</v>
      </c>
      <c r="D69" s="123">
        <f t="shared" ref="D69:D132" si="8">IF(K69=0,"-",K69)</f>
        <v>2</v>
      </c>
      <c r="E69" s="123" t="str">
        <f t="shared" ref="E69:E132" si="9">IF(L69=0,"-",L69)</f>
        <v>-</v>
      </c>
      <c r="H69" t="s">
        <v>220</v>
      </c>
      <c r="I69" t="s">
        <v>30</v>
      </c>
      <c r="J69">
        <v>2</v>
      </c>
      <c r="K69" s="4">
        <v>2</v>
      </c>
      <c r="L69" s="4"/>
    </row>
    <row r="70" spans="1:12" x14ac:dyDescent="0.25">
      <c r="A70" s="84" t="str">
        <f t="shared" si="5"/>
        <v>Tocantins - Rio Afogado</v>
      </c>
      <c r="B70" s="44" t="str">
        <f t="shared" si="6"/>
        <v>Documentário</v>
      </c>
      <c r="C70" s="123">
        <f t="shared" si="7"/>
        <v>2</v>
      </c>
      <c r="D70" s="123" t="str">
        <f t="shared" si="8"/>
        <v>-</v>
      </c>
      <c r="E70" s="123">
        <f t="shared" si="9"/>
        <v>2</v>
      </c>
      <c r="H70" t="s">
        <v>213</v>
      </c>
      <c r="I70" t="s">
        <v>30</v>
      </c>
      <c r="J70">
        <v>2</v>
      </c>
      <c r="K70" s="4"/>
      <c r="L70" s="4">
        <v>2</v>
      </c>
    </row>
    <row r="71" spans="1:12" x14ac:dyDescent="0.25">
      <c r="A71" s="84" t="str">
        <f t="shared" si="5"/>
        <v>Uma Encruzilhada Aprazível</v>
      </c>
      <c r="B71" s="44" t="str">
        <f t="shared" si="6"/>
        <v>Documentário</v>
      </c>
      <c r="C71" s="123">
        <f t="shared" si="7"/>
        <v>2</v>
      </c>
      <c r="D71" s="123">
        <f t="shared" si="8"/>
        <v>2</v>
      </c>
      <c r="E71" s="123" t="str">
        <f t="shared" si="9"/>
        <v>-</v>
      </c>
      <c r="H71" t="s">
        <v>598</v>
      </c>
      <c r="I71" t="s">
        <v>30</v>
      </c>
      <c r="J71">
        <v>2</v>
      </c>
      <c r="K71" s="4">
        <v>2</v>
      </c>
      <c r="L71" s="4"/>
    </row>
    <row r="72" spans="1:12" x14ac:dyDescent="0.25">
      <c r="A72" s="84" t="str">
        <f t="shared" si="5"/>
        <v>Uma Outra Cidade</v>
      </c>
      <c r="B72" s="44" t="str">
        <f t="shared" si="6"/>
        <v>Documentário</v>
      </c>
      <c r="C72" s="123">
        <f t="shared" si="7"/>
        <v>2</v>
      </c>
      <c r="D72" s="123" t="str">
        <f t="shared" si="8"/>
        <v>-</v>
      </c>
      <c r="E72" s="123">
        <f t="shared" si="9"/>
        <v>2</v>
      </c>
      <c r="H72" t="s">
        <v>599</v>
      </c>
      <c r="I72" t="s">
        <v>30</v>
      </c>
      <c r="J72">
        <v>2</v>
      </c>
      <c r="K72" s="4"/>
      <c r="L72" s="4">
        <v>2</v>
      </c>
    </row>
    <row r="73" spans="1:12" x14ac:dyDescent="0.25">
      <c r="A73" s="84" t="str">
        <f t="shared" si="5"/>
        <v>Zumbi Somos Nós</v>
      </c>
      <c r="B73" s="44" t="str">
        <f t="shared" si="6"/>
        <v>Documentário</v>
      </c>
      <c r="C73" s="123">
        <f t="shared" si="7"/>
        <v>2</v>
      </c>
      <c r="D73" s="123" t="str">
        <f t="shared" si="8"/>
        <v>-</v>
      </c>
      <c r="E73" s="123">
        <f t="shared" si="9"/>
        <v>2</v>
      </c>
      <c r="H73" t="s">
        <v>606</v>
      </c>
      <c r="I73" t="s">
        <v>30</v>
      </c>
      <c r="J73">
        <v>2</v>
      </c>
      <c r="K73" s="4"/>
      <c r="L73" s="4">
        <v>2</v>
      </c>
    </row>
    <row r="74" spans="1:12" x14ac:dyDescent="0.25">
      <c r="A74" s="84" t="str">
        <f t="shared" si="5"/>
        <v>3P</v>
      </c>
      <c r="B74" s="44" t="str">
        <f t="shared" si="6"/>
        <v>Documentário</v>
      </c>
      <c r="C74" s="123">
        <f t="shared" si="7"/>
        <v>1</v>
      </c>
      <c r="D74" s="123">
        <f t="shared" si="8"/>
        <v>1</v>
      </c>
      <c r="E74" s="123" t="str">
        <f t="shared" si="9"/>
        <v>-</v>
      </c>
      <c r="H74" t="s">
        <v>475</v>
      </c>
      <c r="I74" t="s">
        <v>30</v>
      </c>
      <c r="J74">
        <v>1</v>
      </c>
      <c r="K74" s="4">
        <v>1</v>
      </c>
      <c r="L74" s="4"/>
    </row>
    <row r="75" spans="1:12" x14ac:dyDescent="0.25">
      <c r="A75" s="84" t="str">
        <f t="shared" si="5"/>
        <v>A Cidade Imaginária</v>
      </c>
      <c r="B75" s="44" t="str">
        <f t="shared" si="6"/>
        <v>Documentário</v>
      </c>
      <c r="C75" s="123">
        <f t="shared" si="7"/>
        <v>1</v>
      </c>
      <c r="D75" s="123" t="str">
        <f t="shared" si="8"/>
        <v>-</v>
      </c>
      <c r="E75" s="123">
        <f t="shared" si="9"/>
        <v>1</v>
      </c>
      <c r="H75" t="s">
        <v>476</v>
      </c>
      <c r="I75" t="s">
        <v>30</v>
      </c>
      <c r="J75">
        <v>1</v>
      </c>
      <c r="K75" s="4"/>
      <c r="L75" s="4">
        <v>1</v>
      </c>
    </row>
    <row r="76" spans="1:12" x14ac:dyDescent="0.25">
      <c r="A76" s="84" t="str">
        <f t="shared" si="5"/>
        <v>A Coberta D'Alma – Um Ritual para os Mortos de Osório</v>
      </c>
      <c r="B76" s="44" t="str">
        <f t="shared" si="6"/>
        <v>Documentário</v>
      </c>
      <c r="C76" s="123">
        <f t="shared" si="7"/>
        <v>1</v>
      </c>
      <c r="D76" s="123" t="str">
        <f t="shared" si="8"/>
        <v>-</v>
      </c>
      <c r="E76" s="123">
        <f t="shared" si="9"/>
        <v>1</v>
      </c>
      <c r="H76" t="s">
        <v>477</v>
      </c>
      <c r="I76" t="s">
        <v>30</v>
      </c>
      <c r="J76">
        <v>1</v>
      </c>
      <c r="K76" s="4"/>
      <c r="L76" s="4">
        <v>1</v>
      </c>
    </row>
    <row r="77" spans="1:12" x14ac:dyDescent="0.25">
      <c r="A77" s="84" t="str">
        <f t="shared" si="5"/>
        <v>A Musa Impassível</v>
      </c>
      <c r="B77" s="44" t="str">
        <f t="shared" si="6"/>
        <v>Ficção</v>
      </c>
      <c r="C77" s="123">
        <f t="shared" si="7"/>
        <v>1</v>
      </c>
      <c r="D77" s="123">
        <f t="shared" si="8"/>
        <v>1</v>
      </c>
      <c r="E77" s="123" t="str">
        <f t="shared" si="9"/>
        <v>-</v>
      </c>
      <c r="H77" t="s">
        <v>481</v>
      </c>
      <c r="I77" t="s">
        <v>104</v>
      </c>
      <c r="J77">
        <v>1</v>
      </c>
      <c r="K77" s="4">
        <v>1</v>
      </c>
      <c r="L77" s="4"/>
    </row>
    <row r="78" spans="1:12" x14ac:dyDescent="0.25">
      <c r="A78" s="84" t="str">
        <f t="shared" si="5"/>
        <v>A Ópera do Cemitério</v>
      </c>
      <c r="B78" s="44" t="str">
        <f t="shared" si="6"/>
        <v>Ficção</v>
      </c>
      <c r="C78" s="123">
        <f t="shared" si="7"/>
        <v>1</v>
      </c>
      <c r="D78" s="123" t="str">
        <f t="shared" si="8"/>
        <v>-</v>
      </c>
      <c r="E78" s="123">
        <f t="shared" si="9"/>
        <v>1</v>
      </c>
      <c r="H78" t="s">
        <v>482</v>
      </c>
      <c r="I78" t="s">
        <v>104</v>
      </c>
      <c r="J78">
        <v>1</v>
      </c>
      <c r="K78" s="4"/>
      <c r="L78" s="4">
        <v>1</v>
      </c>
    </row>
    <row r="79" spans="1:12" x14ac:dyDescent="0.25">
      <c r="A79" s="84" t="str">
        <f t="shared" si="5"/>
        <v>A Sandália de Lampião</v>
      </c>
      <c r="B79" s="44" t="str">
        <f t="shared" si="6"/>
        <v>Documentário</v>
      </c>
      <c r="C79" s="123">
        <f t="shared" si="7"/>
        <v>1</v>
      </c>
      <c r="D79" s="123">
        <f t="shared" si="8"/>
        <v>1</v>
      </c>
      <c r="E79" s="123" t="str">
        <f t="shared" si="9"/>
        <v>-</v>
      </c>
      <c r="H79" t="s">
        <v>484</v>
      </c>
      <c r="I79" t="s">
        <v>30</v>
      </c>
      <c r="J79">
        <v>1</v>
      </c>
      <c r="K79" s="4">
        <v>1</v>
      </c>
      <c r="L79" s="4"/>
    </row>
    <row r="80" spans="1:12" x14ac:dyDescent="0.25">
      <c r="A80" s="84" t="str">
        <f t="shared" si="5"/>
        <v>A Santa de Casa e o Povo de Santo</v>
      </c>
      <c r="B80" s="44" t="str">
        <f t="shared" si="6"/>
        <v>Documentário</v>
      </c>
      <c r="C80" s="123">
        <f t="shared" si="7"/>
        <v>1</v>
      </c>
      <c r="D80" s="123">
        <f t="shared" si="8"/>
        <v>1</v>
      </c>
      <c r="E80" s="123" t="str">
        <f t="shared" si="9"/>
        <v>-</v>
      </c>
      <c r="H80" t="s">
        <v>485</v>
      </c>
      <c r="I80" t="s">
        <v>30</v>
      </c>
      <c r="J80">
        <v>1</v>
      </c>
      <c r="K80" s="4">
        <v>1</v>
      </c>
      <c r="L80" s="4"/>
    </row>
    <row r="81" spans="1:12" x14ac:dyDescent="0.25">
      <c r="A81" s="84" t="str">
        <f t="shared" si="5"/>
        <v>A Trama do Olhar</v>
      </c>
      <c r="B81" s="44" t="str">
        <f t="shared" si="6"/>
        <v>Documentário</v>
      </c>
      <c r="C81" s="123">
        <f t="shared" si="7"/>
        <v>1</v>
      </c>
      <c r="D81" s="123">
        <f t="shared" si="8"/>
        <v>1</v>
      </c>
      <c r="E81" s="123" t="str">
        <f t="shared" si="9"/>
        <v>-</v>
      </c>
      <c r="H81" t="s">
        <v>223</v>
      </c>
      <c r="I81" t="s">
        <v>30</v>
      </c>
      <c r="J81">
        <v>1</v>
      </c>
      <c r="K81" s="4">
        <v>1</v>
      </c>
      <c r="L81" s="4"/>
    </row>
    <row r="82" spans="1:12" x14ac:dyDescent="0.25">
      <c r="A82" s="84" t="str">
        <f t="shared" si="5"/>
        <v>Álbum de Família</v>
      </c>
      <c r="B82" s="44" t="str">
        <f t="shared" si="6"/>
        <v>Documentário</v>
      </c>
      <c r="C82" s="123">
        <f t="shared" si="7"/>
        <v>1</v>
      </c>
      <c r="D82" s="123">
        <f t="shared" si="8"/>
        <v>1</v>
      </c>
      <c r="E82" s="123" t="str">
        <f t="shared" si="9"/>
        <v>-</v>
      </c>
      <c r="H82" t="s">
        <v>489</v>
      </c>
      <c r="I82" t="s">
        <v>30</v>
      </c>
      <c r="J82">
        <v>1</v>
      </c>
      <c r="K82" s="4">
        <v>1</v>
      </c>
      <c r="L82" s="4"/>
    </row>
    <row r="83" spans="1:12" x14ac:dyDescent="0.25">
      <c r="A83" s="84" t="str">
        <f t="shared" si="5"/>
        <v>Anchieta, O Abaré</v>
      </c>
      <c r="B83" s="44" t="str">
        <f t="shared" si="6"/>
        <v>Documentário</v>
      </c>
      <c r="C83" s="123">
        <f t="shared" si="7"/>
        <v>1</v>
      </c>
      <c r="D83" s="123" t="str">
        <f t="shared" si="8"/>
        <v>-</v>
      </c>
      <c r="E83" s="123">
        <f t="shared" si="9"/>
        <v>1</v>
      </c>
      <c r="H83" t="s">
        <v>491</v>
      </c>
      <c r="I83" t="s">
        <v>30</v>
      </c>
      <c r="J83">
        <v>1</v>
      </c>
      <c r="K83" s="4"/>
      <c r="L83" s="4">
        <v>1</v>
      </c>
    </row>
    <row r="84" spans="1:12" x14ac:dyDescent="0.25">
      <c r="A84" s="84" t="str">
        <f t="shared" si="5"/>
        <v>Assim Caminha a Regência</v>
      </c>
      <c r="B84" s="44" t="str">
        <f t="shared" si="6"/>
        <v>Documentário</v>
      </c>
      <c r="C84" s="123">
        <f t="shared" si="7"/>
        <v>1</v>
      </c>
      <c r="D84" s="123" t="str">
        <f t="shared" si="8"/>
        <v>-</v>
      </c>
      <c r="E84" s="123">
        <f t="shared" si="9"/>
        <v>1</v>
      </c>
      <c r="H84" t="s">
        <v>209</v>
      </c>
      <c r="I84" t="s">
        <v>30</v>
      </c>
      <c r="J84">
        <v>1</v>
      </c>
      <c r="K84" s="4"/>
      <c r="L84" s="4">
        <v>1</v>
      </c>
    </row>
    <row r="85" spans="1:12" ht="28.5" x14ac:dyDescent="0.25">
      <c r="A85" s="84" t="str">
        <f t="shared" si="5"/>
        <v>Astro: Uma Fábula Urbana em um Rio de Janeiro Mágico</v>
      </c>
      <c r="B85" s="44" t="str">
        <f t="shared" si="6"/>
        <v>Documentário</v>
      </c>
      <c r="C85" s="123">
        <f t="shared" si="7"/>
        <v>1</v>
      </c>
      <c r="D85" s="123">
        <f t="shared" si="8"/>
        <v>1</v>
      </c>
      <c r="E85" s="123" t="str">
        <f t="shared" si="9"/>
        <v>-</v>
      </c>
      <c r="H85" t="s">
        <v>494</v>
      </c>
      <c r="I85" t="s">
        <v>30</v>
      </c>
      <c r="J85">
        <v>1</v>
      </c>
      <c r="K85" s="4">
        <v>1</v>
      </c>
      <c r="L85" s="4"/>
    </row>
    <row r="86" spans="1:12" x14ac:dyDescent="0.25">
      <c r="A86" s="84" t="str">
        <f t="shared" si="5"/>
        <v>Audácia</v>
      </c>
      <c r="B86" s="44" t="str">
        <f t="shared" si="6"/>
        <v>Documentário</v>
      </c>
      <c r="C86" s="123">
        <f t="shared" si="7"/>
        <v>1</v>
      </c>
      <c r="D86" s="123">
        <f t="shared" si="8"/>
        <v>1</v>
      </c>
      <c r="E86" s="123" t="str">
        <f t="shared" si="9"/>
        <v>-</v>
      </c>
      <c r="H86" t="s">
        <v>227</v>
      </c>
      <c r="I86" t="s">
        <v>30</v>
      </c>
      <c r="J86">
        <v>1</v>
      </c>
      <c r="K86" s="4">
        <v>1</v>
      </c>
      <c r="L86" s="4"/>
    </row>
    <row r="87" spans="1:12" x14ac:dyDescent="0.25">
      <c r="A87" s="84" t="str">
        <f t="shared" si="5"/>
        <v>Bagatela</v>
      </c>
      <c r="B87" s="44" t="str">
        <f t="shared" si="6"/>
        <v>Documentário</v>
      </c>
      <c r="C87" s="123">
        <f t="shared" si="7"/>
        <v>1</v>
      </c>
      <c r="D87" s="123">
        <f t="shared" si="8"/>
        <v>1</v>
      </c>
      <c r="E87" s="123" t="str">
        <f t="shared" si="9"/>
        <v>-</v>
      </c>
      <c r="H87" t="s">
        <v>219</v>
      </c>
      <c r="I87" t="s">
        <v>30</v>
      </c>
      <c r="J87">
        <v>1</v>
      </c>
      <c r="K87" s="4">
        <v>1</v>
      </c>
      <c r="L87" s="4"/>
    </row>
    <row r="88" spans="1:12" x14ac:dyDescent="0.25">
      <c r="A88" s="84" t="str">
        <f t="shared" si="5"/>
        <v>Benzedeiras de Minas</v>
      </c>
      <c r="B88" s="44" t="str">
        <f t="shared" si="6"/>
        <v>Documentário</v>
      </c>
      <c r="C88" s="123">
        <f t="shared" si="7"/>
        <v>1</v>
      </c>
      <c r="D88" s="123">
        <f t="shared" si="8"/>
        <v>1</v>
      </c>
      <c r="E88" s="123" t="str">
        <f t="shared" si="9"/>
        <v>-</v>
      </c>
      <c r="H88" t="s">
        <v>496</v>
      </c>
      <c r="I88" t="s">
        <v>30</v>
      </c>
      <c r="J88">
        <v>1</v>
      </c>
      <c r="K88" s="4">
        <v>1</v>
      </c>
      <c r="L88" s="4"/>
    </row>
    <row r="89" spans="1:12" x14ac:dyDescent="0.25">
      <c r="A89" s="84" t="str">
        <f t="shared" si="5"/>
        <v>Caboclos da Liberdade</v>
      </c>
      <c r="B89" s="44" t="str">
        <f t="shared" si="6"/>
        <v>Documentário</v>
      </c>
      <c r="C89" s="123">
        <f t="shared" si="7"/>
        <v>1</v>
      </c>
      <c r="D89" s="123">
        <f t="shared" si="8"/>
        <v>1</v>
      </c>
      <c r="E89" s="123" t="str">
        <f t="shared" si="9"/>
        <v>-</v>
      </c>
      <c r="H89" t="s">
        <v>500</v>
      </c>
      <c r="I89" t="s">
        <v>30</v>
      </c>
      <c r="J89">
        <v>1</v>
      </c>
      <c r="K89" s="4">
        <v>1</v>
      </c>
      <c r="L89" s="4"/>
    </row>
    <row r="90" spans="1:12" x14ac:dyDescent="0.25">
      <c r="A90" s="84" t="str">
        <f t="shared" si="5"/>
        <v>Caju com Pizza</v>
      </c>
      <c r="B90" s="44" t="str">
        <f t="shared" si="6"/>
        <v>Ficção</v>
      </c>
      <c r="C90" s="123">
        <f t="shared" si="7"/>
        <v>1</v>
      </c>
      <c r="D90" s="123" t="str">
        <f t="shared" si="8"/>
        <v>-</v>
      </c>
      <c r="E90" s="123">
        <f t="shared" si="9"/>
        <v>1</v>
      </c>
      <c r="H90" t="s">
        <v>502</v>
      </c>
      <c r="I90" t="s">
        <v>104</v>
      </c>
      <c r="J90">
        <v>1</v>
      </c>
      <c r="K90" s="4"/>
      <c r="L90" s="4">
        <v>1</v>
      </c>
    </row>
    <row r="91" spans="1:12" x14ac:dyDescent="0.25">
      <c r="A91" s="84" t="str">
        <f t="shared" si="5"/>
        <v>Cem Anos Sem Chibata</v>
      </c>
      <c r="B91" s="44" t="str">
        <f t="shared" si="6"/>
        <v>Documentário</v>
      </c>
      <c r="C91" s="123">
        <f t="shared" si="7"/>
        <v>1</v>
      </c>
      <c r="D91" s="123">
        <f t="shared" si="8"/>
        <v>1</v>
      </c>
      <c r="E91" s="123" t="str">
        <f t="shared" si="9"/>
        <v>-</v>
      </c>
      <c r="H91" t="s">
        <v>505</v>
      </c>
      <c r="I91" t="s">
        <v>30</v>
      </c>
      <c r="J91">
        <v>1</v>
      </c>
      <c r="K91" s="4">
        <v>1</v>
      </c>
      <c r="L91" s="4"/>
    </row>
    <row r="92" spans="1:12" x14ac:dyDescent="0.25">
      <c r="A92" s="84" t="str">
        <f t="shared" si="5"/>
        <v>Comida de Santo</v>
      </c>
      <c r="B92" s="44" t="str">
        <f t="shared" si="6"/>
        <v>Documentário</v>
      </c>
      <c r="C92" s="123">
        <f t="shared" si="7"/>
        <v>1</v>
      </c>
      <c r="D92" s="123" t="str">
        <f t="shared" si="8"/>
        <v>-</v>
      </c>
      <c r="E92" s="123">
        <f t="shared" si="9"/>
        <v>1</v>
      </c>
      <c r="H92" t="s">
        <v>508</v>
      </c>
      <c r="I92" t="s">
        <v>30</v>
      </c>
      <c r="J92">
        <v>1</v>
      </c>
      <c r="K92" s="4"/>
      <c r="L92" s="4">
        <v>1</v>
      </c>
    </row>
    <row r="93" spans="1:12" x14ac:dyDescent="0.25">
      <c r="A93" s="84" t="str">
        <f t="shared" si="5"/>
        <v>Cores e Botas</v>
      </c>
      <c r="B93" s="44" t="str">
        <f t="shared" si="6"/>
        <v>Documentário</v>
      </c>
      <c r="C93" s="123">
        <f t="shared" si="7"/>
        <v>1</v>
      </c>
      <c r="D93" s="123">
        <f t="shared" si="8"/>
        <v>1</v>
      </c>
      <c r="E93" s="123" t="str">
        <f t="shared" si="9"/>
        <v>-</v>
      </c>
      <c r="H93" t="s">
        <v>509</v>
      </c>
      <c r="I93" t="s">
        <v>30</v>
      </c>
      <c r="J93">
        <v>1</v>
      </c>
      <c r="K93" s="4">
        <v>1</v>
      </c>
      <c r="L93" s="4"/>
    </row>
    <row r="94" spans="1:12" x14ac:dyDescent="0.25">
      <c r="A94" s="84" t="str">
        <f t="shared" si="5"/>
        <v>Cuaracy Ra’Angaba – O Céu Tupi-Guarani</v>
      </c>
      <c r="B94" s="44" t="str">
        <f t="shared" si="6"/>
        <v>Documentário</v>
      </c>
      <c r="C94" s="123">
        <f t="shared" si="7"/>
        <v>1</v>
      </c>
      <c r="D94" s="123">
        <f t="shared" si="8"/>
        <v>1</v>
      </c>
      <c r="E94" s="123" t="str">
        <f t="shared" si="9"/>
        <v>-</v>
      </c>
      <c r="H94" t="s">
        <v>511</v>
      </c>
      <c r="I94" t="s">
        <v>30</v>
      </c>
      <c r="J94">
        <v>1</v>
      </c>
      <c r="K94" s="4">
        <v>1</v>
      </c>
      <c r="L94" s="4"/>
    </row>
    <row r="95" spans="1:12" x14ac:dyDescent="0.25">
      <c r="A95" s="84" t="str">
        <f t="shared" si="5"/>
        <v>De Barra a Barra</v>
      </c>
      <c r="B95" s="44" t="str">
        <f t="shared" si="6"/>
        <v>Documentário</v>
      </c>
      <c r="C95" s="123">
        <f t="shared" si="7"/>
        <v>1</v>
      </c>
      <c r="D95" s="123">
        <f t="shared" si="8"/>
        <v>1</v>
      </c>
      <c r="E95" s="123" t="str">
        <f t="shared" si="9"/>
        <v>-</v>
      </c>
      <c r="H95" t="s">
        <v>512</v>
      </c>
      <c r="I95" t="s">
        <v>30</v>
      </c>
      <c r="J95">
        <v>1</v>
      </c>
      <c r="K95" s="4">
        <v>1</v>
      </c>
      <c r="L95" s="4"/>
    </row>
    <row r="96" spans="1:12" x14ac:dyDescent="0.25">
      <c r="A96" s="84" t="str">
        <f t="shared" si="5"/>
        <v>De Piracicaba, com Humor</v>
      </c>
      <c r="B96" s="44" t="str">
        <f t="shared" si="6"/>
        <v>Documentário</v>
      </c>
      <c r="C96" s="123">
        <f t="shared" si="7"/>
        <v>1</v>
      </c>
      <c r="D96" s="123" t="str">
        <f t="shared" si="8"/>
        <v>-</v>
      </c>
      <c r="E96" s="123">
        <f t="shared" si="9"/>
        <v>1</v>
      </c>
      <c r="H96" t="s">
        <v>514</v>
      </c>
      <c r="I96" t="s">
        <v>30</v>
      </c>
      <c r="J96">
        <v>1</v>
      </c>
      <c r="K96" s="4"/>
      <c r="L96" s="4">
        <v>1</v>
      </c>
    </row>
    <row r="97" spans="1:12" x14ac:dyDescent="0.25">
      <c r="A97" s="84" t="str">
        <f t="shared" si="5"/>
        <v>De Salto para o Cinema - Anselmo Duarte</v>
      </c>
      <c r="B97" s="44" t="str">
        <f t="shared" si="6"/>
        <v>Documentário</v>
      </c>
      <c r="C97" s="123">
        <f t="shared" si="7"/>
        <v>1</v>
      </c>
      <c r="D97" s="123" t="str">
        <f t="shared" si="8"/>
        <v>-</v>
      </c>
      <c r="E97" s="123">
        <f t="shared" si="9"/>
        <v>1</v>
      </c>
      <c r="H97" t="s">
        <v>515</v>
      </c>
      <c r="I97" t="s">
        <v>30</v>
      </c>
      <c r="J97">
        <v>1</v>
      </c>
      <c r="K97" s="4"/>
      <c r="L97" s="4">
        <v>1</v>
      </c>
    </row>
    <row r="98" spans="1:12" x14ac:dyDescent="0.25">
      <c r="A98" s="84" t="str">
        <f t="shared" si="5"/>
        <v>Desassossego</v>
      </c>
      <c r="B98" s="44" t="str">
        <f t="shared" si="6"/>
        <v>Ficção</v>
      </c>
      <c r="C98" s="123">
        <f t="shared" si="7"/>
        <v>1</v>
      </c>
      <c r="D98" s="123">
        <f t="shared" si="8"/>
        <v>1</v>
      </c>
      <c r="E98" s="123" t="str">
        <f t="shared" si="9"/>
        <v>-</v>
      </c>
      <c r="H98" t="s">
        <v>516</v>
      </c>
      <c r="I98" t="s">
        <v>104</v>
      </c>
      <c r="J98">
        <v>1</v>
      </c>
      <c r="K98" s="4">
        <v>1</v>
      </c>
      <c r="L98" s="4"/>
    </row>
    <row r="99" spans="1:12" x14ac:dyDescent="0.25">
      <c r="A99" s="84" t="str">
        <f t="shared" si="5"/>
        <v>Divino Encanto</v>
      </c>
      <c r="B99" s="44" t="str">
        <f t="shared" si="6"/>
        <v>Documentário</v>
      </c>
      <c r="C99" s="123">
        <f t="shared" si="7"/>
        <v>1</v>
      </c>
      <c r="D99" s="123">
        <f t="shared" si="8"/>
        <v>1</v>
      </c>
      <c r="E99" s="123" t="str">
        <f t="shared" si="9"/>
        <v>-</v>
      </c>
      <c r="H99" t="s">
        <v>224</v>
      </c>
      <c r="I99" t="s">
        <v>30</v>
      </c>
      <c r="J99">
        <v>1</v>
      </c>
      <c r="K99" s="4">
        <v>1</v>
      </c>
      <c r="L99" s="4"/>
    </row>
    <row r="100" spans="1:12" x14ac:dyDescent="0.25">
      <c r="A100" s="84" t="str">
        <f t="shared" si="5"/>
        <v>D'Ouro</v>
      </c>
      <c r="B100" s="44" t="str">
        <f t="shared" si="6"/>
        <v>Documentário</v>
      </c>
      <c r="C100" s="123">
        <f t="shared" si="7"/>
        <v>1</v>
      </c>
      <c r="D100" s="123">
        <f t="shared" si="8"/>
        <v>1</v>
      </c>
      <c r="E100" s="123" t="str">
        <f t="shared" si="9"/>
        <v>-</v>
      </c>
      <c r="H100" t="s">
        <v>518</v>
      </c>
      <c r="I100" t="s">
        <v>30</v>
      </c>
      <c r="J100">
        <v>1</v>
      </c>
      <c r="K100" s="4">
        <v>1</v>
      </c>
      <c r="L100" s="4"/>
    </row>
    <row r="101" spans="1:12" x14ac:dyDescent="0.25">
      <c r="A101" s="84" t="str">
        <f t="shared" si="5"/>
        <v>Duas Águas</v>
      </c>
      <c r="B101" s="44" t="str">
        <f t="shared" si="6"/>
        <v>Documentário</v>
      </c>
      <c r="C101" s="123">
        <f t="shared" si="7"/>
        <v>1</v>
      </c>
      <c r="D101" s="123" t="str">
        <f t="shared" si="8"/>
        <v>-</v>
      </c>
      <c r="E101" s="123">
        <f t="shared" si="9"/>
        <v>1</v>
      </c>
      <c r="H101" t="s">
        <v>519</v>
      </c>
      <c r="I101" t="s">
        <v>30</v>
      </c>
      <c r="J101">
        <v>1</v>
      </c>
      <c r="K101" s="4"/>
      <c r="L101" s="4">
        <v>1</v>
      </c>
    </row>
    <row r="102" spans="1:12" x14ac:dyDescent="0.25">
      <c r="A102" s="84" t="str">
        <f t="shared" si="5"/>
        <v>Duplo Território</v>
      </c>
      <c r="B102" s="44" t="str">
        <f t="shared" si="6"/>
        <v>Documentário</v>
      </c>
      <c r="C102" s="123">
        <f t="shared" si="7"/>
        <v>1</v>
      </c>
      <c r="D102" s="123">
        <f t="shared" si="8"/>
        <v>1</v>
      </c>
      <c r="E102" s="123" t="str">
        <f t="shared" si="9"/>
        <v>-</v>
      </c>
      <c r="H102" t="s">
        <v>216</v>
      </c>
      <c r="I102" t="s">
        <v>30</v>
      </c>
      <c r="J102">
        <v>1</v>
      </c>
      <c r="K102" s="4">
        <v>1</v>
      </c>
      <c r="L102" s="4"/>
    </row>
    <row r="103" spans="1:12" x14ac:dyDescent="0.25">
      <c r="A103" s="84" t="str">
        <f t="shared" si="5"/>
        <v>Dyckias</v>
      </c>
      <c r="B103" s="44" t="str">
        <f t="shared" si="6"/>
        <v>Documentário</v>
      </c>
      <c r="C103" s="123">
        <f t="shared" si="7"/>
        <v>1</v>
      </c>
      <c r="D103" s="123" t="str">
        <f t="shared" si="8"/>
        <v>-</v>
      </c>
      <c r="E103" s="123">
        <f t="shared" si="9"/>
        <v>1</v>
      </c>
      <c r="H103" t="s">
        <v>520</v>
      </c>
      <c r="I103" t="s">
        <v>30</v>
      </c>
      <c r="J103">
        <v>1</v>
      </c>
      <c r="K103" s="4"/>
      <c r="L103" s="4">
        <v>1</v>
      </c>
    </row>
    <row r="104" spans="1:12" x14ac:dyDescent="0.25">
      <c r="A104" s="84" t="str">
        <f t="shared" si="5"/>
        <v>E Além De Tudo Me Deixou Mudo O Violão</v>
      </c>
      <c r="B104" s="44" t="str">
        <f t="shared" si="6"/>
        <v>Ficção</v>
      </c>
      <c r="C104" s="123">
        <f t="shared" si="7"/>
        <v>1</v>
      </c>
      <c r="D104" s="123" t="str">
        <f t="shared" si="8"/>
        <v>-</v>
      </c>
      <c r="E104" s="123">
        <f t="shared" si="9"/>
        <v>1</v>
      </c>
      <c r="H104" t="s">
        <v>521</v>
      </c>
      <c r="I104" t="s">
        <v>104</v>
      </c>
      <c r="J104">
        <v>1</v>
      </c>
      <c r="K104" s="4"/>
      <c r="L104" s="4">
        <v>1</v>
      </c>
    </row>
    <row r="105" spans="1:12" x14ac:dyDescent="0.25">
      <c r="A105" s="84" t="str">
        <f t="shared" si="5"/>
        <v>Eles Não Usam Black-Tie</v>
      </c>
      <c r="B105" s="44" t="str">
        <f t="shared" si="6"/>
        <v>Documentário</v>
      </c>
      <c r="C105" s="123">
        <f t="shared" si="7"/>
        <v>1</v>
      </c>
      <c r="D105" s="123">
        <f t="shared" si="8"/>
        <v>1</v>
      </c>
      <c r="E105" s="123" t="str">
        <f t="shared" si="9"/>
        <v>-</v>
      </c>
      <c r="H105" t="s">
        <v>522</v>
      </c>
      <c r="I105" t="s">
        <v>30</v>
      </c>
      <c r="J105">
        <v>1</v>
      </c>
      <c r="K105" s="4">
        <v>1</v>
      </c>
      <c r="L105" s="4"/>
    </row>
    <row r="106" spans="1:12" x14ac:dyDescent="0.25">
      <c r="A106" s="84" t="str">
        <f t="shared" si="5"/>
        <v>Entremundos a Bioceânica do Brasil Central</v>
      </c>
      <c r="B106" s="44" t="str">
        <f t="shared" si="6"/>
        <v>Documentário</v>
      </c>
      <c r="C106" s="123">
        <f t="shared" si="7"/>
        <v>1</v>
      </c>
      <c r="D106" s="123" t="str">
        <f t="shared" si="8"/>
        <v>-</v>
      </c>
      <c r="E106" s="123">
        <f t="shared" si="9"/>
        <v>1</v>
      </c>
      <c r="H106" t="s">
        <v>524</v>
      </c>
      <c r="I106" t="s">
        <v>30</v>
      </c>
      <c r="J106">
        <v>1</v>
      </c>
      <c r="K106" s="4"/>
      <c r="L106" s="4">
        <v>1</v>
      </c>
    </row>
    <row r="107" spans="1:12" x14ac:dyDescent="0.25">
      <c r="A107" s="84" t="str">
        <f t="shared" si="5"/>
        <v>Espelho Nativo</v>
      </c>
      <c r="B107" s="44" t="str">
        <f t="shared" si="6"/>
        <v>Documentário</v>
      </c>
      <c r="C107" s="123">
        <f t="shared" si="7"/>
        <v>1</v>
      </c>
      <c r="D107" s="123">
        <f t="shared" si="8"/>
        <v>1</v>
      </c>
      <c r="E107" s="123" t="str">
        <f t="shared" si="9"/>
        <v>-</v>
      </c>
      <c r="H107" t="s">
        <v>222</v>
      </c>
      <c r="I107" t="s">
        <v>30</v>
      </c>
      <c r="J107">
        <v>1</v>
      </c>
      <c r="K107" s="4">
        <v>1</v>
      </c>
      <c r="L107" s="4"/>
    </row>
    <row r="108" spans="1:12" x14ac:dyDescent="0.25">
      <c r="A108" s="84" t="str">
        <f t="shared" si="5"/>
        <v>Exilados</v>
      </c>
      <c r="B108" s="44" t="str">
        <f t="shared" si="6"/>
        <v>Ficção</v>
      </c>
      <c r="C108" s="123">
        <f t="shared" si="7"/>
        <v>1</v>
      </c>
      <c r="D108" s="123" t="str">
        <f t="shared" si="8"/>
        <v>-</v>
      </c>
      <c r="E108" s="123">
        <f t="shared" si="9"/>
        <v>1</v>
      </c>
      <c r="H108" t="s">
        <v>526</v>
      </c>
      <c r="I108" t="s">
        <v>104</v>
      </c>
      <c r="J108">
        <v>1</v>
      </c>
      <c r="K108" s="4"/>
      <c r="L108" s="4">
        <v>1</v>
      </c>
    </row>
    <row r="109" spans="1:12" x14ac:dyDescent="0.25">
      <c r="A109" s="84" t="str">
        <f t="shared" si="5"/>
        <v>Feiticeiros da Palavra – O Jongo do Tamandaré</v>
      </c>
      <c r="B109" s="44" t="str">
        <f t="shared" si="6"/>
        <v>Documentário</v>
      </c>
      <c r="C109" s="123">
        <f t="shared" si="7"/>
        <v>1</v>
      </c>
      <c r="D109" s="123" t="str">
        <f t="shared" si="8"/>
        <v>-</v>
      </c>
      <c r="E109" s="123">
        <f t="shared" si="9"/>
        <v>1</v>
      </c>
      <c r="H109" t="s">
        <v>527</v>
      </c>
      <c r="I109" t="s">
        <v>30</v>
      </c>
      <c r="J109">
        <v>1</v>
      </c>
      <c r="K109" s="4"/>
      <c r="L109" s="4">
        <v>1</v>
      </c>
    </row>
    <row r="110" spans="1:12" x14ac:dyDescent="0.25">
      <c r="A110" s="84" t="str">
        <f t="shared" si="5"/>
        <v>Galeno, Curumim Arteiro</v>
      </c>
      <c r="B110" s="44" t="str">
        <f t="shared" si="6"/>
        <v>Documentário</v>
      </c>
      <c r="C110" s="123">
        <f t="shared" si="7"/>
        <v>1</v>
      </c>
      <c r="D110" s="123">
        <f t="shared" si="8"/>
        <v>1</v>
      </c>
      <c r="E110" s="123" t="str">
        <f t="shared" si="9"/>
        <v>-</v>
      </c>
      <c r="H110" t="s">
        <v>218</v>
      </c>
      <c r="I110" t="s">
        <v>30</v>
      </c>
      <c r="J110">
        <v>1</v>
      </c>
      <c r="K110" s="4">
        <v>1</v>
      </c>
      <c r="L110" s="4"/>
    </row>
    <row r="111" spans="1:12" x14ac:dyDescent="0.25">
      <c r="A111" s="84" t="str">
        <f t="shared" si="5"/>
        <v>Gui e Estopa em Bichos do Brasil</v>
      </c>
      <c r="B111" s="44" t="str">
        <f t="shared" si="6"/>
        <v>Animação</v>
      </c>
      <c r="C111" s="123">
        <f t="shared" si="7"/>
        <v>1</v>
      </c>
      <c r="D111" s="123" t="str">
        <f t="shared" si="8"/>
        <v>-</v>
      </c>
      <c r="E111" s="123">
        <f t="shared" si="9"/>
        <v>1</v>
      </c>
      <c r="H111" t="s">
        <v>529</v>
      </c>
      <c r="I111" t="s">
        <v>159</v>
      </c>
      <c r="J111">
        <v>1</v>
      </c>
      <c r="K111" s="4"/>
      <c r="L111" s="4">
        <v>1</v>
      </c>
    </row>
    <row r="112" spans="1:12" x14ac:dyDescent="0.25">
      <c r="A112" s="84" t="str">
        <f t="shared" si="5"/>
        <v>Gui e Estopa no Fundo do Mar</v>
      </c>
      <c r="B112" s="44" t="str">
        <f t="shared" si="6"/>
        <v>Animação</v>
      </c>
      <c r="C112" s="123">
        <f t="shared" si="7"/>
        <v>1</v>
      </c>
      <c r="D112" s="123" t="str">
        <f t="shared" si="8"/>
        <v>-</v>
      </c>
      <c r="E112" s="123">
        <f t="shared" si="9"/>
        <v>1</v>
      </c>
      <c r="H112" t="s">
        <v>530</v>
      </c>
      <c r="I112" t="s">
        <v>159</v>
      </c>
      <c r="J112">
        <v>1</v>
      </c>
      <c r="K112" s="4"/>
      <c r="L112" s="4">
        <v>1</v>
      </c>
    </row>
    <row r="113" spans="1:12" x14ac:dyDescent="0.25">
      <c r="A113" s="84" t="str">
        <f t="shared" si="5"/>
        <v>Hannya</v>
      </c>
      <c r="B113" s="44" t="str">
        <f t="shared" si="6"/>
        <v>Ficção</v>
      </c>
      <c r="C113" s="123">
        <f t="shared" si="7"/>
        <v>1</v>
      </c>
      <c r="D113" s="123" t="str">
        <f t="shared" si="8"/>
        <v>-</v>
      </c>
      <c r="E113" s="123">
        <f t="shared" si="9"/>
        <v>1</v>
      </c>
      <c r="H113" t="s">
        <v>532</v>
      </c>
      <c r="I113" t="s">
        <v>104</v>
      </c>
      <c r="J113">
        <v>1</v>
      </c>
      <c r="K113" s="4"/>
      <c r="L113" s="4">
        <v>1</v>
      </c>
    </row>
    <row r="114" spans="1:12" x14ac:dyDescent="0.25">
      <c r="A114" s="84" t="str">
        <f t="shared" si="5"/>
        <v>História Brasileira da Infâmia</v>
      </c>
      <c r="B114" s="44" t="str">
        <f t="shared" si="6"/>
        <v>Documentário</v>
      </c>
      <c r="C114" s="123">
        <f t="shared" si="7"/>
        <v>1</v>
      </c>
      <c r="D114" s="123" t="str">
        <f t="shared" si="8"/>
        <v>-</v>
      </c>
      <c r="E114" s="123">
        <f t="shared" si="9"/>
        <v>1</v>
      </c>
      <c r="H114" t="s">
        <v>533</v>
      </c>
      <c r="I114" t="s">
        <v>30</v>
      </c>
      <c r="J114">
        <v>1</v>
      </c>
      <c r="K114" s="4"/>
      <c r="L114" s="4">
        <v>1</v>
      </c>
    </row>
    <row r="115" spans="1:12" x14ac:dyDescent="0.25">
      <c r="A115" s="84" t="str">
        <f t="shared" si="5"/>
        <v>Histórias do Brasil</v>
      </c>
      <c r="B115" s="44" t="str">
        <f t="shared" si="6"/>
        <v>Ficção</v>
      </c>
      <c r="C115" s="123">
        <f t="shared" si="7"/>
        <v>1</v>
      </c>
      <c r="D115" s="123" t="str">
        <f t="shared" si="8"/>
        <v>-</v>
      </c>
      <c r="E115" s="123">
        <f t="shared" si="9"/>
        <v>1</v>
      </c>
      <c r="H115" t="s">
        <v>217</v>
      </c>
      <c r="I115" t="s">
        <v>104</v>
      </c>
      <c r="J115">
        <v>1</v>
      </c>
      <c r="K115" s="4"/>
      <c r="L115" s="4">
        <v>1</v>
      </c>
    </row>
    <row r="116" spans="1:12" x14ac:dyDescent="0.25">
      <c r="A116" s="84" t="str">
        <f t="shared" si="5"/>
        <v>Imagem Peninsular de Ledo Ivo</v>
      </c>
      <c r="B116" s="44" t="str">
        <f t="shared" si="6"/>
        <v>Documentário</v>
      </c>
      <c r="C116" s="123">
        <f t="shared" si="7"/>
        <v>1</v>
      </c>
      <c r="D116" s="123" t="str">
        <f t="shared" si="8"/>
        <v>-</v>
      </c>
      <c r="E116" s="123">
        <f t="shared" si="9"/>
        <v>1</v>
      </c>
      <c r="H116" t="s">
        <v>534</v>
      </c>
      <c r="I116" t="s">
        <v>30</v>
      </c>
      <c r="J116">
        <v>1</v>
      </c>
      <c r="K116" s="4"/>
      <c r="L116" s="4">
        <v>1</v>
      </c>
    </row>
    <row r="117" spans="1:12" x14ac:dyDescent="0.25">
      <c r="A117" s="84" t="str">
        <f t="shared" si="5"/>
        <v>Invasores</v>
      </c>
      <c r="B117" s="44" t="str">
        <f t="shared" si="6"/>
        <v>Ficção</v>
      </c>
      <c r="C117" s="123">
        <f t="shared" si="7"/>
        <v>1</v>
      </c>
      <c r="D117" s="123" t="str">
        <f t="shared" si="8"/>
        <v>-</v>
      </c>
      <c r="E117" s="123">
        <f t="shared" si="9"/>
        <v>1</v>
      </c>
      <c r="H117" t="s">
        <v>535</v>
      </c>
      <c r="I117" t="s">
        <v>104</v>
      </c>
      <c r="J117">
        <v>1</v>
      </c>
      <c r="K117" s="4"/>
      <c r="L117" s="4">
        <v>1</v>
      </c>
    </row>
    <row r="118" spans="1:12" x14ac:dyDescent="0.25">
      <c r="A118" s="84" t="str">
        <f t="shared" si="5"/>
        <v>Leituras do Brasil: Os Sertões</v>
      </c>
      <c r="B118" s="44" t="str">
        <f t="shared" si="6"/>
        <v>Documentário</v>
      </c>
      <c r="C118" s="123">
        <f t="shared" si="7"/>
        <v>1</v>
      </c>
      <c r="D118" s="123" t="str">
        <f t="shared" si="8"/>
        <v>-</v>
      </c>
      <c r="E118" s="123">
        <f t="shared" si="9"/>
        <v>1</v>
      </c>
      <c r="H118" t="s">
        <v>538</v>
      </c>
      <c r="I118" t="s">
        <v>30</v>
      </c>
      <c r="J118">
        <v>1</v>
      </c>
      <c r="K118" s="4"/>
      <c r="L118" s="4">
        <v>1</v>
      </c>
    </row>
    <row r="119" spans="1:12" x14ac:dyDescent="0.25">
      <c r="A119" s="84" t="str">
        <f t="shared" si="5"/>
        <v>Manoel Chiquitano Brasileiro</v>
      </c>
      <c r="B119" s="44" t="str">
        <f t="shared" si="6"/>
        <v>Documentário</v>
      </c>
      <c r="C119" s="123">
        <f t="shared" si="7"/>
        <v>1</v>
      </c>
      <c r="D119" s="123">
        <f t="shared" si="8"/>
        <v>1</v>
      </c>
      <c r="E119" s="123" t="str">
        <f t="shared" si="9"/>
        <v>-</v>
      </c>
      <c r="H119" t="s">
        <v>543</v>
      </c>
      <c r="I119" t="s">
        <v>30</v>
      </c>
      <c r="J119">
        <v>1</v>
      </c>
      <c r="K119" s="4">
        <v>1</v>
      </c>
      <c r="L119" s="4"/>
    </row>
    <row r="120" spans="1:12" x14ac:dyDescent="0.25">
      <c r="A120" s="84" t="str">
        <f t="shared" si="5"/>
        <v>Mar de Açúcar</v>
      </c>
      <c r="B120" s="44" t="str">
        <f t="shared" si="6"/>
        <v>Documentário</v>
      </c>
      <c r="C120" s="123">
        <f t="shared" si="7"/>
        <v>1</v>
      </c>
      <c r="D120" s="123" t="str">
        <f t="shared" si="8"/>
        <v>-</v>
      </c>
      <c r="E120" s="123">
        <f t="shared" si="9"/>
        <v>1</v>
      </c>
      <c r="H120" t="s">
        <v>545</v>
      </c>
      <c r="I120" t="s">
        <v>30</v>
      </c>
      <c r="J120">
        <v>1</v>
      </c>
      <c r="K120" s="4"/>
      <c r="L120" s="4">
        <v>1</v>
      </c>
    </row>
    <row r="121" spans="1:12" x14ac:dyDescent="0.25">
      <c r="A121" s="84" t="str">
        <f t="shared" si="5"/>
        <v>Mario de Andrade - Reinventando o Brasil</v>
      </c>
      <c r="B121" s="44" t="str">
        <f t="shared" si="6"/>
        <v>Documentário</v>
      </c>
      <c r="C121" s="123">
        <f t="shared" si="7"/>
        <v>1</v>
      </c>
      <c r="D121" s="123" t="str">
        <f t="shared" si="8"/>
        <v>-</v>
      </c>
      <c r="E121" s="123">
        <f t="shared" si="9"/>
        <v>1</v>
      </c>
      <c r="H121" t="s">
        <v>547</v>
      </c>
      <c r="I121" t="s">
        <v>30</v>
      </c>
      <c r="J121">
        <v>1</v>
      </c>
      <c r="K121" s="4"/>
      <c r="L121" s="4">
        <v>1</v>
      </c>
    </row>
    <row r="122" spans="1:12" x14ac:dyDescent="0.25">
      <c r="A122" s="84" t="str">
        <f t="shared" si="5"/>
        <v>Masp, A Aventura do Olhar</v>
      </c>
      <c r="B122" s="44" t="str">
        <f t="shared" si="6"/>
        <v>Documentário</v>
      </c>
      <c r="C122" s="123">
        <f t="shared" si="7"/>
        <v>1</v>
      </c>
      <c r="D122" s="123" t="str">
        <f t="shared" si="8"/>
        <v>-</v>
      </c>
      <c r="E122" s="123">
        <f t="shared" si="9"/>
        <v>1</v>
      </c>
      <c r="H122" t="s">
        <v>548</v>
      </c>
      <c r="I122" t="s">
        <v>30</v>
      </c>
      <c r="J122">
        <v>1</v>
      </c>
      <c r="K122" s="4"/>
      <c r="L122" s="4">
        <v>1</v>
      </c>
    </row>
    <row r="123" spans="1:12" x14ac:dyDescent="0.25">
      <c r="A123" s="84" t="str">
        <f t="shared" si="5"/>
        <v>Morro do Céu</v>
      </c>
      <c r="B123" s="44" t="str">
        <f t="shared" si="6"/>
        <v>Documentário</v>
      </c>
      <c r="C123" s="123">
        <f t="shared" si="7"/>
        <v>1</v>
      </c>
      <c r="D123" s="123">
        <f t="shared" si="8"/>
        <v>1</v>
      </c>
      <c r="E123" s="123" t="str">
        <f t="shared" si="9"/>
        <v>-</v>
      </c>
      <c r="H123" t="s">
        <v>551</v>
      </c>
      <c r="I123" t="s">
        <v>30</v>
      </c>
      <c r="J123">
        <v>1</v>
      </c>
      <c r="K123" s="4">
        <v>1</v>
      </c>
      <c r="L123" s="4"/>
    </row>
    <row r="124" spans="1:12" x14ac:dyDescent="0.25">
      <c r="A124" s="84" t="str">
        <f t="shared" si="5"/>
        <v>Mudernage</v>
      </c>
      <c r="B124" s="44" t="str">
        <f t="shared" si="6"/>
        <v>Documentário</v>
      </c>
      <c r="C124" s="123">
        <f t="shared" si="7"/>
        <v>1</v>
      </c>
      <c r="D124" s="123">
        <f t="shared" si="8"/>
        <v>1</v>
      </c>
      <c r="E124" s="123" t="str">
        <f t="shared" si="9"/>
        <v>-</v>
      </c>
      <c r="H124" t="s">
        <v>228</v>
      </c>
      <c r="I124" t="s">
        <v>30</v>
      </c>
      <c r="J124">
        <v>1</v>
      </c>
      <c r="K124" s="4">
        <v>1</v>
      </c>
      <c r="L124" s="4"/>
    </row>
    <row r="125" spans="1:12" x14ac:dyDescent="0.25">
      <c r="A125" s="84" t="str">
        <f t="shared" si="5"/>
        <v>Narradores - Memórias Afetivas do Futebol </v>
      </c>
      <c r="B125" s="44" t="str">
        <f t="shared" si="6"/>
        <v>Documentário</v>
      </c>
      <c r="C125" s="123">
        <f t="shared" si="7"/>
        <v>1</v>
      </c>
      <c r="D125" s="123">
        <f t="shared" si="8"/>
        <v>1</v>
      </c>
      <c r="E125" s="123" t="str">
        <f t="shared" si="9"/>
        <v>-</v>
      </c>
      <c r="H125" t="s">
        <v>552</v>
      </c>
      <c r="I125" t="s">
        <v>30</v>
      </c>
      <c r="J125">
        <v>1</v>
      </c>
      <c r="K125" s="4">
        <v>1</v>
      </c>
      <c r="L125" s="4"/>
    </row>
    <row r="126" spans="1:12" x14ac:dyDescent="0.25">
      <c r="A126" s="84" t="str">
        <f t="shared" si="5"/>
        <v>Nas Rodas do Choro</v>
      </c>
      <c r="B126" s="44" t="str">
        <f t="shared" si="6"/>
        <v>Documentário</v>
      </c>
      <c r="C126" s="123">
        <f t="shared" si="7"/>
        <v>1</v>
      </c>
      <c r="D126" s="123">
        <f t="shared" si="8"/>
        <v>1</v>
      </c>
      <c r="E126" s="123" t="str">
        <f t="shared" si="9"/>
        <v>-</v>
      </c>
      <c r="H126" t="s">
        <v>553</v>
      </c>
      <c r="I126" t="s">
        <v>30</v>
      </c>
      <c r="J126">
        <v>1</v>
      </c>
      <c r="K126" s="4">
        <v>1</v>
      </c>
      <c r="L126" s="4"/>
    </row>
    <row r="127" spans="1:12" x14ac:dyDescent="0.25">
      <c r="A127" s="84" t="str">
        <f t="shared" si="5"/>
        <v>Nelson Rodrigues, Personagem de Si Mesmo</v>
      </c>
      <c r="B127" s="44" t="str">
        <f t="shared" si="6"/>
        <v>Documentário</v>
      </c>
      <c r="C127" s="123">
        <f t="shared" si="7"/>
        <v>1</v>
      </c>
      <c r="D127" s="123" t="str">
        <f t="shared" si="8"/>
        <v>-</v>
      </c>
      <c r="E127" s="123">
        <f t="shared" si="9"/>
        <v>1</v>
      </c>
      <c r="H127" t="s">
        <v>554</v>
      </c>
      <c r="I127" t="s">
        <v>30</v>
      </c>
      <c r="J127">
        <v>1</v>
      </c>
      <c r="K127" s="4"/>
      <c r="L127" s="4">
        <v>1</v>
      </c>
    </row>
    <row r="128" spans="1:12" x14ac:dyDescent="0.25">
      <c r="A128" s="84" t="str">
        <f t="shared" si="5"/>
        <v>No Próximo Frio, Eu Ferro</v>
      </c>
      <c r="B128" s="44" t="str">
        <f t="shared" si="6"/>
        <v>Documentário</v>
      </c>
      <c r="C128" s="123">
        <f t="shared" si="7"/>
        <v>1</v>
      </c>
      <c r="D128" s="123">
        <f t="shared" si="8"/>
        <v>1</v>
      </c>
      <c r="E128" s="123" t="str">
        <f t="shared" si="9"/>
        <v>-</v>
      </c>
      <c r="H128" t="s">
        <v>557</v>
      </c>
      <c r="I128" t="s">
        <v>30</v>
      </c>
      <c r="J128">
        <v>1</v>
      </c>
      <c r="K128" s="4">
        <v>1</v>
      </c>
      <c r="L128" s="4"/>
    </row>
    <row r="129" spans="1:12" x14ac:dyDescent="0.25">
      <c r="A129" s="84" t="str">
        <f t="shared" si="5"/>
        <v>Nossa História Daria Um Filme</v>
      </c>
      <c r="B129" s="44" t="str">
        <f t="shared" si="6"/>
        <v>Documentário</v>
      </c>
      <c r="C129" s="123">
        <f t="shared" si="7"/>
        <v>1</v>
      </c>
      <c r="D129" s="123">
        <f t="shared" si="8"/>
        <v>1</v>
      </c>
      <c r="E129" s="123" t="str">
        <f t="shared" si="9"/>
        <v>-</v>
      </c>
      <c r="H129" t="s">
        <v>558</v>
      </c>
      <c r="I129" t="s">
        <v>30</v>
      </c>
      <c r="J129">
        <v>1</v>
      </c>
      <c r="K129" s="4">
        <v>1</v>
      </c>
      <c r="L129" s="4"/>
    </row>
    <row r="130" spans="1:12" x14ac:dyDescent="0.25">
      <c r="A130" s="84" t="str">
        <f t="shared" si="5"/>
        <v>O Boto e o Homem</v>
      </c>
      <c r="B130" s="44" t="str">
        <f t="shared" si="6"/>
        <v>Documentário</v>
      </c>
      <c r="C130" s="123">
        <f t="shared" si="7"/>
        <v>1</v>
      </c>
      <c r="D130" s="123">
        <f t="shared" si="8"/>
        <v>1</v>
      </c>
      <c r="E130" s="123" t="str">
        <f t="shared" si="9"/>
        <v>-</v>
      </c>
      <c r="H130" t="s">
        <v>560</v>
      </c>
      <c r="I130" t="s">
        <v>30</v>
      </c>
      <c r="J130">
        <v>1</v>
      </c>
      <c r="K130" s="4">
        <v>1</v>
      </c>
      <c r="L130" s="4"/>
    </row>
    <row r="131" spans="1:12" x14ac:dyDescent="0.25">
      <c r="A131" s="84" t="str">
        <f t="shared" si="5"/>
        <v>O Canto da Lona</v>
      </c>
      <c r="B131" s="44" t="str">
        <f t="shared" si="6"/>
        <v>Documentário</v>
      </c>
      <c r="C131" s="123">
        <f t="shared" si="7"/>
        <v>1</v>
      </c>
      <c r="D131" s="123">
        <f t="shared" si="8"/>
        <v>1</v>
      </c>
      <c r="E131" s="123" t="str">
        <f t="shared" si="9"/>
        <v>-</v>
      </c>
      <c r="H131" t="s">
        <v>562</v>
      </c>
      <c r="I131" t="s">
        <v>30</v>
      </c>
      <c r="J131">
        <v>1</v>
      </c>
      <c r="K131" s="4">
        <v>1</v>
      </c>
      <c r="L131" s="4"/>
    </row>
    <row r="132" spans="1:12" x14ac:dyDescent="0.25">
      <c r="A132" s="84" t="str">
        <f t="shared" si="5"/>
        <v>O Lenço do Samba</v>
      </c>
      <c r="B132" s="44" t="str">
        <f t="shared" si="6"/>
        <v>Documentário</v>
      </c>
      <c r="C132" s="123">
        <f t="shared" si="7"/>
        <v>1</v>
      </c>
      <c r="D132" s="123">
        <f t="shared" si="8"/>
        <v>1</v>
      </c>
      <c r="E132" s="123" t="str">
        <f t="shared" si="9"/>
        <v>-</v>
      </c>
      <c r="H132" t="s">
        <v>565</v>
      </c>
      <c r="I132" t="s">
        <v>30</v>
      </c>
      <c r="J132">
        <v>1</v>
      </c>
      <c r="K132" s="4">
        <v>1</v>
      </c>
      <c r="L132" s="4"/>
    </row>
    <row r="133" spans="1:12" ht="17.25" customHeight="1" x14ac:dyDescent="0.25">
      <c r="A133" s="84" t="str">
        <f t="shared" ref="A133:A165" si="10">H133</f>
        <v>O Rei do Carimã</v>
      </c>
      <c r="B133" s="44" t="str">
        <f t="shared" ref="B133:B165" si="11">I133</f>
        <v>Documentário</v>
      </c>
      <c r="C133" s="123">
        <f t="shared" ref="C133:C165" si="12">IF(J133=0,"-",J133)</f>
        <v>1</v>
      </c>
      <c r="D133" s="123">
        <f t="shared" ref="D133:D165" si="13">IF(K133=0,"-",K133)</f>
        <v>1</v>
      </c>
      <c r="E133" s="123" t="str">
        <f t="shared" ref="E133:E165" si="14">IF(L133=0,"-",L133)</f>
        <v>-</v>
      </c>
      <c r="H133" t="s">
        <v>566</v>
      </c>
      <c r="I133" t="s">
        <v>30</v>
      </c>
      <c r="J133">
        <v>1</v>
      </c>
      <c r="K133" s="4">
        <v>1</v>
      </c>
      <c r="L133" s="4"/>
    </row>
    <row r="134" spans="1:12" x14ac:dyDescent="0.25">
      <c r="A134" s="84" t="str">
        <f t="shared" si="10"/>
        <v>O Resfolego do Rei</v>
      </c>
      <c r="B134" s="44" t="str">
        <f t="shared" si="11"/>
        <v>Documentário</v>
      </c>
      <c r="C134" s="123">
        <f t="shared" si="12"/>
        <v>1</v>
      </c>
      <c r="D134" s="123">
        <f t="shared" si="13"/>
        <v>1</v>
      </c>
      <c r="E134" s="123" t="str">
        <f t="shared" si="14"/>
        <v>-</v>
      </c>
      <c r="H134" t="s">
        <v>567</v>
      </c>
      <c r="I134" t="s">
        <v>30</v>
      </c>
      <c r="J134">
        <v>1</v>
      </c>
      <c r="K134" s="4">
        <v>1</v>
      </c>
      <c r="L134" s="4"/>
    </row>
    <row r="135" spans="1:12" ht="18.75" customHeight="1" x14ac:dyDescent="0.25">
      <c r="A135" s="84" t="str">
        <f t="shared" si="10"/>
        <v>O Sol Sangra</v>
      </c>
      <c r="B135" s="44" t="str">
        <f t="shared" si="11"/>
        <v>Documentário</v>
      </c>
      <c r="C135" s="123">
        <f t="shared" si="12"/>
        <v>1</v>
      </c>
      <c r="D135" s="123">
        <f t="shared" si="13"/>
        <v>1</v>
      </c>
      <c r="E135" s="123" t="str">
        <f t="shared" si="14"/>
        <v>-</v>
      </c>
      <c r="H135" t="s">
        <v>568</v>
      </c>
      <c r="I135" t="s">
        <v>30</v>
      </c>
      <c r="J135">
        <v>1</v>
      </c>
      <c r="K135" s="4">
        <v>1</v>
      </c>
      <c r="L135" s="4"/>
    </row>
    <row r="136" spans="1:12" x14ac:dyDescent="0.25">
      <c r="A136" s="84" t="str">
        <f t="shared" si="10"/>
        <v>Onça Pintada: Mais Perto Do Que Se Pode Imaginar</v>
      </c>
      <c r="B136" s="44" t="str">
        <f t="shared" si="11"/>
        <v>Documentário</v>
      </c>
      <c r="C136" s="123">
        <f t="shared" si="12"/>
        <v>1</v>
      </c>
      <c r="D136" s="123" t="str">
        <f t="shared" si="13"/>
        <v>-</v>
      </c>
      <c r="E136" s="123">
        <f t="shared" si="14"/>
        <v>1</v>
      </c>
      <c r="H136" t="s">
        <v>569</v>
      </c>
      <c r="I136" t="s">
        <v>30</v>
      </c>
      <c r="J136">
        <v>1</v>
      </c>
      <c r="K136" s="4"/>
      <c r="L136" s="4">
        <v>1</v>
      </c>
    </row>
    <row r="137" spans="1:12" x14ac:dyDescent="0.25">
      <c r="A137" s="84" t="str">
        <f t="shared" si="10"/>
        <v>Ongamira – O Tempo Não Existe</v>
      </c>
      <c r="B137" s="44" t="str">
        <f t="shared" si="11"/>
        <v>Documentário</v>
      </c>
      <c r="C137" s="123">
        <f t="shared" si="12"/>
        <v>1</v>
      </c>
      <c r="D137" s="123">
        <f t="shared" si="13"/>
        <v>1</v>
      </c>
      <c r="E137" s="123" t="str">
        <f t="shared" si="14"/>
        <v>-</v>
      </c>
      <c r="H137" t="s">
        <v>570</v>
      </c>
      <c r="I137" t="s">
        <v>30</v>
      </c>
      <c r="J137">
        <v>1</v>
      </c>
      <c r="K137" s="4">
        <v>1</v>
      </c>
      <c r="L137" s="4"/>
    </row>
    <row r="138" spans="1:12" x14ac:dyDescent="0.25">
      <c r="A138" s="84" t="str">
        <f t="shared" si="10"/>
        <v>Os Heróis do Brasil - A Independência da Bahia</v>
      </c>
      <c r="B138" s="44" t="str">
        <f t="shared" si="11"/>
        <v>Animação</v>
      </c>
      <c r="C138" s="123">
        <f t="shared" si="12"/>
        <v>1</v>
      </c>
      <c r="D138" s="123" t="str">
        <f t="shared" si="13"/>
        <v>-</v>
      </c>
      <c r="E138" s="123">
        <f t="shared" si="14"/>
        <v>1</v>
      </c>
      <c r="H138" t="s">
        <v>572</v>
      </c>
      <c r="I138" t="s">
        <v>159</v>
      </c>
      <c r="J138">
        <v>1</v>
      </c>
      <c r="K138" s="4"/>
      <c r="L138" s="4">
        <v>1</v>
      </c>
    </row>
    <row r="139" spans="1:12" x14ac:dyDescent="0.25">
      <c r="A139" s="84" t="str">
        <f t="shared" si="10"/>
        <v>Paisagens do Conhecimento</v>
      </c>
      <c r="B139" s="44" t="str">
        <f t="shared" si="11"/>
        <v>Documentário</v>
      </c>
      <c r="C139" s="123">
        <f t="shared" si="12"/>
        <v>1</v>
      </c>
      <c r="D139" s="123">
        <f t="shared" si="13"/>
        <v>1</v>
      </c>
      <c r="E139" s="123" t="str">
        <f t="shared" si="14"/>
        <v>-</v>
      </c>
      <c r="H139" t="s">
        <v>575</v>
      </c>
      <c r="I139" t="s">
        <v>30</v>
      </c>
      <c r="J139">
        <v>1</v>
      </c>
      <c r="K139" s="4">
        <v>1</v>
      </c>
      <c r="L139" s="4"/>
    </row>
    <row r="140" spans="1:12" x14ac:dyDescent="0.25">
      <c r="A140" s="84" t="str">
        <f t="shared" si="10"/>
        <v>Para Sempre História</v>
      </c>
      <c r="B140" s="44" t="str">
        <f t="shared" si="11"/>
        <v>Documentário</v>
      </c>
      <c r="C140" s="123">
        <f t="shared" si="12"/>
        <v>1</v>
      </c>
      <c r="D140" s="123" t="str">
        <f t="shared" si="13"/>
        <v>-</v>
      </c>
      <c r="E140" s="123">
        <f t="shared" si="14"/>
        <v>1</v>
      </c>
      <c r="H140" t="s">
        <v>576</v>
      </c>
      <c r="I140" t="s">
        <v>30</v>
      </c>
      <c r="J140">
        <v>1</v>
      </c>
      <c r="K140" s="4"/>
      <c r="L140" s="4">
        <v>1</v>
      </c>
    </row>
    <row r="141" spans="1:12" x14ac:dyDescent="0.25">
      <c r="A141" s="84" t="str">
        <f t="shared" si="10"/>
        <v>Paraíso Utópico</v>
      </c>
      <c r="B141" s="44" t="str">
        <f t="shared" si="11"/>
        <v>Documentário</v>
      </c>
      <c r="C141" s="123">
        <f t="shared" si="12"/>
        <v>1</v>
      </c>
      <c r="D141" s="123">
        <f t="shared" si="13"/>
        <v>1</v>
      </c>
      <c r="E141" s="123" t="str">
        <f t="shared" si="14"/>
        <v>-</v>
      </c>
      <c r="H141" t="s">
        <v>225</v>
      </c>
      <c r="I141" t="s">
        <v>30</v>
      </c>
      <c r="J141">
        <v>1</v>
      </c>
      <c r="K141" s="4">
        <v>1</v>
      </c>
      <c r="L141" s="4"/>
    </row>
    <row r="142" spans="1:12" x14ac:dyDescent="0.25">
      <c r="A142" s="84" t="str">
        <f t="shared" si="10"/>
        <v>Paranoá - Espelho do Céu</v>
      </c>
      <c r="B142" s="44" t="str">
        <f t="shared" si="11"/>
        <v>Documentário</v>
      </c>
      <c r="C142" s="123">
        <f t="shared" si="12"/>
        <v>1</v>
      </c>
      <c r="D142" s="123">
        <f t="shared" si="13"/>
        <v>1</v>
      </c>
      <c r="E142" s="123" t="str">
        <f t="shared" si="14"/>
        <v>-</v>
      </c>
      <c r="H142" t="s">
        <v>577</v>
      </c>
      <c r="I142" t="s">
        <v>30</v>
      </c>
      <c r="J142">
        <v>1</v>
      </c>
      <c r="K142" s="4">
        <v>1</v>
      </c>
      <c r="L142" s="4"/>
    </row>
    <row r="143" spans="1:12" x14ac:dyDescent="0.25">
      <c r="A143" s="84" t="str">
        <f t="shared" si="10"/>
        <v>Passagem</v>
      </c>
      <c r="B143" s="44" t="str">
        <f t="shared" si="11"/>
        <v>Documentário</v>
      </c>
      <c r="C143" s="123">
        <f t="shared" si="12"/>
        <v>1</v>
      </c>
      <c r="D143" s="123">
        <f t="shared" si="13"/>
        <v>1</v>
      </c>
      <c r="E143" s="123" t="str">
        <f t="shared" si="14"/>
        <v>-</v>
      </c>
      <c r="H143" t="s">
        <v>205</v>
      </c>
      <c r="I143" t="s">
        <v>30</v>
      </c>
      <c r="J143">
        <v>1</v>
      </c>
      <c r="K143" s="4">
        <v>1</v>
      </c>
      <c r="L143" s="4"/>
    </row>
    <row r="144" spans="1:12" x14ac:dyDescent="0.25">
      <c r="A144" s="84" t="str">
        <f t="shared" si="10"/>
        <v>Pátria</v>
      </c>
      <c r="B144" s="44" t="str">
        <f t="shared" si="11"/>
        <v>Documentário</v>
      </c>
      <c r="C144" s="123">
        <f t="shared" si="12"/>
        <v>1</v>
      </c>
      <c r="D144" s="123">
        <f t="shared" si="13"/>
        <v>1</v>
      </c>
      <c r="E144" s="123" t="str">
        <f t="shared" si="14"/>
        <v>-</v>
      </c>
      <c r="H144" t="s">
        <v>579</v>
      </c>
      <c r="I144" t="s">
        <v>30</v>
      </c>
      <c r="J144">
        <v>1</v>
      </c>
      <c r="K144" s="4">
        <v>1</v>
      </c>
      <c r="L144" s="4"/>
    </row>
    <row r="145" spans="1:12" x14ac:dyDescent="0.25">
      <c r="A145" s="84" t="str">
        <f t="shared" si="10"/>
        <v>Paulo Companheiro João</v>
      </c>
      <c r="B145" s="44" t="str">
        <f t="shared" si="11"/>
        <v>Documentário</v>
      </c>
      <c r="C145" s="123">
        <f t="shared" si="12"/>
        <v>1</v>
      </c>
      <c r="D145" s="123">
        <f t="shared" si="13"/>
        <v>1</v>
      </c>
      <c r="E145" s="123" t="str">
        <f t="shared" si="14"/>
        <v>-</v>
      </c>
      <c r="H145" t="s">
        <v>207</v>
      </c>
      <c r="I145" t="s">
        <v>30</v>
      </c>
      <c r="J145">
        <v>1</v>
      </c>
      <c r="K145" s="4">
        <v>1</v>
      </c>
      <c r="L145" s="4"/>
    </row>
    <row r="146" spans="1:12" x14ac:dyDescent="0.25">
      <c r="A146" s="84" t="str">
        <f t="shared" si="10"/>
        <v>Péricles Leal, o Criador Esquecido</v>
      </c>
      <c r="B146" s="44" t="str">
        <f t="shared" si="11"/>
        <v>Documentário</v>
      </c>
      <c r="C146" s="123">
        <f t="shared" si="12"/>
        <v>1</v>
      </c>
      <c r="D146" s="123" t="str">
        <f t="shared" si="13"/>
        <v>-</v>
      </c>
      <c r="E146" s="123">
        <f t="shared" si="14"/>
        <v>1</v>
      </c>
      <c r="H146" t="s">
        <v>580</v>
      </c>
      <c r="I146" t="s">
        <v>30</v>
      </c>
      <c r="J146">
        <v>1</v>
      </c>
      <c r="K146" s="4"/>
      <c r="L146" s="4">
        <v>1</v>
      </c>
    </row>
    <row r="147" spans="1:12" ht="28.5" x14ac:dyDescent="0.25">
      <c r="A147" s="84" t="str">
        <f t="shared" si="10"/>
        <v>Piano e Ganzá - O Mundo Musical de Mário de Andrade</v>
      </c>
      <c r="B147" s="44" t="str">
        <f t="shared" si="11"/>
        <v>Documentário</v>
      </c>
      <c r="C147" s="123">
        <f t="shared" si="12"/>
        <v>1</v>
      </c>
      <c r="D147" s="123" t="str">
        <f t="shared" si="13"/>
        <v>-</v>
      </c>
      <c r="E147" s="123">
        <f t="shared" si="14"/>
        <v>1</v>
      </c>
      <c r="H147" t="s">
        <v>581</v>
      </c>
      <c r="I147" t="s">
        <v>30</v>
      </c>
      <c r="J147">
        <v>1</v>
      </c>
      <c r="K147" s="4"/>
      <c r="L147" s="4">
        <v>1</v>
      </c>
    </row>
    <row r="148" spans="1:12" x14ac:dyDescent="0.25">
      <c r="A148" s="84" t="str">
        <f t="shared" si="10"/>
        <v>Primeiro Mundo é Aqui</v>
      </c>
      <c r="B148" s="44" t="str">
        <f t="shared" si="11"/>
        <v>Documentário</v>
      </c>
      <c r="C148" s="123">
        <f t="shared" si="12"/>
        <v>1</v>
      </c>
      <c r="D148" s="123" t="str">
        <f t="shared" si="13"/>
        <v>-</v>
      </c>
      <c r="E148" s="123">
        <f t="shared" si="14"/>
        <v>1</v>
      </c>
      <c r="H148" t="s">
        <v>582</v>
      </c>
      <c r="I148" t="s">
        <v>30</v>
      </c>
      <c r="J148">
        <v>1</v>
      </c>
      <c r="K148" s="4"/>
      <c r="L148" s="4">
        <v>1</v>
      </c>
    </row>
    <row r="149" spans="1:12" ht="28.5" x14ac:dyDescent="0.25">
      <c r="A149" s="84" t="str">
        <f t="shared" si="10"/>
        <v>Profissão Perigo: a História dos Bandeirantes que Abriram o Brasil</v>
      </c>
      <c r="B149" s="44" t="str">
        <f t="shared" si="11"/>
        <v>Documentário</v>
      </c>
      <c r="C149" s="123">
        <f t="shared" si="12"/>
        <v>1</v>
      </c>
      <c r="D149" s="123" t="str">
        <f>IF(K149=0,"-",K149)</f>
        <v>-</v>
      </c>
      <c r="E149" s="123">
        <f t="shared" si="14"/>
        <v>1</v>
      </c>
      <c r="H149" t="s">
        <v>583</v>
      </c>
      <c r="I149" t="s">
        <v>30</v>
      </c>
      <c r="J149">
        <v>1</v>
      </c>
      <c r="K149" s="4"/>
      <c r="L149" s="4">
        <v>1</v>
      </c>
    </row>
    <row r="150" spans="1:12" x14ac:dyDescent="0.25">
      <c r="A150" s="84" t="str">
        <f t="shared" si="10"/>
        <v>Quilombos Maranhenses</v>
      </c>
      <c r="B150" s="44" t="str">
        <f t="shared" si="11"/>
        <v>Documentário</v>
      </c>
      <c r="C150" s="123">
        <f t="shared" si="12"/>
        <v>1</v>
      </c>
      <c r="D150" s="123" t="str">
        <f t="shared" si="13"/>
        <v>-</v>
      </c>
      <c r="E150" s="123">
        <f t="shared" si="14"/>
        <v>1</v>
      </c>
      <c r="H150" t="s">
        <v>585</v>
      </c>
      <c r="I150" t="s">
        <v>30</v>
      </c>
      <c r="J150">
        <v>1</v>
      </c>
      <c r="K150" s="4"/>
      <c r="L150" s="4">
        <v>1</v>
      </c>
    </row>
    <row r="151" spans="1:12" x14ac:dyDescent="0.25">
      <c r="A151" s="84" t="str">
        <f t="shared" si="10"/>
        <v>Raimunda, a Quebradeira</v>
      </c>
      <c r="B151" s="44" t="str">
        <f t="shared" si="11"/>
        <v>Documentário</v>
      </c>
      <c r="C151" s="123">
        <f t="shared" si="12"/>
        <v>1</v>
      </c>
      <c r="D151" s="123">
        <f t="shared" si="13"/>
        <v>1</v>
      </c>
      <c r="E151" s="123" t="str">
        <f t="shared" si="14"/>
        <v>-</v>
      </c>
      <c r="H151" t="s">
        <v>586</v>
      </c>
      <c r="I151" t="s">
        <v>30</v>
      </c>
      <c r="J151">
        <v>1</v>
      </c>
      <c r="K151" s="4">
        <v>1</v>
      </c>
      <c r="L151" s="4"/>
    </row>
    <row r="152" spans="1:12" x14ac:dyDescent="0.25">
      <c r="A152" s="84" t="str">
        <f t="shared" si="10"/>
        <v>Refugiados na América Latina – A Saída é a Fuga</v>
      </c>
      <c r="B152" s="44" t="str">
        <f t="shared" si="11"/>
        <v>Documentário</v>
      </c>
      <c r="C152" s="123">
        <f t="shared" si="12"/>
        <v>1</v>
      </c>
      <c r="D152" s="123">
        <f t="shared" si="13"/>
        <v>1</v>
      </c>
      <c r="E152" s="123" t="str">
        <f t="shared" si="14"/>
        <v>-</v>
      </c>
      <c r="H152" t="s">
        <v>587</v>
      </c>
      <c r="I152" t="s">
        <v>30</v>
      </c>
      <c r="J152">
        <v>1</v>
      </c>
      <c r="K152" s="4">
        <v>1</v>
      </c>
      <c r="L152" s="4"/>
    </row>
    <row r="153" spans="1:12" x14ac:dyDescent="0.25">
      <c r="A153" s="84" t="str">
        <f t="shared" si="10"/>
        <v>Renata</v>
      </c>
      <c r="B153" s="44" t="str">
        <f t="shared" si="11"/>
        <v>Documentário</v>
      </c>
      <c r="C153" s="123">
        <f t="shared" si="12"/>
        <v>1</v>
      </c>
      <c r="D153" s="123" t="str">
        <f t="shared" si="13"/>
        <v>-</v>
      </c>
      <c r="E153" s="123">
        <f t="shared" si="14"/>
        <v>1</v>
      </c>
      <c r="H153" t="s">
        <v>589</v>
      </c>
      <c r="I153" t="s">
        <v>30</v>
      </c>
      <c r="J153">
        <v>1</v>
      </c>
      <c r="K153" s="4"/>
      <c r="L153" s="4">
        <v>1</v>
      </c>
    </row>
    <row r="154" spans="1:12" x14ac:dyDescent="0.25">
      <c r="A154" s="84" t="str">
        <f t="shared" si="10"/>
        <v>Rever</v>
      </c>
      <c r="B154" s="44" t="str">
        <f t="shared" si="11"/>
        <v>Documentário</v>
      </c>
      <c r="C154" s="123">
        <f t="shared" si="12"/>
        <v>1</v>
      </c>
      <c r="D154" s="123" t="str">
        <f t="shared" si="13"/>
        <v>-</v>
      </c>
      <c r="E154" s="123">
        <f t="shared" si="14"/>
        <v>1</v>
      </c>
      <c r="H154" t="s">
        <v>590</v>
      </c>
      <c r="I154" t="s">
        <v>30</v>
      </c>
      <c r="J154">
        <v>1</v>
      </c>
      <c r="K154" s="4"/>
      <c r="L154" s="4">
        <v>1</v>
      </c>
    </row>
    <row r="155" spans="1:12" x14ac:dyDescent="0.25">
      <c r="A155" s="84" t="str">
        <f t="shared" si="10"/>
        <v>Se Milagres Desejais</v>
      </c>
      <c r="B155" s="44" t="str">
        <f t="shared" si="11"/>
        <v>Ficção</v>
      </c>
      <c r="C155" s="123">
        <f t="shared" si="12"/>
        <v>1</v>
      </c>
      <c r="D155" s="123">
        <f t="shared" si="13"/>
        <v>1</v>
      </c>
      <c r="E155" s="123" t="str">
        <f t="shared" si="14"/>
        <v>-</v>
      </c>
      <c r="H155" t="s">
        <v>593</v>
      </c>
      <c r="I155" t="s">
        <v>104</v>
      </c>
      <c r="J155">
        <v>1</v>
      </c>
      <c r="K155" s="4">
        <v>1</v>
      </c>
      <c r="L155" s="4"/>
    </row>
    <row r="156" spans="1:12" x14ac:dyDescent="0.25">
      <c r="A156" s="84" t="str">
        <f t="shared" si="10"/>
        <v>Suíte Cabocla</v>
      </c>
      <c r="B156" s="44" t="str">
        <f t="shared" si="11"/>
        <v>Documentário</v>
      </c>
      <c r="C156" s="123">
        <f t="shared" si="12"/>
        <v>1</v>
      </c>
      <c r="D156" s="123">
        <f t="shared" si="13"/>
        <v>1</v>
      </c>
      <c r="E156" s="123" t="str">
        <f t="shared" si="14"/>
        <v>-</v>
      </c>
      <c r="H156" t="s">
        <v>594</v>
      </c>
      <c r="I156" t="s">
        <v>30</v>
      </c>
      <c r="J156">
        <v>1</v>
      </c>
      <c r="K156" s="4">
        <v>1</v>
      </c>
      <c r="L156" s="4"/>
    </row>
    <row r="157" spans="1:12" x14ac:dyDescent="0.25">
      <c r="A157" s="84" t="str">
        <f t="shared" si="10"/>
        <v>Tambores Do Maranhão</v>
      </c>
      <c r="B157" s="44" t="str">
        <f t="shared" si="11"/>
        <v>Documentário</v>
      </c>
      <c r="C157" s="123">
        <f t="shared" si="12"/>
        <v>1</v>
      </c>
      <c r="D157" s="123" t="str">
        <f t="shared" si="13"/>
        <v>-</v>
      </c>
      <c r="E157" s="123">
        <f t="shared" si="14"/>
        <v>1</v>
      </c>
      <c r="H157" t="s">
        <v>595</v>
      </c>
      <c r="I157" t="s">
        <v>30</v>
      </c>
      <c r="J157">
        <v>1</v>
      </c>
      <c r="K157" s="4"/>
      <c r="L157" s="4">
        <v>1</v>
      </c>
    </row>
    <row r="158" spans="1:12" x14ac:dyDescent="0.25">
      <c r="A158" s="84" t="str">
        <f t="shared" si="10"/>
        <v>Transbordando</v>
      </c>
      <c r="B158" s="44" t="str">
        <f t="shared" si="11"/>
        <v>Documentário</v>
      </c>
      <c r="C158" s="123">
        <f t="shared" si="12"/>
        <v>1</v>
      </c>
      <c r="D158" s="123">
        <f t="shared" si="13"/>
        <v>1</v>
      </c>
      <c r="E158" s="123" t="str">
        <f t="shared" si="14"/>
        <v>-</v>
      </c>
      <c r="H158" t="s">
        <v>597</v>
      </c>
      <c r="I158" t="s">
        <v>30</v>
      </c>
      <c r="J158">
        <v>1</v>
      </c>
      <c r="K158" s="4">
        <v>1</v>
      </c>
      <c r="L158" s="4"/>
    </row>
    <row r="159" spans="1:12" x14ac:dyDescent="0.25">
      <c r="A159" s="84" t="str">
        <f t="shared" si="10"/>
        <v>Vaqueiros Encantados</v>
      </c>
      <c r="B159" s="44" t="str">
        <f t="shared" si="11"/>
        <v>Documentário</v>
      </c>
      <c r="C159" s="123">
        <f t="shared" si="12"/>
        <v>1</v>
      </c>
      <c r="D159" s="123">
        <f t="shared" si="13"/>
        <v>1</v>
      </c>
      <c r="E159" s="123" t="str">
        <f t="shared" si="14"/>
        <v>-</v>
      </c>
      <c r="H159" t="s">
        <v>600</v>
      </c>
      <c r="I159" t="s">
        <v>30</v>
      </c>
      <c r="J159">
        <v>1</v>
      </c>
      <c r="K159" s="4">
        <v>1</v>
      </c>
      <c r="L159" s="4"/>
    </row>
    <row r="160" spans="1:12" x14ac:dyDescent="0.25">
      <c r="A160" s="84" t="str">
        <f t="shared" si="10"/>
        <v>Viagem, o Saque que Mudou o Vôlei </v>
      </c>
      <c r="B160" s="44" t="str">
        <f t="shared" si="11"/>
        <v>Documentário</v>
      </c>
      <c r="C160" s="123">
        <f t="shared" si="12"/>
        <v>1</v>
      </c>
      <c r="D160" s="123">
        <f t="shared" si="13"/>
        <v>1</v>
      </c>
      <c r="E160" s="123" t="str">
        <f t="shared" si="14"/>
        <v>-</v>
      </c>
      <c r="H160" t="s">
        <v>601</v>
      </c>
      <c r="I160" t="s">
        <v>30</v>
      </c>
      <c r="J160">
        <v>1</v>
      </c>
      <c r="K160" s="4">
        <v>1</v>
      </c>
      <c r="L160" s="4"/>
    </row>
    <row r="161" spans="1:12" x14ac:dyDescent="0.25">
      <c r="A161" s="84" t="str">
        <f t="shared" si="10"/>
        <v>Victor Brecheret</v>
      </c>
      <c r="B161" s="44" t="str">
        <f t="shared" si="11"/>
        <v>Documentário</v>
      </c>
      <c r="C161" s="123">
        <f t="shared" si="12"/>
        <v>1</v>
      </c>
      <c r="D161" s="123" t="str">
        <f t="shared" si="13"/>
        <v>-</v>
      </c>
      <c r="E161" s="123">
        <f t="shared" si="14"/>
        <v>1</v>
      </c>
      <c r="H161" t="s">
        <v>229</v>
      </c>
      <c r="I161" t="s">
        <v>30</v>
      </c>
      <c r="J161">
        <v>1</v>
      </c>
      <c r="K161" s="4"/>
      <c r="L161" s="4">
        <v>1</v>
      </c>
    </row>
    <row r="162" spans="1:12" x14ac:dyDescent="0.25">
      <c r="A162" s="84" t="str">
        <f t="shared" si="10"/>
        <v>Vitrola</v>
      </c>
      <c r="B162" s="44" t="str">
        <f t="shared" si="11"/>
        <v>Ficção</v>
      </c>
      <c r="C162" s="123">
        <f t="shared" si="12"/>
        <v>1</v>
      </c>
      <c r="D162" s="123" t="str">
        <f t="shared" si="13"/>
        <v>-</v>
      </c>
      <c r="E162" s="123">
        <f t="shared" si="14"/>
        <v>1</v>
      </c>
      <c r="H162" t="s">
        <v>603</v>
      </c>
      <c r="I162" t="s">
        <v>104</v>
      </c>
      <c r="J162">
        <v>1</v>
      </c>
      <c r="K162" s="4"/>
      <c r="L162" s="4">
        <v>1</v>
      </c>
    </row>
    <row r="163" spans="1:12" x14ac:dyDescent="0.25">
      <c r="A163" s="84" t="str">
        <f t="shared" si="10"/>
        <v>Vivi Viravento</v>
      </c>
      <c r="B163" s="44" t="str">
        <f t="shared" si="11"/>
        <v>Animação</v>
      </c>
      <c r="C163" s="123">
        <f t="shared" si="12"/>
        <v>1</v>
      </c>
      <c r="D163" s="123" t="str">
        <f t="shared" si="13"/>
        <v>-</v>
      </c>
      <c r="E163" s="123">
        <f t="shared" si="14"/>
        <v>1</v>
      </c>
      <c r="H163" t="s">
        <v>201</v>
      </c>
      <c r="I163" t="s">
        <v>159</v>
      </c>
      <c r="J163">
        <v>1</v>
      </c>
      <c r="K163" s="4"/>
      <c r="L163" s="4">
        <v>1</v>
      </c>
    </row>
    <row r="164" spans="1:12" x14ac:dyDescent="0.25">
      <c r="A164" s="84" t="str">
        <f t="shared" si="10"/>
        <v>Yerma</v>
      </c>
      <c r="B164" s="44" t="str">
        <f t="shared" si="11"/>
        <v>Ficção</v>
      </c>
      <c r="C164" s="123">
        <f t="shared" si="12"/>
        <v>1</v>
      </c>
      <c r="D164" s="123" t="str">
        <f t="shared" si="13"/>
        <v>-</v>
      </c>
      <c r="E164" s="123">
        <f t="shared" si="14"/>
        <v>1</v>
      </c>
      <c r="H164" t="s">
        <v>604</v>
      </c>
      <c r="I164" t="s">
        <v>104</v>
      </c>
      <c r="J164">
        <v>1</v>
      </c>
      <c r="K164" s="4"/>
      <c r="L164" s="4">
        <v>1</v>
      </c>
    </row>
    <row r="165" spans="1:12" x14ac:dyDescent="0.25">
      <c r="A165" s="84" t="str">
        <f t="shared" si="10"/>
        <v>Zequinha Grande Gala</v>
      </c>
      <c r="B165" s="44" t="str">
        <f t="shared" si="11"/>
        <v>Documentário</v>
      </c>
      <c r="C165" s="123">
        <f t="shared" si="12"/>
        <v>1</v>
      </c>
      <c r="D165" s="123" t="str">
        <f t="shared" si="13"/>
        <v>-</v>
      </c>
      <c r="E165" s="123">
        <f t="shared" si="14"/>
        <v>1</v>
      </c>
      <c r="H165" t="s">
        <v>605</v>
      </c>
      <c r="I165" t="s">
        <v>30</v>
      </c>
      <c r="J165">
        <v>1</v>
      </c>
      <c r="K165" s="4"/>
      <c r="L165" s="4">
        <v>1</v>
      </c>
    </row>
    <row r="166" spans="1:12" x14ac:dyDescent="0.25">
      <c r="A166" s="327" t="s">
        <v>6</v>
      </c>
      <c r="B166" s="325"/>
      <c r="C166" s="162">
        <f>J166</f>
        <v>281</v>
      </c>
      <c r="D166" s="162">
        <f>K166</f>
        <v>129</v>
      </c>
      <c r="E166" s="162">
        <f>L166</f>
        <v>152</v>
      </c>
      <c r="H166" s="5"/>
      <c r="I166" s="5"/>
      <c r="J166" s="5">
        <v>281</v>
      </c>
      <c r="K166" s="6">
        <v>129</v>
      </c>
      <c r="L166" s="6">
        <v>152</v>
      </c>
    </row>
    <row r="167" spans="1:12" ht="33.75" customHeight="1" x14ac:dyDescent="0.25">
      <c r="A167" s="291" t="s">
        <v>656</v>
      </c>
      <c r="B167" s="291"/>
      <c r="C167" s="291"/>
      <c r="D167" s="291"/>
      <c r="E167" s="291"/>
      <c r="F167" s="60"/>
      <c r="G167" s="60"/>
      <c r="H167" s="60"/>
    </row>
    <row r="168" spans="1:12" x14ac:dyDescent="0.25"/>
  </sheetData>
  <mergeCells count="3">
    <mergeCell ref="A1:F1"/>
    <mergeCell ref="A166:B166"/>
    <mergeCell ref="A167:E167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V191"/>
  <sheetViews>
    <sheetView workbookViewId="0">
      <selection sqref="A1:I1"/>
    </sheetView>
  </sheetViews>
  <sheetFormatPr defaultColWidth="0" defaultRowHeight="15" x14ac:dyDescent="0.25"/>
  <cols>
    <col min="1" max="1" width="13.85546875" customWidth="1"/>
    <col min="2" max="2" width="11.42578125" customWidth="1"/>
    <col min="3" max="3" width="9.5703125" customWidth="1"/>
    <col min="4" max="4" width="8.140625" customWidth="1"/>
    <col min="5" max="5" width="8.7109375" customWidth="1"/>
    <col min="6" max="7" width="7.7109375" customWidth="1"/>
    <col min="8" max="8" width="9.7109375" customWidth="1"/>
    <col min="9" max="9" width="8.7109375" customWidth="1"/>
    <col min="10" max="10" width="8" customWidth="1"/>
    <col min="11" max="11" width="9.140625" style="215" customWidth="1"/>
    <col min="12" max="12" width="16" hidden="1" customWidth="1"/>
    <col min="13" max="13" width="16.140625" hidden="1" customWidth="1"/>
    <col min="14" max="14" width="9.140625" hidden="1" customWidth="1"/>
    <col min="15" max="15" width="10.7109375" hidden="1" customWidth="1"/>
    <col min="16" max="16" width="9.140625" hidden="1" customWidth="1"/>
    <col min="17" max="17" width="11.42578125" hidden="1" customWidth="1"/>
    <col min="18" max="22" width="0" hidden="1" customWidth="1"/>
    <col min="23" max="16384" width="9.140625" hidden="1"/>
  </cols>
  <sheetData>
    <row r="1" spans="1:10" ht="33" customHeight="1" x14ac:dyDescent="0.25">
      <c r="A1" s="293" t="s">
        <v>724</v>
      </c>
      <c r="B1" s="293"/>
      <c r="C1" s="293"/>
      <c r="D1" s="293"/>
      <c r="E1" s="293"/>
      <c r="F1" s="293"/>
      <c r="G1" s="293"/>
      <c r="H1" s="293"/>
      <c r="I1" s="293"/>
    </row>
    <row r="2" spans="1:10" ht="7.5" customHeight="1" x14ac:dyDescent="0.25">
      <c r="A2" s="231"/>
      <c r="B2" s="231"/>
      <c r="C2" s="231"/>
      <c r="D2" s="231"/>
      <c r="E2" s="231"/>
      <c r="F2" s="231"/>
      <c r="G2" s="231"/>
      <c r="H2" s="231"/>
      <c r="I2" s="231"/>
    </row>
    <row r="3" spans="1:10" ht="27" x14ac:dyDescent="0.25">
      <c r="A3" s="130" t="s">
        <v>54</v>
      </c>
      <c r="B3" s="131" t="s">
        <v>40</v>
      </c>
      <c r="C3" s="131" t="s">
        <v>6</v>
      </c>
      <c r="D3" s="131" t="str">
        <f t="shared" ref="D3:J3" si="0">D92</f>
        <v>BAND</v>
      </c>
      <c r="E3" s="142" t="str">
        <f t="shared" si="0"/>
        <v>Globo</v>
      </c>
      <c r="F3" s="142" t="str">
        <f t="shared" si="0"/>
        <v>Record</v>
      </c>
      <c r="G3" s="142" t="str">
        <f t="shared" si="0"/>
        <v>SBT</v>
      </c>
      <c r="H3" s="142" t="str">
        <f t="shared" si="0"/>
        <v>TV Brasil</v>
      </c>
      <c r="I3" s="142" t="str">
        <f t="shared" si="0"/>
        <v>TV Cultura</v>
      </c>
      <c r="J3" s="212" t="str">
        <f t="shared" si="0"/>
        <v>TV Gazeta</v>
      </c>
    </row>
    <row r="4" spans="1:10" ht="28.5" x14ac:dyDescent="0.25">
      <c r="A4" s="127" t="str">
        <f>A93</f>
        <v>Dango Balango</v>
      </c>
      <c r="B4" s="128" t="str">
        <f>B93</f>
        <v>Ficção</v>
      </c>
      <c r="C4" s="16">
        <f>IF(C93=0,"-", C93/(60*24))</f>
        <v>10.149305555555555</v>
      </c>
      <c r="D4" s="16">
        <f t="shared" ref="D4:J4" si="1">IF(D93="-","-", D93/(60*24))</f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6">
        <f t="shared" si="1"/>
        <v>10.149305555555555</v>
      </c>
      <c r="I4" s="16">
        <f t="shared" si="1"/>
        <v>0</v>
      </c>
      <c r="J4" s="18">
        <f t="shared" si="1"/>
        <v>0</v>
      </c>
    </row>
    <row r="5" spans="1:10" ht="28.5" x14ac:dyDescent="0.25">
      <c r="A5" s="127" t="str">
        <f t="shared" ref="A5:B68" si="2">A94</f>
        <v>Castelo Rá Tim Bum</v>
      </c>
      <c r="B5" s="128" t="str">
        <f t="shared" si="2"/>
        <v>Ficção</v>
      </c>
      <c r="C5" s="16">
        <f t="shared" ref="C5:C68" si="3">IF(C94=0,"-", C94/(60*24))</f>
        <v>9.8854166666666661</v>
      </c>
      <c r="D5" s="16">
        <f t="shared" ref="D5:I68" si="4">IF(D94="-","-", D94/(60*24))</f>
        <v>0</v>
      </c>
      <c r="E5" s="16">
        <f t="shared" si="4"/>
        <v>0</v>
      </c>
      <c r="F5" s="16">
        <f t="shared" si="4"/>
        <v>0</v>
      </c>
      <c r="G5" s="16">
        <f t="shared" si="4"/>
        <v>0</v>
      </c>
      <c r="H5" s="16">
        <f t="shared" si="4"/>
        <v>0</v>
      </c>
      <c r="I5" s="16">
        <f t="shared" si="4"/>
        <v>9.8854166666666661</v>
      </c>
      <c r="J5" s="18">
        <f t="shared" ref="J5:J68" si="5">IF(J94="-","-", J94/(60*24))</f>
        <v>0</v>
      </c>
    </row>
    <row r="6" spans="1:10" ht="28.5" x14ac:dyDescent="0.25">
      <c r="A6" s="127" t="str">
        <f t="shared" si="2"/>
        <v>Que Monstro Te Mordeu?</v>
      </c>
      <c r="B6" s="128" t="str">
        <f t="shared" si="2"/>
        <v>Ficção</v>
      </c>
      <c r="C6" s="16">
        <f t="shared" si="3"/>
        <v>9.8159722222222214</v>
      </c>
      <c r="D6" s="16">
        <f t="shared" si="4"/>
        <v>0</v>
      </c>
      <c r="E6" s="16">
        <f t="shared" si="4"/>
        <v>0</v>
      </c>
      <c r="F6" s="16">
        <f t="shared" si="4"/>
        <v>0</v>
      </c>
      <c r="G6" s="16">
        <f t="shared" si="4"/>
        <v>0</v>
      </c>
      <c r="H6" s="16">
        <f t="shared" si="4"/>
        <v>0</v>
      </c>
      <c r="I6" s="16">
        <f t="shared" si="4"/>
        <v>9.8159722222222214</v>
      </c>
      <c r="J6" s="18">
        <f t="shared" si="5"/>
        <v>0</v>
      </c>
    </row>
    <row r="7" spans="1:10" x14ac:dyDescent="0.25">
      <c r="A7" s="127" t="str">
        <f t="shared" si="2"/>
        <v>Malhação</v>
      </c>
      <c r="B7" s="128" t="str">
        <f t="shared" si="2"/>
        <v>Ficção</v>
      </c>
      <c r="C7" s="16">
        <f t="shared" si="3"/>
        <v>6.8493055555555555</v>
      </c>
      <c r="D7" s="16">
        <f t="shared" si="4"/>
        <v>0</v>
      </c>
      <c r="E7" s="16">
        <f t="shared" si="4"/>
        <v>6.8493055555555555</v>
      </c>
      <c r="F7" s="16">
        <f t="shared" si="4"/>
        <v>0</v>
      </c>
      <c r="G7" s="16">
        <f t="shared" si="4"/>
        <v>0</v>
      </c>
      <c r="H7" s="16">
        <f t="shared" si="4"/>
        <v>0</v>
      </c>
      <c r="I7" s="16">
        <f t="shared" si="4"/>
        <v>0</v>
      </c>
      <c r="J7" s="18">
        <f t="shared" si="5"/>
        <v>0</v>
      </c>
    </row>
    <row r="8" spans="1:10" x14ac:dyDescent="0.25">
      <c r="A8" s="127" t="str">
        <f t="shared" si="2"/>
        <v>Cocoricó</v>
      </c>
      <c r="B8" s="128" t="str">
        <f t="shared" si="2"/>
        <v>Ficção</v>
      </c>
      <c r="C8" s="16">
        <f t="shared" si="3"/>
        <v>5.7993055555555557</v>
      </c>
      <c r="D8" s="16">
        <f t="shared" si="4"/>
        <v>0</v>
      </c>
      <c r="E8" s="16">
        <f t="shared" si="4"/>
        <v>0</v>
      </c>
      <c r="F8" s="16">
        <f t="shared" si="4"/>
        <v>0</v>
      </c>
      <c r="G8" s="16">
        <f t="shared" si="4"/>
        <v>0</v>
      </c>
      <c r="H8" s="16">
        <f t="shared" si="4"/>
        <v>0.29930555555555555</v>
      </c>
      <c r="I8" s="16">
        <f t="shared" si="4"/>
        <v>5.5</v>
      </c>
      <c r="J8" s="18">
        <f t="shared" si="5"/>
        <v>0</v>
      </c>
    </row>
    <row r="9" spans="1:10" ht="28.5" x14ac:dyDescent="0.25">
      <c r="A9" s="127" t="str">
        <f t="shared" si="2"/>
        <v>Igarapé Mágico</v>
      </c>
      <c r="B9" s="128" t="str">
        <f t="shared" si="2"/>
        <v>Animação</v>
      </c>
      <c r="C9" s="16">
        <f t="shared" si="3"/>
        <v>5.3472222222222223</v>
      </c>
      <c r="D9" s="16">
        <f t="shared" si="4"/>
        <v>0</v>
      </c>
      <c r="E9" s="16">
        <f t="shared" si="4"/>
        <v>0</v>
      </c>
      <c r="F9" s="16">
        <f t="shared" si="4"/>
        <v>0</v>
      </c>
      <c r="G9" s="16">
        <f t="shared" si="4"/>
        <v>0</v>
      </c>
      <c r="H9" s="16">
        <f t="shared" si="4"/>
        <v>5.3472222222222223</v>
      </c>
      <c r="I9" s="16">
        <f t="shared" si="4"/>
        <v>0</v>
      </c>
      <c r="J9" s="18">
        <f t="shared" si="5"/>
        <v>0</v>
      </c>
    </row>
    <row r="10" spans="1:10" x14ac:dyDescent="0.25">
      <c r="A10" s="127" t="str">
        <f t="shared" si="2"/>
        <v>O Teco Teco</v>
      </c>
      <c r="B10" s="128" t="str">
        <f t="shared" si="2"/>
        <v>Animação</v>
      </c>
      <c r="C10" s="16">
        <f t="shared" si="3"/>
        <v>4.8937499999999998</v>
      </c>
      <c r="D10" s="16">
        <f t="shared" si="4"/>
        <v>0</v>
      </c>
      <c r="E10" s="16">
        <f t="shared" si="4"/>
        <v>0</v>
      </c>
      <c r="F10" s="16">
        <f t="shared" si="4"/>
        <v>0</v>
      </c>
      <c r="G10" s="16">
        <f t="shared" si="4"/>
        <v>0</v>
      </c>
      <c r="H10" s="16">
        <f t="shared" si="4"/>
        <v>4.8937499999999998</v>
      </c>
      <c r="I10" s="16">
        <f t="shared" si="4"/>
        <v>0</v>
      </c>
      <c r="J10" s="18">
        <f t="shared" si="5"/>
        <v>0</v>
      </c>
    </row>
    <row r="11" spans="1:10" ht="57" x14ac:dyDescent="0.25">
      <c r="A11" s="127" t="str">
        <f t="shared" si="2"/>
        <v>Historietas Assombradas para Crianças Malcriadas</v>
      </c>
      <c r="B11" s="128" t="str">
        <f t="shared" si="2"/>
        <v>Animação</v>
      </c>
      <c r="C11" s="16">
        <f t="shared" si="3"/>
        <v>4.885416666666667</v>
      </c>
      <c r="D11" s="16">
        <f t="shared" si="4"/>
        <v>0</v>
      </c>
      <c r="E11" s="16">
        <f t="shared" si="4"/>
        <v>0</v>
      </c>
      <c r="F11" s="16">
        <f t="shared" si="4"/>
        <v>0</v>
      </c>
      <c r="G11" s="16">
        <f t="shared" si="4"/>
        <v>0</v>
      </c>
      <c r="H11" s="16">
        <f t="shared" si="4"/>
        <v>4.5902777777777777</v>
      </c>
      <c r="I11" s="16">
        <f t="shared" si="4"/>
        <v>0.2951388888888889</v>
      </c>
      <c r="J11" s="18">
        <f t="shared" si="5"/>
        <v>0</v>
      </c>
    </row>
    <row r="12" spans="1:10" x14ac:dyDescent="0.25">
      <c r="A12" s="127" t="str">
        <f t="shared" si="2"/>
        <v>Os Cupins</v>
      </c>
      <c r="B12" s="128" t="str">
        <f t="shared" si="2"/>
        <v>Ficção</v>
      </c>
      <c r="C12" s="16">
        <f t="shared" si="3"/>
        <v>4.2298611111111111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0</v>
      </c>
      <c r="H12" s="16">
        <f t="shared" si="4"/>
        <v>4.2298611111111111</v>
      </c>
      <c r="I12" s="16">
        <f t="shared" si="4"/>
        <v>0</v>
      </c>
      <c r="J12" s="18">
        <f t="shared" si="5"/>
        <v>0</v>
      </c>
    </row>
    <row r="13" spans="1:10" x14ac:dyDescent="0.25">
      <c r="A13" s="127" t="str">
        <f t="shared" si="2"/>
        <v>Nova África</v>
      </c>
      <c r="B13" s="128" t="str">
        <f t="shared" si="2"/>
        <v>Documentário</v>
      </c>
      <c r="C13" s="16">
        <f t="shared" si="3"/>
        <v>4.0625</v>
      </c>
      <c r="D13" s="16">
        <f t="shared" si="4"/>
        <v>0</v>
      </c>
      <c r="E13" s="16">
        <f t="shared" si="4"/>
        <v>0</v>
      </c>
      <c r="F13" s="16">
        <f t="shared" si="4"/>
        <v>0</v>
      </c>
      <c r="G13" s="16">
        <f t="shared" si="4"/>
        <v>0</v>
      </c>
      <c r="H13" s="16">
        <f t="shared" si="4"/>
        <v>4.0625</v>
      </c>
      <c r="I13" s="16">
        <f t="shared" si="4"/>
        <v>0</v>
      </c>
      <c r="J13" s="18">
        <f t="shared" si="5"/>
        <v>0</v>
      </c>
    </row>
    <row r="14" spans="1:10" ht="28.5" x14ac:dyDescent="0.25">
      <c r="A14" s="127" t="str">
        <f t="shared" si="2"/>
        <v>Conhecendo Museus</v>
      </c>
      <c r="B14" s="128" t="str">
        <f t="shared" si="2"/>
        <v>Documentário</v>
      </c>
      <c r="C14" s="16">
        <f t="shared" si="3"/>
        <v>3.9284722222222221</v>
      </c>
      <c r="D14" s="16">
        <f t="shared" si="4"/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3.5638888888888891</v>
      </c>
      <c r="I14" s="16">
        <f t="shared" si="4"/>
        <v>0.36458333333333331</v>
      </c>
      <c r="J14" s="18">
        <f t="shared" si="5"/>
        <v>0</v>
      </c>
    </row>
    <row r="15" spans="1:10" ht="28.5" x14ac:dyDescent="0.25">
      <c r="A15" s="127" t="str">
        <f t="shared" si="2"/>
        <v>Clipes Cocoricó</v>
      </c>
      <c r="B15" s="128" t="str">
        <f t="shared" si="2"/>
        <v>Videomusical</v>
      </c>
      <c r="C15" s="16">
        <f t="shared" si="3"/>
        <v>3.7395833333333335</v>
      </c>
      <c r="D15" s="16">
        <f t="shared" si="4"/>
        <v>0</v>
      </c>
      <c r="E15" s="16">
        <f t="shared" si="4"/>
        <v>0</v>
      </c>
      <c r="F15" s="16">
        <f t="shared" si="4"/>
        <v>0</v>
      </c>
      <c r="G15" s="16">
        <f t="shared" si="4"/>
        <v>0</v>
      </c>
      <c r="H15" s="16">
        <f t="shared" si="4"/>
        <v>0</v>
      </c>
      <c r="I15" s="16">
        <f t="shared" si="4"/>
        <v>3.7395833333333335</v>
      </c>
      <c r="J15" s="18">
        <f t="shared" si="5"/>
        <v>0</v>
      </c>
    </row>
    <row r="16" spans="1:10" ht="28.5" x14ac:dyDescent="0.25">
      <c r="A16" s="127" t="str">
        <f t="shared" si="2"/>
        <v>Entre o Céu e a Terra</v>
      </c>
      <c r="B16" s="128" t="str">
        <f t="shared" si="2"/>
        <v>Documentário</v>
      </c>
      <c r="C16" s="16">
        <f t="shared" si="3"/>
        <v>3.6458333333333335</v>
      </c>
      <c r="D16" s="16">
        <f t="shared" si="4"/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  <c r="H16" s="16">
        <f t="shared" si="4"/>
        <v>3.6458333333333335</v>
      </c>
      <c r="I16" s="16">
        <f t="shared" si="4"/>
        <v>0</v>
      </c>
      <c r="J16" s="18">
        <f t="shared" si="5"/>
        <v>0</v>
      </c>
    </row>
    <row r="17" spans="1:10" x14ac:dyDescent="0.25">
      <c r="A17" s="127" t="str">
        <f t="shared" si="2"/>
        <v>Jarau</v>
      </c>
      <c r="B17" s="128" t="str">
        <f t="shared" si="2"/>
        <v>Animação</v>
      </c>
      <c r="C17" s="16">
        <f t="shared" si="3"/>
        <v>3.5305555555555554</v>
      </c>
      <c r="D17" s="16">
        <f t="shared" si="4"/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3.5305555555555554</v>
      </c>
      <c r="I17" s="16">
        <f t="shared" si="4"/>
        <v>0</v>
      </c>
      <c r="J17" s="18">
        <f t="shared" si="5"/>
        <v>0</v>
      </c>
    </row>
    <row r="18" spans="1:10" x14ac:dyDescent="0.25">
      <c r="A18" s="127" t="str">
        <f t="shared" si="2"/>
        <v>Anabel</v>
      </c>
      <c r="B18" s="128" t="str">
        <f t="shared" si="2"/>
        <v>Animação</v>
      </c>
      <c r="C18" s="16">
        <f t="shared" si="3"/>
        <v>3.0013888888888891</v>
      </c>
      <c r="D18" s="16">
        <f t="shared" si="4"/>
        <v>0</v>
      </c>
      <c r="E18" s="16">
        <f t="shared" si="4"/>
        <v>0</v>
      </c>
      <c r="F18" s="16">
        <f t="shared" si="4"/>
        <v>0</v>
      </c>
      <c r="G18" s="16">
        <f t="shared" si="4"/>
        <v>0</v>
      </c>
      <c r="H18" s="16">
        <f t="shared" si="4"/>
        <v>3.0013888888888891</v>
      </c>
      <c r="I18" s="16">
        <f t="shared" si="4"/>
        <v>0</v>
      </c>
      <c r="J18" s="18">
        <f t="shared" si="5"/>
        <v>0</v>
      </c>
    </row>
    <row r="19" spans="1:10" x14ac:dyDescent="0.25">
      <c r="A19" s="127" t="str">
        <f t="shared" si="2"/>
        <v>Pandorga</v>
      </c>
      <c r="B19" s="128" t="str">
        <f t="shared" si="2"/>
        <v>Ficção</v>
      </c>
      <c r="C19" s="16">
        <f t="shared" si="3"/>
        <v>2.8770833333333332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2.8770833333333332</v>
      </c>
      <c r="I19" s="16">
        <f t="shared" si="4"/>
        <v>0</v>
      </c>
      <c r="J19" s="18">
        <f t="shared" si="5"/>
        <v>0</v>
      </c>
    </row>
    <row r="20" spans="1:10" ht="42.75" x14ac:dyDescent="0.25">
      <c r="A20" s="127" t="str">
        <f t="shared" si="2"/>
        <v>O Mundo Segundo os Brasileiros</v>
      </c>
      <c r="B20" s="128" t="str">
        <f t="shared" si="2"/>
        <v>Documentário</v>
      </c>
      <c r="C20" s="16">
        <f t="shared" si="3"/>
        <v>2.4305555555555554</v>
      </c>
      <c r="D20" s="16">
        <f t="shared" si="4"/>
        <v>2.4305555555555554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8">
        <f t="shared" si="5"/>
        <v>0</v>
      </c>
    </row>
    <row r="21" spans="1:10" ht="57" x14ac:dyDescent="0.25">
      <c r="A21" s="127" t="str">
        <f t="shared" si="2"/>
        <v>Sítio do Picapau Amarelo Cultura</v>
      </c>
      <c r="B21" s="128" t="str">
        <f t="shared" si="2"/>
        <v>Ficção</v>
      </c>
      <c r="C21" s="16">
        <f t="shared" si="3"/>
        <v>2.3819444444444446</v>
      </c>
      <c r="D21" s="16">
        <f t="shared" si="4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16">
        <f t="shared" si="4"/>
        <v>0</v>
      </c>
      <c r="I21" s="16">
        <f t="shared" si="4"/>
        <v>2.3819444444444446</v>
      </c>
      <c r="J21" s="18">
        <f t="shared" si="5"/>
        <v>0</v>
      </c>
    </row>
    <row r="22" spans="1:10" ht="57" x14ac:dyDescent="0.25">
      <c r="A22" s="127" t="str">
        <f t="shared" si="2"/>
        <v>MAR SEM FIM - REVISITANDO A COSTA BRASILEIRA</v>
      </c>
      <c r="B22" s="128" t="str">
        <f t="shared" si="2"/>
        <v>Documentário</v>
      </c>
      <c r="C22" s="16">
        <f t="shared" si="3"/>
        <v>2.1770833333333335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2.1770833333333335</v>
      </c>
      <c r="J22" s="18">
        <f t="shared" si="5"/>
        <v>0</v>
      </c>
    </row>
    <row r="23" spans="1:10" ht="28.5" x14ac:dyDescent="0.25">
      <c r="A23" s="127" t="str">
        <f t="shared" si="2"/>
        <v>Detetives Do Prédio Azul</v>
      </c>
      <c r="B23" s="128" t="str">
        <f t="shared" si="2"/>
        <v>Ficção</v>
      </c>
      <c r="C23" s="16">
        <f t="shared" si="3"/>
        <v>2.1124999999999998</v>
      </c>
      <c r="D23" s="16">
        <f t="shared" si="4"/>
        <v>0</v>
      </c>
      <c r="E23" s="16">
        <f t="shared" si="4"/>
        <v>0</v>
      </c>
      <c r="F23" s="16">
        <f t="shared" si="4"/>
        <v>0</v>
      </c>
      <c r="G23" s="16">
        <f t="shared" si="4"/>
        <v>0</v>
      </c>
      <c r="H23" s="16">
        <f t="shared" si="4"/>
        <v>2.1124999999999998</v>
      </c>
      <c r="I23" s="16">
        <f t="shared" si="4"/>
        <v>0</v>
      </c>
      <c r="J23" s="18">
        <f t="shared" si="5"/>
        <v>0</v>
      </c>
    </row>
    <row r="24" spans="1:10" ht="28.5" x14ac:dyDescent="0.25">
      <c r="A24" s="127" t="str">
        <f t="shared" si="2"/>
        <v>O Show da Luna!</v>
      </c>
      <c r="B24" s="128" t="str">
        <f t="shared" si="2"/>
        <v>Animação</v>
      </c>
      <c r="C24" s="16">
        <f t="shared" si="3"/>
        <v>2.0513888888888889</v>
      </c>
      <c r="D24" s="16">
        <f t="shared" si="4"/>
        <v>0</v>
      </c>
      <c r="E24" s="16">
        <f t="shared" si="4"/>
        <v>0</v>
      </c>
      <c r="F24" s="16">
        <f t="shared" si="4"/>
        <v>0</v>
      </c>
      <c r="G24" s="16">
        <f t="shared" si="4"/>
        <v>0</v>
      </c>
      <c r="H24" s="16">
        <f t="shared" si="4"/>
        <v>2.0513888888888889</v>
      </c>
      <c r="I24" s="16">
        <f t="shared" si="4"/>
        <v>0</v>
      </c>
      <c r="J24" s="18">
        <f t="shared" si="5"/>
        <v>0</v>
      </c>
    </row>
    <row r="25" spans="1:10" x14ac:dyDescent="0.25">
      <c r="A25" s="127" t="str">
        <f t="shared" si="2"/>
        <v>Expresso Brasil</v>
      </c>
      <c r="B25" s="128" t="str">
        <f t="shared" si="2"/>
        <v>Documentário</v>
      </c>
      <c r="C25" s="16">
        <f t="shared" si="3"/>
        <v>1.84375</v>
      </c>
      <c r="D25" s="16">
        <f t="shared" si="4"/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1.84375</v>
      </c>
      <c r="J25" s="18">
        <f t="shared" si="5"/>
        <v>0</v>
      </c>
    </row>
    <row r="26" spans="1:10" ht="28.5" x14ac:dyDescent="0.25">
      <c r="A26" s="127" t="str">
        <f t="shared" si="2"/>
        <v>Verdades Secretas</v>
      </c>
      <c r="B26" s="128" t="str">
        <f t="shared" si="2"/>
        <v>Ficção</v>
      </c>
      <c r="C26" s="16">
        <f t="shared" si="3"/>
        <v>1.84375</v>
      </c>
      <c r="D26" s="16">
        <f t="shared" si="4"/>
        <v>0</v>
      </c>
      <c r="E26" s="16">
        <f t="shared" si="4"/>
        <v>1.84375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8">
        <f t="shared" si="5"/>
        <v>0</v>
      </c>
    </row>
    <row r="27" spans="1:10" x14ac:dyDescent="0.25">
      <c r="A27" s="127" t="str">
        <f t="shared" si="2"/>
        <v>Peixonauta</v>
      </c>
      <c r="B27" s="128" t="str">
        <f t="shared" si="2"/>
        <v>Animação</v>
      </c>
      <c r="C27" s="16">
        <f t="shared" si="3"/>
        <v>1.7361111111111112</v>
      </c>
      <c r="D27" s="16">
        <f t="shared" si="4"/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1.7361111111111112</v>
      </c>
      <c r="I27" s="16">
        <f t="shared" si="4"/>
        <v>0</v>
      </c>
      <c r="J27" s="18">
        <f t="shared" si="5"/>
        <v>0</v>
      </c>
    </row>
    <row r="28" spans="1:10" ht="42.75" x14ac:dyDescent="0.25">
      <c r="A28" s="127" t="str">
        <f t="shared" si="2"/>
        <v>Nilba e os Desastronautas</v>
      </c>
      <c r="B28" s="128" t="str">
        <f t="shared" si="2"/>
        <v>Animação</v>
      </c>
      <c r="C28" s="16">
        <f t="shared" si="3"/>
        <v>1.6131944444444444</v>
      </c>
      <c r="D28" s="16">
        <f t="shared" si="4"/>
        <v>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0.93611111111111112</v>
      </c>
      <c r="I28" s="16">
        <f t="shared" si="4"/>
        <v>0.67708333333333337</v>
      </c>
      <c r="J28" s="18">
        <f t="shared" si="5"/>
        <v>0</v>
      </c>
    </row>
    <row r="29" spans="1:10" x14ac:dyDescent="0.25">
      <c r="A29" s="127" t="str">
        <f t="shared" si="2"/>
        <v>Lala</v>
      </c>
      <c r="B29" s="128" t="str">
        <f t="shared" si="2"/>
        <v>Animação</v>
      </c>
      <c r="C29" s="16">
        <f t="shared" si="3"/>
        <v>1.4861111111111112</v>
      </c>
      <c r="D29" s="16">
        <f t="shared" si="4"/>
        <v>0</v>
      </c>
      <c r="E29" s="16">
        <f t="shared" si="4"/>
        <v>0</v>
      </c>
      <c r="F29" s="16">
        <f t="shared" si="4"/>
        <v>0</v>
      </c>
      <c r="G29" s="16">
        <f t="shared" si="4"/>
        <v>0</v>
      </c>
      <c r="H29" s="16">
        <f t="shared" si="4"/>
        <v>1.4861111111111112</v>
      </c>
      <c r="I29" s="16">
        <f t="shared" si="4"/>
        <v>0</v>
      </c>
      <c r="J29" s="18">
        <f t="shared" si="5"/>
        <v>0</v>
      </c>
    </row>
    <row r="30" spans="1:10" ht="28.5" x14ac:dyDescent="0.25">
      <c r="A30" s="127" t="str">
        <f t="shared" si="2"/>
        <v>Carrapatos e Catapultas</v>
      </c>
      <c r="B30" s="128" t="str">
        <f t="shared" si="2"/>
        <v>Animação</v>
      </c>
      <c r="C30" s="16">
        <f t="shared" si="3"/>
        <v>1.4041666666666666</v>
      </c>
      <c r="D30" s="16">
        <f t="shared" si="4"/>
        <v>0</v>
      </c>
      <c r="E30" s="16">
        <f t="shared" si="4"/>
        <v>0</v>
      </c>
      <c r="F30" s="16">
        <f t="shared" si="4"/>
        <v>0</v>
      </c>
      <c r="G30" s="16">
        <f t="shared" si="4"/>
        <v>0</v>
      </c>
      <c r="H30" s="16">
        <f t="shared" si="4"/>
        <v>1.4041666666666666</v>
      </c>
      <c r="I30" s="16">
        <f t="shared" si="4"/>
        <v>0</v>
      </c>
      <c r="J30" s="18">
        <f t="shared" si="5"/>
        <v>0</v>
      </c>
    </row>
    <row r="31" spans="1:10" ht="57" x14ac:dyDescent="0.25">
      <c r="A31" s="127" t="str">
        <f t="shared" si="2"/>
        <v>Sábado Animal - Com Richard Rasmussen</v>
      </c>
      <c r="B31" s="128" t="str">
        <f t="shared" si="2"/>
        <v>Documentário</v>
      </c>
      <c r="C31" s="16">
        <f t="shared" si="3"/>
        <v>1.4027777777777777</v>
      </c>
      <c r="D31" s="16">
        <f t="shared" si="4"/>
        <v>1.4027777777777777</v>
      </c>
      <c r="E31" s="16">
        <f t="shared" si="4"/>
        <v>0</v>
      </c>
      <c r="F31" s="16">
        <f t="shared" si="4"/>
        <v>0</v>
      </c>
      <c r="G31" s="16">
        <f t="shared" si="4"/>
        <v>0</v>
      </c>
      <c r="H31" s="16">
        <f t="shared" si="4"/>
        <v>0</v>
      </c>
      <c r="I31" s="16">
        <f t="shared" si="4"/>
        <v>0</v>
      </c>
      <c r="J31" s="18">
        <f t="shared" si="5"/>
        <v>0</v>
      </c>
    </row>
    <row r="32" spans="1:10" ht="28.5" x14ac:dyDescent="0.25">
      <c r="A32" s="127" t="str">
        <f t="shared" si="2"/>
        <v>Milagres de Jesus</v>
      </c>
      <c r="B32" s="128" t="str">
        <f t="shared" si="2"/>
        <v>Ficção</v>
      </c>
      <c r="C32" s="16">
        <f t="shared" si="3"/>
        <v>1.25</v>
      </c>
      <c r="D32" s="16">
        <f t="shared" si="4"/>
        <v>0</v>
      </c>
      <c r="E32" s="16">
        <f t="shared" si="4"/>
        <v>0</v>
      </c>
      <c r="F32" s="16">
        <f t="shared" si="4"/>
        <v>1.25</v>
      </c>
      <c r="G32" s="16">
        <f t="shared" si="4"/>
        <v>0</v>
      </c>
      <c r="H32" s="16">
        <f t="shared" si="4"/>
        <v>0</v>
      </c>
      <c r="I32" s="16">
        <f t="shared" si="4"/>
        <v>0</v>
      </c>
      <c r="J32" s="18">
        <f t="shared" si="5"/>
        <v>0</v>
      </c>
    </row>
    <row r="33" spans="1:10" ht="28.5" x14ac:dyDescent="0.25">
      <c r="A33" s="127" t="str">
        <f t="shared" si="2"/>
        <v>O Povo Brasileiro</v>
      </c>
      <c r="B33" s="128" t="str">
        <f t="shared" si="2"/>
        <v>Documentário</v>
      </c>
      <c r="C33" s="16">
        <f t="shared" si="3"/>
        <v>1.2430555555555556</v>
      </c>
      <c r="D33" s="16">
        <f t="shared" si="4"/>
        <v>0</v>
      </c>
      <c r="E33" s="16">
        <f t="shared" si="4"/>
        <v>0</v>
      </c>
      <c r="F33" s="16">
        <f t="shared" si="4"/>
        <v>0</v>
      </c>
      <c r="G33" s="16">
        <f t="shared" si="4"/>
        <v>0</v>
      </c>
      <c r="H33" s="16">
        <f t="shared" si="4"/>
        <v>0</v>
      </c>
      <c r="I33" s="16">
        <f t="shared" si="4"/>
        <v>1.2430555555555556</v>
      </c>
      <c r="J33" s="18">
        <f t="shared" si="5"/>
        <v>0</v>
      </c>
    </row>
    <row r="34" spans="1:10" ht="28.5" x14ac:dyDescent="0.25">
      <c r="A34" s="127" t="str">
        <f t="shared" si="2"/>
        <v>Luz, Câmera 50 anos</v>
      </c>
      <c r="B34" s="128" t="str">
        <f t="shared" si="2"/>
        <v>Ficção</v>
      </c>
      <c r="C34" s="16">
        <f t="shared" si="3"/>
        <v>1.2222222222222223</v>
      </c>
      <c r="D34" s="16">
        <f t="shared" si="4"/>
        <v>0</v>
      </c>
      <c r="E34" s="16">
        <f t="shared" si="4"/>
        <v>1.2222222222222223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8">
        <f t="shared" si="5"/>
        <v>0</v>
      </c>
    </row>
    <row r="35" spans="1:10" ht="28.5" x14ac:dyDescent="0.25">
      <c r="A35" s="127" t="str">
        <f t="shared" si="2"/>
        <v>O Milagre De Santa Luzia</v>
      </c>
      <c r="B35" s="128" t="str">
        <f t="shared" si="2"/>
        <v>Documentário</v>
      </c>
      <c r="C35" s="16">
        <f t="shared" si="3"/>
        <v>1.1215277777777777</v>
      </c>
      <c r="D35" s="16">
        <f t="shared" si="4"/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2.0833333333333332E-2</v>
      </c>
      <c r="I35" s="16">
        <f t="shared" si="4"/>
        <v>1.1006944444444444</v>
      </c>
      <c r="J35" s="18">
        <f t="shared" si="5"/>
        <v>0</v>
      </c>
    </row>
    <row r="36" spans="1:10" x14ac:dyDescent="0.25">
      <c r="A36" s="127" t="str">
        <f t="shared" si="2"/>
        <v>Rei Davi</v>
      </c>
      <c r="B36" s="128" t="str">
        <f t="shared" si="2"/>
        <v>Ficção</v>
      </c>
      <c r="C36" s="16">
        <f t="shared" si="3"/>
        <v>1.1215277777777777</v>
      </c>
      <c r="D36" s="16">
        <f t="shared" si="4"/>
        <v>0</v>
      </c>
      <c r="E36" s="16">
        <f t="shared" si="4"/>
        <v>0</v>
      </c>
      <c r="F36" s="16">
        <f t="shared" si="4"/>
        <v>1.1215277777777777</v>
      </c>
      <c r="G36" s="16">
        <f t="shared" si="4"/>
        <v>0</v>
      </c>
      <c r="H36" s="16">
        <f t="shared" si="4"/>
        <v>0</v>
      </c>
      <c r="I36" s="16">
        <f t="shared" si="4"/>
        <v>0</v>
      </c>
      <c r="J36" s="18">
        <f t="shared" si="5"/>
        <v>0</v>
      </c>
    </row>
    <row r="37" spans="1:10" ht="28.5" x14ac:dyDescent="0.25">
      <c r="A37" s="127" t="str">
        <f t="shared" si="2"/>
        <v>Patrulha Salvadora</v>
      </c>
      <c r="B37" s="128" t="str">
        <f t="shared" si="2"/>
        <v>Ficção</v>
      </c>
      <c r="C37" s="16">
        <f t="shared" si="3"/>
        <v>1.1041666666666667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1.1041666666666667</v>
      </c>
      <c r="H37" s="16">
        <f t="shared" si="4"/>
        <v>0</v>
      </c>
      <c r="I37" s="16">
        <f t="shared" si="4"/>
        <v>0</v>
      </c>
      <c r="J37" s="18">
        <f t="shared" si="5"/>
        <v>0</v>
      </c>
    </row>
    <row r="38" spans="1:10" ht="28.5" x14ac:dyDescent="0.25">
      <c r="A38" s="127" t="str">
        <f t="shared" si="2"/>
        <v>Pedro e Bianca</v>
      </c>
      <c r="B38" s="128" t="str">
        <f t="shared" si="2"/>
        <v>Ficção</v>
      </c>
      <c r="C38" s="16">
        <f t="shared" si="3"/>
        <v>1.0625</v>
      </c>
      <c r="D38" s="16">
        <f t="shared" si="4"/>
        <v>0</v>
      </c>
      <c r="E38" s="16">
        <f t="shared" si="4"/>
        <v>0</v>
      </c>
      <c r="F38" s="16">
        <f t="shared" si="4"/>
        <v>0</v>
      </c>
      <c r="G38" s="16">
        <f t="shared" si="4"/>
        <v>0</v>
      </c>
      <c r="H38" s="16">
        <f t="shared" si="4"/>
        <v>0</v>
      </c>
      <c r="I38" s="16">
        <f t="shared" si="4"/>
        <v>1.0625</v>
      </c>
      <c r="J38" s="18">
        <f t="shared" si="5"/>
        <v>0</v>
      </c>
    </row>
    <row r="39" spans="1:10" x14ac:dyDescent="0.25">
      <c r="A39" s="127" t="str">
        <f t="shared" si="2"/>
        <v>Mama África</v>
      </c>
      <c r="B39" s="128" t="str">
        <f t="shared" si="2"/>
        <v>Documentário</v>
      </c>
      <c r="C39" s="16">
        <f t="shared" si="3"/>
        <v>1.0277777777777777</v>
      </c>
      <c r="D39" s="16">
        <f t="shared" si="4"/>
        <v>0</v>
      </c>
      <c r="E39" s="16">
        <f t="shared" si="4"/>
        <v>0</v>
      </c>
      <c r="F39" s="16">
        <f t="shared" si="4"/>
        <v>0</v>
      </c>
      <c r="G39" s="16">
        <f t="shared" si="4"/>
        <v>0</v>
      </c>
      <c r="H39" s="16">
        <f t="shared" si="4"/>
        <v>1.0277777777777777</v>
      </c>
      <c r="I39" s="16">
        <f t="shared" si="4"/>
        <v>0</v>
      </c>
      <c r="J39" s="18">
        <f t="shared" si="5"/>
        <v>0</v>
      </c>
    </row>
    <row r="40" spans="1:10" ht="28.5" x14ac:dyDescent="0.25">
      <c r="A40" s="127" t="str">
        <f t="shared" si="2"/>
        <v>História da Arte no Brasil</v>
      </c>
      <c r="B40" s="128" t="str">
        <f t="shared" si="2"/>
        <v>Documentário</v>
      </c>
      <c r="C40" s="16">
        <f t="shared" si="3"/>
        <v>0.98263888888888884</v>
      </c>
      <c r="D40" s="16">
        <f t="shared" si="4"/>
        <v>0</v>
      </c>
      <c r="E40" s="16">
        <f t="shared" si="4"/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0.98263888888888884</v>
      </c>
      <c r="J40" s="18">
        <f t="shared" si="5"/>
        <v>0</v>
      </c>
    </row>
    <row r="41" spans="1:10" ht="28.5" x14ac:dyDescent="0.25">
      <c r="A41" s="127" t="str">
        <f t="shared" si="2"/>
        <v>Julie e Os Fantasmas</v>
      </c>
      <c r="B41" s="128" t="str">
        <f t="shared" si="2"/>
        <v>Ficção</v>
      </c>
      <c r="C41" s="16">
        <f t="shared" si="3"/>
        <v>0.9291666666666667</v>
      </c>
      <c r="D41" s="16">
        <f t="shared" si="4"/>
        <v>0</v>
      </c>
      <c r="E41" s="16">
        <f t="shared" si="4"/>
        <v>0</v>
      </c>
      <c r="F41" s="16">
        <f t="shared" si="4"/>
        <v>0</v>
      </c>
      <c r="G41" s="16">
        <f t="shared" si="4"/>
        <v>0</v>
      </c>
      <c r="H41" s="16">
        <f t="shared" si="4"/>
        <v>0.9291666666666667</v>
      </c>
      <c r="I41" s="16">
        <f t="shared" si="4"/>
        <v>0</v>
      </c>
      <c r="J41" s="18">
        <f t="shared" si="5"/>
        <v>0</v>
      </c>
    </row>
    <row r="42" spans="1:10" x14ac:dyDescent="0.25">
      <c r="A42" s="127" t="str">
        <f t="shared" si="2"/>
        <v>Chapa Quente</v>
      </c>
      <c r="B42" s="128" t="str">
        <f t="shared" si="2"/>
        <v>Ficção</v>
      </c>
      <c r="C42" s="16">
        <f t="shared" si="3"/>
        <v>0.88055555555555554</v>
      </c>
      <c r="D42" s="16">
        <f t="shared" si="4"/>
        <v>0</v>
      </c>
      <c r="E42" s="16">
        <f t="shared" si="4"/>
        <v>0.88055555555555554</v>
      </c>
      <c r="F42" s="16">
        <f t="shared" si="4"/>
        <v>0</v>
      </c>
      <c r="G42" s="16">
        <f t="shared" si="4"/>
        <v>0</v>
      </c>
      <c r="H42" s="16">
        <f t="shared" si="4"/>
        <v>0</v>
      </c>
      <c r="I42" s="16">
        <f t="shared" si="4"/>
        <v>0</v>
      </c>
      <c r="J42" s="18">
        <f t="shared" si="5"/>
        <v>0</v>
      </c>
    </row>
    <row r="43" spans="1:10" ht="28.5" x14ac:dyDescent="0.25">
      <c r="A43" s="127" t="str">
        <f t="shared" si="2"/>
        <v>Família Imperial</v>
      </c>
      <c r="B43" s="128" t="str">
        <f t="shared" si="2"/>
        <v>Ficção</v>
      </c>
      <c r="C43" s="16">
        <f t="shared" si="3"/>
        <v>0.86458333333333337</v>
      </c>
      <c r="D43" s="16">
        <f t="shared" si="4"/>
        <v>0</v>
      </c>
      <c r="E43" s="16">
        <f t="shared" si="4"/>
        <v>0</v>
      </c>
      <c r="F43" s="16">
        <f t="shared" ref="F43:I43" si="6">IF(F132="-","-", F132/(60*24))</f>
        <v>0</v>
      </c>
      <c r="G43" s="16">
        <f t="shared" si="6"/>
        <v>0</v>
      </c>
      <c r="H43" s="16">
        <f t="shared" si="6"/>
        <v>0</v>
      </c>
      <c r="I43" s="16">
        <f t="shared" si="6"/>
        <v>0.86458333333333337</v>
      </c>
      <c r="J43" s="18">
        <f t="shared" si="5"/>
        <v>0</v>
      </c>
    </row>
    <row r="44" spans="1:10" ht="28.5" x14ac:dyDescent="0.25">
      <c r="A44" s="127" t="str">
        <f t="shared" si="2"/>
        <v>Brilhante Futebol Clube</v>
      </c>
      <c r="B44" s="128" t="str">
        <f t="shared" si="2"/>
        <v>Ficção</v>
      </c>
      <c r="C44" s="16">
        <f t="shared" si="3"/>
        <v>0.72916666666666663</v>
      </c>
      <c r="D44" s="16">
        <f t="shared" si="4"/>
        <v>0</v>
      </c>
      <c r="E44" s="16">
        <f t="shared" ref="E44:I44" si="7">IF(E133="-","-", E133/(60*24))</f>
        <v>0</v>
      </c>
      <c r="F44" s="16">
        <f t="shared" si="7"/>
        <v>0</v>
      </c>
      <c r="G44" s="16">
        <f t="shared" si="7"/>
        <v>0</v>
      </c>
      <c r="H44" s="16">
        <f t="shared" si="7"/>
        <v>0.72916666666666663</v>
      </c>
      <c r="I44" s="16">
        <f t="shared" si="7"/>
        <v>0</v>
      </c>
      <c r="J44" s="18">
        <f t="shared" si="5"/>
        <v>0</v>
      </c>
    </row>
    <row r="45" spans="1:10" ht="57" x14ac:dyDescent="0.25">
      <c r="A45" s="127" t="str">
        <f t="shared" si="2"/>
        <v>A Mansão Maluca do Professor Ambrósio</v>
      </c>
      <c r="B45" s="128" t="str">
        <f t="shared" si="2"/>
        <v>Animação</v>
      </c>
      <c r="C45" s="16">
        <f t="shared" si="3"/>
        <v>0.67361111111111116</v>
      </c>
      <c r="D45" s="16">
        <f t="shared" si="4"/>
        <v>0</v>
      </c>
      <c r="E45" s="16">
        <f t="shared" ref="E45:I45" si="8">IF(E134="-","-", E134/(60*24))</f>
        <v>0</v>
      </c>
      <c r="F45" s="16">
        <f t="shared" si="8"/>
        <v>0</v>
      </c>
      <c r="G45" s="16">
        <f t="shared" si="8"/>
        <v>0</v>
      </c>
      <c r="H45" s="16">
        <f t="shared" si="8"/>
        <v>0.21875</v>
      </c>
      <c r="I45" s="16">
        <f t="shared" si="8"/>
        <v>0.4548611111111111</v>
      </c>
      <c r="J45" s="18">
        <f t="shared" si="5"/>
        <v>0</v>
      </c>
    </row>
    <row r="46" spans="1:10" ht="28.5" x14ac:dyDescent="0.25">
      <c r="A46" s="127" t="str">
        <f t="shared" si="2"/>
        <v>Mobilidade Urbana</v>
      </c>
      <c r="B46" s="128" t="str">
        <f t="shared" si="2"/>
        <v>Documentário</v>
      </c>
      <c r="C46" s="16">
        <f t="shared" si="3"/>
        <v>0.63194444444444442</v>
      </c>
      <c r="D46" s="16">
        <f t="shared" si="4"/>
        <v>0</v>
      </c>
      <c r="E46" s="16">
        <f t="shared" ref="E46:I46" si="9">IF(E135="-","-", E135/(60*24))</f>
        <v>0</v>
      </c>
      <c r="F46" s="16">
        <f t="shared" si="9"/>
        <v>0</v>
      </c>
      <c r="G46" s="16">
        <f t="shared" si="9"/>
        <v>0</v>
      </c>
      <c r="H46" s="16">
        <f t="shared" si="9"/>
        <v>0.63194444444444442</v>
      </c>
      <c r="I46" s="16">
        <f t="shared" si="9"/>
        <v>0</v>
      </c>
      <c r="J46" s="18">
        <f t="shared" si="5"/>
        <v>0</v>
      </c>
    </row>
    <row r="47" spans="1:10" ht="57" x14ac:dyDescent="0.25">
      <c r="A47" s="127" t="str">
        <f t="shared" si="2"/>
        <v>A Saga da Terra Vermelha Brotou Sangue</v>
      </c>
      <c r="B47" s="128" t="str">
        <f t="shared" si="2"/>
        <v>Ficção</v>
      </c>
      <c r="C47" s="16">
        <f t="shared" si="3"/>
        <v>0.5625</v>
      </c>
      <c r="D47" s="16">
        <f t="shared" si="4"/>
        <v>0</v>
      </c>
      <c r="E47" s="16">
        <f t="shared" ref="E47:I47" si="10">IF(E136="-","-", E136/(60*24))</f>
        <v>0</v>
      </c>
      <c r="F47" s="16">
        <f t="shared" si="10"/>
        <v>0</v>
      </c>
      <c r="G47" s="16">
        <f t="shared" si="10"/>
        <v>0</v>
      </c>
      <c r="H47" s="16">
        <f t="shared" si="10"/>
        <v>0.5625</v>
      </c>
      <c r="I47" s="16">
        <f t="shared" si="10"/>
        <v>0</v>
      </c>
      <c r="J47" s="18">
        <f t="shared" si="5"/>
        <v>0</v>
      </c>
    </row>
    <row r="48" spans="1:10" ht="28.5" x14ac:dyDescent="0.25">
      <c r="A48" s="127" t="str">
        <f t="shared" si="2"/>
        <v>Resistir é Preciso</v>
      </c>
      <c r="B48" s="128" t="str">
        <f t="shared" si="2"/>
        <v>Documentário</v>
      </c>
      <c r="C48" s="16">
        <f t="shared" si="3"/>
        <v>0.5625</v>
      </c>
      <c r="D48" s="16">
        <f t="shared" si="4"/>
        <v>0</v>
      </c>
      <c r="E48" s="16">
        <f t="shared" ref="E48:I48" si="11">IF(E137="-","-", E137/(60*24))</f>
        <v>0</v>
      </c>
      <c r="F48" s="16">
        <f t="shared" si="11"/>
        <v>0</v>
      </c>
      <c r="G48" s="16">
        <f t="shared" si="11"/>
        <v>0</v>
      </c>
      <c r="H48" s="16">
        <f t="shared" si="11"/>
        <v>0</v>
      </c>
      <c r="I48" s="16">
        <f t="shared" si="11"/>
        <v>0.5625</v>
      </c>
      <c r="J48" s="18">
        <f t="shared" si="5"/>
        <v>0</v>
      </c>
    </row>
    <row r="49" spans="1:10" x14ac:dyDescent="0.25">
      <c r="A49" s="127" t="str">
        <f t="shared" si="2"/>
        <v>Tapas e Beijos</v>
      </c>
      <c r="B49" s="128" t="str">
        <f t="shared" si="2"/>
        <v>Ficção</v>
      </c>
      <c r="C49" s="16">
        <f t="shared" si="3"/>
        <v>0.53611111111111109</v>
      </c>
      <c r="D49" s="16">
        <f t="shared" si="4"/>
        <v>0</v>
      </c>
      <c r="E49" s="16">
        <f t="shared" ref="E49:I49" si="12">IF(E138="-","-", E138/(60*24))</f>
        <v>0.53611111111111109</v>
      </c>
      <c r="F49" s="16">
        <f t="shared" si="12"/>
        <v>0</v>
      </c>
      <c r="G49" s="16">
        <f t="shared" si="12"/>
        <v>0</v>
      </c>
      <c r="H49" s="16">
        <f t="shared" si="12"/>
        <v>0</v>
      </c>
      <c r="I49" s="16">
        <f t="shared" si="12"/>
        <v>0</v>
      </c>
      <c r="J49" s="18">
        <f t="shared" si="5"/>
        <v>0</v>
      </c>
    </row>
    <row r="50" spans="1:10" ht="28.5" x14ac:dyDescent="0.25">
      <c r="A50" s="127" t="str">
        <f t="shared" si="2"/>
        <v>Contos da Meia Noite</v>
      </c>
      <c r="B50" s="128" t="str">
        <f t="shared" si="2"/>
        <v>Ficção</v>
      </c>
      <c r="C50" s="16">
        <f t="shared" si="3"/>
        <v>0.53125</v>
      </c>
      <c r="D50" s="16">
        <f t="shared" si="4"/>
        <v>0</v>
      </c>
      <c r="E50" s="16">
        <f t="shared" ref="E50:I50" si="13">IF(E139="-","-", E139/(60*24))</f>
        <v>0</v>
      </c>
      <c r="F50" s="16">
        <f t="shared" si="13"/>
        <v>0</v>
      </c>
      <c r="G50" s="16">
        <f t="shared" si="13"/>
        <v>0</v>
      </c>
      <c r="H50" s="16">
        <f t="shared" si="13"/>
        <v>0</v>
      </c>
      <c r="I50" s="16">
        <f t="shared" si="13"/>
        <v>0.53125</v>
      </c>
      <c r="J50" s="18">
        <f t="shared" si="5"/>
        <v>0</v>
      </c>
    </row>
    <row r="51" spans="1:10" ht="28.5" x14ac:dyDescent="0.25">
      <c r="A51" s="127" t="str">
        <f t="shared" si="2"/>
        <v>Memória do Brasil</v>
      </c>
      <c r="B51" s="128" t="str">
        <f t="shared" si="2"/>
        <v>Documentário</v>
      </c>
      <c r="C51" s="16">
        <f t="shared" si="3"/>
        <v>0.52083333333333337</v>
      </c>
      <c r="D51" s="16">
        <f t="shared" si="4"/>
        <v>0</v>
      </c>
      <c r="E51" s="16">
        <f t="shared" ref="E51:I51" si="14">IF(E140="-","-", E140/(60*24))</f>
        <v>0</v>
      </c>
      <c r="F51" s="16">
        <f t="shared" si="14"/>
        <v>0</v>
      </c>
      <c r="G51" s="16">
        <f t="shared" si="14"/>
        <v>0</v>
      </c>
      <c r="H51" s="16">
        <f t="shared" si="14"/>
        <v>0.39583333333333331</v>
      </c>
      <c r="I51" s="16">
        <f t="shared" si="14"/>
        <v>0.125</v>
      </c>
      <c r="J51" s="18">
        <f t="shared" si="5"/>
        <v>0</v>
      </c>
    </row>
    <row r="52" spans="1:10" x14ac:dyDescent="0.25">
      <c r="A52" s="127" t="str">
        <f t="shared" si="2"/>
        <v>X-Coração</v>
      </c>
      <c r="B52" s="128" t="str">
        <f t="shared" si="2"/>
        <v>Animação</v>
      </c>
      <c r="C52" s="16">
        <f t="shared" si="3"/>
        <v>0.5</v>
      </c>
      <c r="D52" s="16">
        <f t="shared" si="4"/>
        <v>0</v>
      </c>
      <c r="E52" s="16">
        <f t="shared" ref="E52:I52" si="15">IF(E141="-","-", E141/(60*24))</f>
        <v>0</v>
      </c>
      <c r="F52" s="16">
        <f t="shared" si="15"/>
        <v>0</v>
      </c>
      <c r="G52" s="16">
        <f t="shared" si="15"/>
        <v>0</v>
      </c>
      <c r="H52" s="16">
        <f t="shared" si="15"/>
        <v>0.5</v>
      </c>
      <c r="I52" s="16">
        <f t="shared" si="15"/>
        <v>0</v>
      </c>
      <c r="J52" s="18">
        <f t="shared" si="5"/>
        <v>0</v>
      </c>
    </row>
    <row r="53" spans="1:10" x14ac:dyDescent="0.25">
      <c r="A53" s="127" t="str">
        <f t="shared" si="2"/>
        <v>Brichos</v>
      </c>
      <c r="B53" s="128" t="str">
        <f t="shared" si="2"/>
        <v>Animação</v>
      </c>
      <c r="C53" s="16">
        <f t="shared" si="3"/>
        <v>0.48888888888888887</v>
      </c>
      <c r="D53" s="16">
        <f t="shared" si="4"/>
        <v>0</v>
      </c>
      <c r="E53" s="16">
        <f t="shared" ref="E53:I53" si="16">IF(E142="-","-", E142/(60*24))</f>
        <v>0</v>
      </c>
      <c r="F53" s="16">
        <f t="shared" si="16"/>
        <v>0</v>
      </c>
      <c r="G53" s="16">
        <f t="shared" si="16"/>
        <v>0</v>
      </c>
      <c r="H53" s="16">
        <f t="shared" si="16"/>
        <v>0.48888888888888887</v>
      </c>
      <c r="I53" s="16">
        <f t="shared" si="16"/>
        <v>0</v>
      </c>
      <c r="J53" s="18">
        <f t="shared" si="5"/>
        <v>0</v>
      </c>
    </row>
    <row r="54" spans="1:10" ht="28.5" x14ac:dyDescent="0.25">
      <c r="A54" s="127" t="str">
        <f t="shared" si="2"/>
        <v>Elis - De Voz e Alma</v>
      </c>
      <c r="B54" s="128" t="str">
        <f t="shared" si="2"/>
        <v>Documentário</v>
      </c>
      <c r="C54" s="16">
        <f t="shared" si="3"/>
        <v>0.39583333333333331</v>
      </c>
      <c r="D54" s="16">
        <f t="shared" si="4"/>
        <v>0</v>
      </c>
      <c r="E54" s="16">
        <f t="shared" ref="E54:I54" si="17">IF(E143="-","-", E143/(60*24))</f>
        <v>0</v>
      </c>
      <c r="F54" s="16">
        <f t="shared" si="17"/>
        <v>0</v>
      </c>
      <c r="G54" s="16">
        <f t="shared" si="17"/>
        <v>0</v>
      </c>
      <c r="H54" s="16">
        <f t="shared" si="17"/>
        <v>0</v>
      </c>
      <c r="I54" s="16">
        <f t="shared" si="17"/>
        <v>0</v>
      </c>
      <c r="J54" s="18">
        <f t="shared" si="5"/>
        <v>0.39583333333333331</v>
      </c>
    </row>
    <row r="55" spans="1:10" x14ac:dyDescent="0.25">
      <c r="A55" s="127" t="str">
        <f t="shared" si="2"/>
        <v>Sábados Azuis</v>
      </c>
      <c r="B55" s="128" t="str">
        <f t="shared" si="2"/>
        <v>Documentário</v>
      </c>
      <c r="C55" s="16">
        <f t="shared" si="3"/>
        <v>0.38541666666666669</v>
      </c>
      <c r="D55" s="16">
        <f t="shared" si="4"/>
        <v>0</v>
      </c>
      <c r="E55" s="16">
        <f t="shared" ref="E55:I55" si="18">IF(E144="-","-", E144/(60*24))</f>
        <v>0</v>
      </c>
      <c r="F55" s="16">
        <f t="shared" si="18"/>
        <v>0</v>
      </c>
      <c r="G55" s="16">
        <f t="shared" si="18"/>
        <v>0</v>
      </c>
      <c r="H55" s="16">
        <f t="shared" si="18"/>
        <v>0.38541666666666669</v>
      </c>
      <c r="I55" s="16">
        <f t="shared" si="18"/>
        <v>0</v>
      </c>
      <c r="J55" s="18">
        <f t="shared" si="5"/>
        <v>0</v>
      </c>
    </row>
    <row r="56" spans="1:10" x14ac:dyDescent="0.25">
      <c r="A56" s="127" t="str">
        <f t="shared" si="2"/>
        <v>Mister Brau</v>
      </c>
      <c r="B56" s="128" t="str">
        <f t="shared" si="2"/>
        <v>Ficção</v>
      </c>
      <c r="C56" s="16">
        <f t="shared" si="3"/>
        <v>0.38333333333333336</v>
      </c>
      <c r="D56" s="16">
        <f t="shared" si="4"/>
        <v>0</v>
      </c>
      <c r="E56" s="16">
        <f t="shared" ref="E56:I56" si="19">IF(E145="-","-", E145/(60*24))</f>
        <v>0.38333333333333336</v>
      </c>
      <c r="F56" s="16">
        <f t="shared" si="19"/>
        <v>0</v>
      </c>
      <c r="G56" s="16">
        <f t="shared" si="19"/>
        <v>0</v>
      </c>
      <c r="H56" s="16">
        <f t="shared" si="19"/>
        <v>0</v>
      </c>
      <c r="I56" s="16">
        <f t="shared" si="19"/>
        <v>0</v>
      </c>
      <c r="J56" s="18">
        <f t="shared" si="5"/>
        <v>0</v>
      </c>
    </row>
    <row r="57" spans="1:10" x14ac:dyDescent="0.25">
      <c r="A57" s="127" t="str">
        <f t="shared" si="2"/>
        <v>Pé na Cova</v>
      </c>
      <c r="B57" s="128" t="str">
        <f t="shared" si="2"/>
        <v>Ficção</v>
      </c>
      <c r="C57" s="16">
        <f t="shared" si="3"/>
        <v>0.38124999999999998</v>
      </c>
      <c r="D57" s="16">
        <f t="shared" si="4"/>
        <v>0</v>
      </c>
      <c r="E57" s="16">
        <f t="shared" ref="E57:I57" si="20">IF(E146="-","-", E146/(60*24))</f>
        <v>0.38124999999999998</v>
      </c>
      <c r="F57" s="16">
        <f t="shared" si="20"/>
        <v>0</v>
      </c>
      <c r="G57" s="16">
        <f t="shared" si="20"/>
        <v>0</v>
      </c>
      <c r="H57" s="16">
        <f t="shared" si="20"/>
        <v>0</v>
      </c>
      <c r="I57" s="16">
        <f t="shared" si="20"/>
        <v>0</v>
      </c>
      <c r="J57" s="18">
        <f t="shared" si="5"/>
        <v>0</v>
      </c>
    </row>
    <row r="58" spans="1:10" ht="28.5" x14ac:dyDescent="0.25">
      <c r="A58" s="127" t="str">
        <f t="shared" si="2"/>
        <v>Expedições Burle Marx</v>
      </c>
      <c r="B58" s="128" t="str">
        <f t="shared" si="2"/>
        <v>Documentário</v>
      </c>
      <c r="C58" s="16">
        <f t="shared" si="3"/>
        <v>0.375</v>
      </c>
      <c r="D58" s="16">
        <f t="shared" si="4"/>
        <v>0</v>
      </c>
      <c r="E58" s="16">
        <f t="shared" ref="E58:I58" si="21">IF(E147="-","-", E147/(60*24))</f>
        <v>0</v>
      </c>
      <c r="F58" s="16">
        <f t="shared" si="21"/>
        <v>0</v>
      </c>
      <c r="G58" s="16">
        <f t="shared" si="21"/>
        <v>0</v>
      </c>
      <c r="H58" s="16">
        <f t="shared" si="21"/>
        <v>0.375</v>
      </c>
      <c r="I58" s="16">
        <f t="shared" si="21"/>
        <v>0</v>
      </c>
      <c r="J58" s="18">
        <f t="shared" si="5"/>
        <v>0</v>
      </c>
    </row>
    <row r="59" spans="1:10" ht="28.5" x14ac:dyDescent="0.25">
      <c r="A59" s="127" t="str">
        <f t="shared" si="2"/>
        <v>Escola pra Cachorro</v>
      </c>
      <c r="B59" s="128" t="str">
        <f t="shared" si="2"/>
        <v>Animação</v>
      </c>
      <c r="C59" s="16">
        <f t="shared" si="3"/>
        <v>0.36458333333333331</v>
      </c>
      <c r="D59" s="16">
        <f t="shared" si="4"/>
        <v>0</v>
      </c>
      <c r="E59" s="16">
        <f t="shared" ref="E59:I59" si="22">IF(E148="-","-", E148/(60*24))</f>
        <v>0</v>
      </c>
      <c r="F59" s="16">
        <f t="shared" si="22"/>
        <v>0</v>
      </c>
      <c r="G59" s="16">
        <f t="shared" si="22"/>
        <v>0</v>
      </c>
      <c r="H59" s="16">
        <f t="shared" si="22"/>
        <v>0.36458333333333331</v>
      </c>
      <c r="I59" s="16">
        <f t="shared" si="22"/>
        <v>0</v>
      </c>
      <c r="J59" s="18">
        <f t="shared" si="5"/>
        <v>0</v>
      </c>
    </row>
    <row r="60" spans="1:10" ht="28.5" x14ac:dyDescent="0.25">
      <c r="A60" s="127" t="str">
        <f t="shared" si="2"/>
        <v>Artesãos da Cultura Baiana</v>
      </c>
      <c r="B60" s="128" t="str">
        <f t="shared" si="2"/>
        <v>Documentário</v>
      </c>
      <c r="C60" s="16">
        <f t="shared" si="3"/>
        <v>0.35416666666666669</v>
      </c>
      <c r="D60" s="16">
        <f t="shared" si="4"/>
        <v>0</v>
      </c>
      <c r="E60" s="16">
        <f t="shared" ref="E60:I60" si="23">IF(E149="-","-", E149/(60*24))</f>
        <v>0</v>
      </c>
      <c r="F60" s="16">
        <f t="shared" si="23"/>
        <v>0</v>
      </c>
      <c r="G60" s="16">
        <f t="shared" si="23"/>
        <v>0</v>
      </c>
      <c r="H60" s="16">
        <f t="shared" si="23"/>
        <v>0.35416666666666669</v>
      </c>
      <c r="I60" s="16">
        <f t="shared" si="23"/>
        <v>0</v>
      </c>
      <c r="J60" s="18">
        <f t="shared" si="5"/>
        <v>0</v>
      </c>
    </row>
    <row r="61" spans="1:10" x14ac:dyDescent="0.25">
      <c r="A61" s="127" t="str">
        <f t="shared" si="2"/>
        <v>Inspiradores</v>
      </c>
      <c r="B61" s="128" t="str">
        <f t="shared" si="2"/>
        <v>Documentário</v>
      </c>
      <c r="C61" s="16">
        <f t="shared" si="3"/>
        <v>0.35416666666666669</v>
      </c>
      <c r="D61" s="16">
        <f t="shared" si="4"/>
        <v>0</v>
      </c>
      <c r="E61" s="16">
        <f t="shared" ref="E61:I61" si="24">IF(E150="-","-", E150/(60*24))</f>
        <v>0</v>
      </c>
      <c r="F61" s="16">
        <f t="shared" si="24"/>
        <v>0</v>
      </c>
      <c r="G61" s="16">
        <f t="shared" si="24"/>
        <v>0</v>
      </c>
      <c r="H61" s="16">
        <f t="shared" si="24"/>
        <v>0</v>
      </c>
      <c r="I61" s="16">
        <f t="shared" si="24"/>
        <v>0</v>
      </c>
      <c r="J61" s="18">
        <f t="shared" si="5"/>
        <v>0.35416666666666669</v>
      </c>
    </row>
    <row r="62" spans="1:10" ht="28.5" x14ac:dyDescent="0.25">
      <c r="A62" s="127" t="str">
        <f t="shared" si="2"/>
        <v>Águias da Cidade</v>
      </c>
      <c r="B62" s="128" t="str">
        <f t="shared" si="2"/>
        <v>Documentário</v>
      </c>
      <c r="C62" s="16">
        <f t="shared" si="3"/>
        <v>0.34375</v>
      </c>
      <c r="D62" s="16">
        <f t="shared" si="4"/>
        <v>0</v>
      </c>
      <c r="E62" s="16">
        <f t="shared" ref="E62:I62" si="25">IF(E151="-","-", E151/(60*24))</f>
        <v>0</v>
      </c>
      <c r="F62" s="16">
        <f t="shared" si="25"/>
        <v>0</v>
      </c>
      <c r="G62" s="16">
        <f t="shared" si="25"/>
        <v>0.34375</v>
      </c>
      <c r="H62" s="16">
        <f t="shared" si="25"/>
        <v>0</v>
      </c>
      <c r="I62" s="16">
        <f t="shared" si="25"/>
        <v>0</v>
      </c>
      <c r="J62" s="18">
        <f t="shared" si="5"/>
        <v>0</v>
      </c>
    </row>
    <row r="63" spans="1:10" ht="28.5" x14ac:dyDescent="0.25">
      <c r="A63" s="127" t="str">
        <f t="shared" si="2"/>
        <v>Zica e os Camaleões</v>
      </c>
      <c r="B63" s="128" t="str">
        <f t="shared" si="2"/>
        <v>Animação</v>
      </c>
      <c r="C63" s="16">
        <f t="shared" si="3"/>
        <v>0.33333333333333331</v>
      </c>
      <c r="D63" s="16">
        <f t="shared" si="4"/>
        <v>0</v>
      </c>
      <c r="E63" s="16">
        <f t="shared" ref="E63:I63" si="26">IF(E152="-","-", E152/(60*24))</f>
        <v>0</v>
      </c>
      <c r="F63" s="16">
        <f t="shared" si="26"/>
        <v>0</v>
      </c>
      <c r="G63" s="16">
        <f t="shared" si="26"/>
        <v>0</v>
      </c>
      <c r="H63" s="16">
        <f t="shared" si="26"/>
        <v>0.13541666666666666</v>
      </c>
      <c r="I63" s="16">
        <f t="shared" si="26"/>
        <v>0.19791666666666666</v>
      </c>
      <c r="J63" s="18">
        <f t="shared" si="5"/>
        <v>0</v>
      </c>
    </row>
    <row r="64" spans="1:10" x14ac:dyDescent="0.25">
      <c r="A64" s="127" t="str">
        <f t="shared" si="2"/>
        <v>Tromba Trem</v>
      </c>
      <c r="B64" s="128" t="str">
        <f t="shared" si="2"/>
        <v>Animação</v>
      </c>
      <c r="C64" s="16">
        <f t="shared" si="3"/>
        <v>0.33263888888888887</v>
      </c>
      <c r="D64" s="16">
        <f t="shared" si="4"/>
        <v>0</v>
      </c>
      <c r="E64" s="16">
        <f t="shared" ref="E64:I64" si="27">IF(E153="-","-", E153/(60*24))</f>
        <v>0</v>
      </c>
      <c r="F64" s="16">
        <f t="shared" si="27"/>
        <v>0</v>
      </c>
      <c r="G64" s="16">
        <f t="shared" si="27"/>
        <v>0</v>
      </c>
      <c r="H64" s="16">
        <f t="shared" si="27"/>
        <v>0.33263888888888887</v>
      </c>
      <c r="I64" s="16">
        <f t="shared" si="27"/>
        <v>0</v>
      </c>
      <c r="J64" s="18">
        <f t="shared" si="5"/>
        <v>0</v>
      </c>
    </row>
    <row r="65" spans="1:10" ht="28.5" x14ac:dyDescent="0.25">
      <c r="A65" s="127" t="str">
        <f t="shared" si="2"/>
        <v>Felizes para Sempre?</v>
      </c>
      <c r="B65" s="128" t="str">
        <f t="shared" si="2"/>
        <v>Ficção</v>
      </c>
      <c r="C65" s="16">
        <f t="shared" si="3"/>
        <v>0.31597222222222221</v>
      </c>
      <c r="D65" s="16">
        <f t="shared" si="4"/>
        <v>0</v>
      </c>
      <c r="E65" s="16">
        <f t="shared" ref="E65:I65" si="28">IF(E154="-","-", E154/(60*24))</f>
        <v>0.31597222222222221</v>
      </c>
      <c r="F65" s="16">
        <f t="shared" si="28"/>
        <v>0</v>
      </c>
      <c r="G65" s="16">
        <f t="shared" si="28"/>
        <v>0</v>
      </c>
      <c r="H65" s="16">
        <f t="shared" si="28"/>
        <v>0</v>
      </c>
      <c r="I65" s="16">
        <f t="shared" si="28"/>
        <v>0</v>
      </c>
      <c r="J65" s="18">
        <f t="shared" si="5"/>
        <v>0</v>
      </c>
    </row>
    <row r="66" spans="1:10" ht="42.75" x14ac:dyDescent="0.25">
      <c r="A66" s="127" t="str">
        <f t="shared" si="2"/>
        <v>Almanaque das Trilhas Sonoras</v>
      </c>
      <c r="B66" s="128" t="str">
        <f t="shared" si="2"/>
        <v>Documentário</v>
      </c>
      <c r="C66" s="16">
        <f t="shared" si="3"/>
        <v>0.3125</v>
      </c>
      <c r="D66" s="16">
        <f t="shared" si="4"/>
        <v>0</v>
      </c>
      <c r="E66" s="16">
        <f t="shared" ref="E66:I66" si="29">IF(E155="-","-", E155/(60*24))</f>
        <v>0</v>
      </c>
      <c r="F66" s="16">
        <f t="shared" si="29"/>
        <v>0</v>
      </c>
      <c r="G66" s="16">
        <f t="shared" si="29"/>
        <v>0</v>
      </c>
      <c r="H66" s="16">
        <f t="shared" si="29"/>
        <v>0</v>
      </c>
      <c r="I66" s="16">
        <f t="shared" si="29"/>
        <v>0</v>
      </c>
      <c r="J66" s="18">
        <f t="shared" si="5"/>
        <v>0.3125</v>
      </c>
    </row>
    <row r="67" spans="1:10" ht="28.5" x14ac:dyDescent="0.25">
      <c r="A67" s="127" t="str">
        <f t="shared" si="2"/>
        <v>Rodas Sobre Rotas</v>
      </c>
      <c r="B67" s="128" t="str">
        <f t="shared" si="2"/>
        <v>Ficção</v>
      </c>
      <c r="C67" s="16">
        <f t="shared" si="3"/>
        <v>0.30208333333333331</v>
      </c>
      <c r="D67" s="16">
        <f t="shared" si="4"/>
        <v>0</v>
      </c>
      <c r="E67" s="16">
        <f t="shared" ref="E67:I67" si="30">IF(E156="-","-", E156/(60*24))</f>
        <v>0</v>
      </c>
      <c r="F67" s="16">
        <f t="shared" si="30"/>
        <v>0</v>
      </c>
      <c r="G67" s="16">
        <f t="shared" si="30"/>
        <v>0</v>
      </c>
      <c r="H67" s="16">
        <f t="shared" si="30"/>
        <v>0</v>
      </c>
      <c r="I67" s="16">
        <f t="shared" si="30"/>
        <v>0.30208333333333331</v>
      </c>
      <c r="J67" s="18">
        <f t="shared" si="5"/>
        <v>0</v>
      </c>
    </row>
    <row r="68" spans="1:10" ht="42.75" x14ac:dyDescent="0.25">
      <c r="A68" s="127" t="str">
        <f t="shared" si="2"/>
        <v>Brasil Adentro - Música do Pará</v>
      </c>
      <c r="B68" s="128" t="str">
        <f t="shared" si="2"/>
        <v>Documentário</v>
      </c>
      <c r="C68" s="16">
        <f t="shared" si="3"/>
        <v>0.29166666666666669</v>
      </c>
      <c r="D68" s="16">
        <f t="shared" si="4"/>
        <v>0</v>
      </c>
      <c r="E68" s="16">
        <f t="shared" ref="E68:I68" si="31">IF(E157="-","-", E157/(60*24))</f>
        <v>0</v>
      </c>
      <c r="F68" s="16">
        <f t="shared" si="31"/>
        <v>0</v>
      </c>
      <c r="G68" s="16">
        <f t="shared" si="31"/>
        <v>0</v>
      </c>
      <c r="H68" s="16">
        <f t="shared" si="31"/>
        <v>0.29166666666666669</v>
      </c>
      <c r="I68" s="16">
        <f t="shared" si="31"/>
        <v>0</v>
      </c>
      <c r="J68" s="18">
        <f t="shared" si="5"/>
        <v>0</v>
      </c>
    </row>
    <row r="69" spans="1:10" x14ac:dyDescent="0.25">
      <c r="A69" s="127" t="str">
        <f t="shared" ref="A69:A88" si="32">A158</f>
        <v>De Virada</v>
      </c>
      <c r="B69" s="128" t="str">
        <f t="shared" ref="B69:B88" si="33">B158</f>
        <v>Documentário</v>
      </c>
      <c r="C69" s="16">
        <f t="shared" ref="C69:C88" si="34">IF(C158=0,"-", C158/(60*24))</f>
        <v>0.25</v>
      </c>
      <c r="D69" s="16">
        <f t="shared" ref="D69:J88" si="35">IF(D158="-","-", D158/(60*24))</f>
        <v>0</v>
      </c>
      <c r="E69" s="16">
        <f t="shared" si="35"/>
        <v>0</v>
      </c>
      <c r="F69" s="16">
        <f t="shared" si="35"/>
        <v>0</v>
      </c>
      <c r="G69" s="16">
        <f t="shared" si="35"/>
        <v>0</v>
      </c>
      <c r="H69" s="16">
        <f t="shared" si="35"/>
        <v>0.25</v>
      </c>
      <c r="I69" s="16">
        <f t="shared" si="35"/>
        <v>0</v>
      </c>
      <c r="J69" s="18">
        <f t="shared" si="35"/>
        <v>0</v>
      </c>
    </row>
    <row r="70" spans="1:10" ht="28.5" x14ac:dyDescent="0.25">
      <c r="A70" s="127" t="str">
        <f t="shared" si="32"/>
        <v>Mestres e Griôs</v>
      </c>
      <c r="B70" s="128" t="str">
        <f t="shared" si="33"/>
        <v>Documentário</v>
      </c>
      <c r="C70" s="16">
        <f t="shared" si="34"/>
        <v>0.25</v>
      </c>
      <c r="D70" s="16">
        <f t="shared" si="35"/>
        <v>0</v>
      </c>
      <c r="E70" s="16">
        <f t="shared" si="35"/>
        <v>0</v>
      </c>
      <c r="F70" s="16">
        <f t="shared" si="35"/>
        <v>0</v>
      </c>
      <c r="G70" s="16">
        <f t="shared" si="35"/>
        <v>0</v>
      </c>
      <c r="H70" s="16">
        <f t="shared" si="35"/>
        <v>0.25</v>
      </c>
      <c r="I70" s="16">
        <f t="shared" si="35"/>
        <v>0</v>
      </c>
      <c r="J70" s="18">
        <f t="shared" si="35"/>
        <v>0</v>
      </c>
    </row>
    <row r="71" spans="1:10" ht="28.5" x14ac:dyDescent="0.25">
      <c r="A71" s="127" t="str">
        <f t="shared" si="32"/>
        <v>República do Peru</v>
      </c>
      <c r="B71" s="128" t="str">
        <f t="shared" si="33"/>
        <v>Ficção</v>
      </c>
      <c r="C71" s="16">
        <f t="shared" si="34"/>
        <v>0.25</v>
      </c>
      <c r="D71" s="16">
        <f t="shared" si="35"/>
        <v>0</v>
      </c>
      <c r="E71" s="16">
        <f t="shared" si="35"/>
        <v>0</v>
      </c>
      <c r="F71" s="16">
        <f t="shared" si="35"/>
        <v>0</v>
      </c>
      <c r="G71" s="16">
        <f t="shared" si="35"/>
        <v>0</v>
      </c>
      <c r="H71" s="16">
        <f t="shared" si="35"/>
        <v>0.25</v>
      </c>
      <c r="I71" s="16">
        <f t="shared" si="35"/>
        <v>0</v>
      </c>
      <c r="J71" s="18">
        <f t="shared" si="35"/>
        <v>0</v>
      </c>
    </row>
    <row r="72" spans="1:10" ht="28.5" x14ac:dyDescent="0.25">
      <c r="A72" s="127" t="str">
        <f t="shared" si="32"/>
        <v>Bita e os Animais</v>
      </c>
      <c r="B72" s="128" t="str">
        <f t="shared" si="33"/>
        <v>Animação</v>
      </c>
      <c r="C72" s="16">
        <f t="shared" si="34"/>
        <v>0.23125000000000001</v>
      </c>
      <c r="D72" s="16">
        <f t="shared" si="35"/>
        <v>0</v>
      </c>
      <c r="E72" s="16">
        <f t="shared" si="35"/>
        <v>0</v>
      </c>
      <c r="F72" s="16">
        <f t="shared" si="35"/>
        <v>0</v>
      </c>
      <c r="G72" s="16">
        <f t="shared" si="35"/>
        <v>0</v>
      </c>
      <c r="H72" s="16">
        <f t="shared" si="35"/>
        <v>0.23125000000000001</v>
      </c>
      <c r="I72" s="16">
        <f t="shared" si="35"/>
        <v>0</v>
      </c>
      <c r="J72" s="18">
        <f t="shared" si="35"/>
        <v>0</v>
      </c>
    </row>
    <row r="73" spans="1:10" ht="28.5" x14ac:dyDescent="0.25">
      <c r="A73" s="127" t="str">
        <f t="shared" si="32"/>
        <v>Resgate Animal</v>
      </c>
      <c r="B73" s="128" t="str">
        <f t="shared" si="33"/>
        <v>Documentário</v>
      </c>
      <c r="C73" s="16">
        <f t="shared" si="34"/>
        <v>0.22916666666666666</v>
      </c>
      <c r="D73" s="16">
        <f t="shared" si="35"/>
        <v>0</v>
      </c>
      <c r="E73" s="16">
        <f t="shared" si="35"/>
        <v>0</v>
      </c>
      <c r="F73" s="16">
        <f t="shared" si="35"/>
        <v>0</v>
      </c>
      <c r="G73" s="16">
        <f t="shared" si="35"/>
        <v>0</v>
      </c>
      <c r="H73" s="16">
        <f t="shared" si="35"/>
        <v>0.22916666666666666</v>
      </c>
      <c r="I73" s="16">
        <f t="shared" si="35"/>
        <v>0</v>
      </c>
      <c r="J73" s="18">
        <f t="shared" si="35"/>
        <v>0</v>
      </c>
    </row>
    <row r="74" spans="1:10" x14ac:dyDescent="0.25">
      <c r="A74" s="127" t="str">
        <f t="shared" si="32"/>
        <v>Visceral Brasil</v>
      </c>
      <c r="B74" s="128" t="str">
        <f t="shared" si="33"/>
        <v>Documentário</v>
      </c>
      <c r="C74" s="16">
        <f t="shared" si="34"/>
        <v>0.22916666666666666</v>
      </c>
      <c r="D74" s="16">
        <f t="shared" si="35"/>
        <v>0</v>
      </c>
      <c r="E74" s="16">
        <f t="shared" si="35"/>
        <v>0</v>
      </c>
      <c r="F74" s="16">
        <f t="shared" si="35"/>
        <v>0</v>
      </c>
      <c r="G74" s="16">
        <f t="shared" si="35"/>
        <v>0</v>
      </c>
      <c r="H74" s="16">
        <f t="shared" si="35"/>
        <v>0.22916666666666666</v>
      </c>
      <c r="I74" s="16">
        <f t="shared" si="35"/>
        <v>0</v>
      </c>
      <c r="J74" s="18">
        <f t="shared" si="35"/>
        <v>0</v>
      </c>
    </row>
    <row r="75" spans="1:10" ht="42.75" x14ac:dyDescent="0.25">
      <c r="A75" s="127" t="str">
        <f t="shared" si="32"/>
        <v>Advogados Contra a Ditadura</v>
      </c>
      <c r="B75" s="128" t="str">
        <f t="shared" si="33"/>
        <v>Documentário</v>
      </c>
      <c r="C75" s="16">
        <f t="shared" si="34"/>
        <v>0.20833333333333334</v>
      </c>
      <c r="D75" s="16">
        <f t="shared" si="35"/>
        <v>0</v>
      </c>
      <c r="E75" s="16">
        <f t="shared" si="35"/>
        <v>0</v>
      </c>
      <c r="F75" s="16">
        <f t="shared" si="35"/>
        <v>0</v>
      </c>
      <c r="G75" s="16">
        <f t="shared" si="35"/>
        <v>0</v>
      </c>
      <c r="H75" s="16">
        <f t="shared" si="35"/>
        <v>0.20833333333333334</v>
      </c>
      <c r="I75" s="16">
        <f t="shared" si="35"/>
        <v>0</v>
      </c>
      <c r="J75" s="18">
        <f t="shared" si="35"/>
        <v>0</v>
      </c>
    </row>
    <row r="76" spans="1:10" ht="28.5" x14ac:dyDescent="0.25">
      <c r="A76" s="127" t="str">
        <f t="shared" si="32"/>
        <v>Caçadores da Alma</v>
      </c>
      <c r="B76" s="128" t="str">
        <f t="shared" si="33"/>
        <v>Documentário</v>
      </c>
      <c r="C76" s="16">
        <f t="shared" si="34"/>
        <v>0.20833333333333334</v>
      </c>
      <c r="D76" s="16">
        <f t="shared" si="35"/>
        <v>0</v>
      </c>
      <c r="E76" s="16">
        <f t="shared" si="35"/>
        <v>0</v>
      </c>
      <c r="F76" s="16">
        <f t="shared" si="35"/>
        <v>0</v>
      </c>
      <c r="G76" s="16">
        <f t="shared" si="35"/>
        <v>0</v>
      </c>
      <c r="H76" s="16">
        <f t="shared" si="35"/>
        <v>0.20833333333333334</v>
      </c>
      <c r="I76" s="16">
        <f t="shared" si="35"/>
        <v>0</v>
      </c>
      <c r="J76" s="18">
        <f t="shared" si="35"/>
        <v>0</v>
      </c>
    </row>
    <row r="77" spans="1:10" ht="28.5" x14ac:dyDescent="0.25">
      <c r="A77" s="127" t="str">
        <f t="shared" si="32"/>
        <v>História Das Canções</v>
      </c>
      <c r="B77" s="128" t="str">
        <f t="shared" si="33"/>
        <v>Documentário</v>
      </c>
      <c r="C77" s="16">
        <f t="shared" si="34"/>
        <v>0.20833333333333334</v>
      </c>
      <c r="D77" s="16">
        <f t="shared" si="35"/>
        <v>0</v>
      </c>
      <c r="E77" s="16">
        <f t="shared" si="35"/>
        <v>0</v>
      </c>
      <c r="F77" s="16">
        <f t="shared" si="35"/>
        <v>0</v>
      </c>
      <c r="G77" s="16">
        <f t="shared" si="35"/>
        <v>0</v>
      </c>
      <c r="H77" s="16">
        <f t="shared" si="35"/>
        <v>0.20833333333333334</v>
      </c>
      <c r="I77" s="16">
        <f t="shared" si="35"/>
        <v>0</v>
      </c>
      <c r="J77" s="18">
        <f t="shared" si="35"/>
        <v>0</v>
      </c>
    </row>
    <row r="78" spans="1:10" x14ac:dyDescent="0.25">
      <c r="A78" s="127" t="str">
        <f t="shared" si="32"/>
        <v>Clipes Dj Cão</v>
      </c>
      <c r="B78" s="128" t="str">
        <f t="shared" si="33"/>
        <v>Videomusical</v>
      </c>
      <c r="C78" s="16">
        <f t="shared" si="34"/>
        <v>0.17708333333333334</v>
      </c>
      <c r="D78" s="16">
        <f t="shared" si="35"/>
        <v>0</v>
      </c>
      <c r="E78" s="16">
        <f t="shared" si="35"/>
        <v>0</v>
      </c>
      <c r="F78" s="16">
        <f t="shared" si="35"/>
        <v>0</v>
      </c>
      <c r="G78" s="16">
        <f t="shared" si="35"/>
        <v>0</v>
      </c>
      <c r="H78" s="16">
        <f t="shared" si="35"/>
        <v>0</v>
      </c>
      <c r="I78" s="16">
        <f t="shared" si="35"/>
        <v>0.17708333333333334</v>
      </c>
      <c r="J78" s="18">
        <f t="shared" si="35"/>
        <v>0</v>
      </c>
    </row>
    <row r="79" spans="1:10" ht="42.75" x14ac:dyDescent="0.25">
      <c r="A79" s="127" t="str">
        <f t="shared" si="32"/>
        <v>São Jorge Cavaleiro das Tradições</v>
      </c>
      <c r="B79" s="128" t="str">
        <f t="shared" si="33"/>
        <v>Documentário</v>
      </c>
      <c r="C79" s="16">
        <f t="shared" si="34"/>
        <v>0.17708333333333334</v>
      </c>
      <c r="D79" s="16">
        <f t="shared" si="35"/>
        <v>0</v>
      </c>
      <c r="E79" s="16">
        <f t="shared" si="35"/>
        <v>0</v>
      </c>
      <c r="F79" s="16">
        <f t="shared" si="35"/>
        <v>0</v>
      </c>
      <c r="G79" s="16">
        <f t="shared" si="35"/>
        <v>0</v>
      </c>
      <c r="H79" s="16">
        <f t="shared" si="35"/>
        <v>0.17708333333333334</v>
      </c>
      <c r="I79" s="16">
        <f t="shared" si="35"/>
        <v>0</v>
      </c>
      <c r="J79" s="18">
        <f t="shared" si="35"/>
        <v>0</v>
      </c>
    </row>
    <row r="80" spans="1:10" ht="28.5" x14ac:dyDescent="0.25">
      <c r="A80" s="127" t="str">
        <f t="shared" si="32"/>
        <v>Na Mira do Crime</v>
      </c>
      <c r="B80" s="128" t="str">
        <f t="shared" si="33"/>
        <v>Ficção</v>
      </c>
      <c r="C80" s="16">
        <f t="shared" si="34"/>
        <v>0.16666666666666666</v>
      </c>
      <c r="D80" s="16">
        <f t="shared" si="35"/>
        <v>0</v>
      </c>
      <c r="E80" s="16">
        <f t="shared" si="35"/>
        <v>0</v>
      </c>
      <c r="F80" s="16">
        <f t="shared" si="35"/>
        <v>0.16666666666666666</v>
      </c>
      <c r="G80" s="16">
        <f t="shared" si="35"/>
        <v>0</v>
      </c>
      <c r="H80" s="16">
        <f t="shared" si="35"/>
        <v>0</v>
      </c>
      <c r="I80" s="16">
        <f t="shared" si="35"/>
        <v>0</v>
      </c>
      <c r="J80" s="18">
        <f t="shared" si="35"/>
        <v>0</v>
      </c>
    </row>
    <row r="81" spans="1:22" x14ac:dyDescent="0.25">
      <c r="A81" s="127" t="str">
        <f t="shared" si="32"/>
        <v>Os Experientes</v>
      </c>
      <c r="B81" s="128" t="str">
        <f t="shared" si="33"/>
        <v>Ficção</v>
      </c>
      <c r="C81" s="16">
        <f t="shared" si="34"/>
        <v>0.15277777777777779</v>
      </c>
      <c r="D81" s="16">
        <f t="shared" si="35"/>
        <v>0</v>
      </c>
      <c r="E81" s="16">
        <f t="shared" si="35"/>
        <v>0.15277777777777779</v>
      </c>
      <c r="F81" s="16">
        <f t="shared" si="35"/>
        <v>0</v>
      </c>
      <c r="G81" s="16">
        <f t="shared" si="35"/>
        <v>0</v>
      </c>
      <c r="H81" s="16">
        <f t="shared" si="35"/>
        <v>0</v>
      </c>
      <c r="I81" s="16">
        <f t="shared" si="35"/>
        <v>0</v>
      </c>
      <c r="J81" s="18">
        <f t="shared" si="35"/>
        <v>0</v>
      </c>
    </row>
    <row r="82" spans="1:22" ht="28.5" x14ac:dyDescent="0.25">
      <c r="A82" s="127" t="str">
        <f t="shared" si="32"/>
        <v>Planeta Extremo</v>
      </c>
      <c r="B82" s="128" t="str">
        <f t="shared" si="33"/>
        <v>Documentário</v>
      </c>
      <c r="C82" s="16">
        <f t="shared" si="34"/>
        <v>0.14583333333333334</v>
      </c>
      <c r="D82" s="16">
        <f t="shared" si="35"/>
        <v>0</v>
      </c>
      <c r="E82" s="16">
        <f t="shared" si="35"/>
        <v>0.14583333333333334</v>
      </c>
      <c r="F82" s="16">
        <f t="shared" si="35"/>
        <v>0</v>
      </c>
      <c r="G82" s="16">
        <f t="shared" si="35"/>
        <v>0</v>
      </c>
      <c r="H82" s="16">
        <f t="shared" si="35"/>
        <v>0</v>
      </c>
      <c r="I82" s="16">
        <f t="shared" si="35"/>
        <v>0</v>
      </c>
      <c r="J82" s="18">
        <f t="shared" si="35"/>
        <v>0</v>
      </c>
    </row>
    <row r="83" spans="1:22" ht="28.5" x14ac:dyDescent="0.25">
      <c r="A83" s="127" t="str">
        <f t="shared" si="32"/>
        <v>Amor Concreto</v>
      </c>
      <c r="B83" s="128" t="str">
        <f t="shared" si="33"/>
        <v>Documentário</v>
      </c>
      <c r="C83" s="16">
        <f t="shared" si="34"/>
        <v>0.125</v>
      </c>
      <c r="D83" s="16">
        <f t="shared" si="35"/>
        <v>0</v>
      </c>
      <c r="E83" s="16">
        <f t="shared" si="35"/>
        <v>0</v>
      </c>
      <c r="F83" s="16">
        <f t="shared" si="35"/>
        <v>0</v>
      </c>
      <c r="G83" s="16">
        <f t="shared" si="35"/>
        <v>0</v>
      </c>
      <c r="H83" s="16">
        <f t="shared" si="35"/>
        <v>0</v>
      </c>
      <c r="I83" s="16">
        <f t="shared" si="35"/>
        <v>0</v>
      </c>
      <c r="J83" s="18">
        <f t="shared" si="35"/>
        <v>0.125</v>
      </c>
    </row>
    <row r="84" spans="1:22" x14ac:dyDescent="0.25">
      <c r="A84" s="127" t="str">
        <f t="shared" si="32"/>
        <v>Mesa Brasileira</v>
      </c>
      <c r="B84" s="128" t="str">
        <f t="shared" si="33"/>
        <v>Documentário</v>
      </c>
      <c r="C84" s="16">
        <f t="shared" si="34"/>
        <v>0.125</v>
      </c>
      <c r="D84" s="16">
        <f t="shared" si="35"/>
        <v>0</v>
      </c>
      <c r="E84" s="16">
        <f t="shared" si="35"/>
        <v>0</v>
      </c>
      <c r="F84" s="16">
        <f t="shared" si="35"/>
        <v>0</v>
      </c>
      <c r="G84" s="16">
        <f t="shared" si="35"/>
        <v>0</v>
      </c>
      <c r="H84" s="16">
        <f t="shared" si="35"/>
        <v>0</v>
      </c>
      <c r="I84" s="16">
        <f t="shared" si="35"/>
        <v>0.125</v>
      </c>
      <c r="J84" s="18">
        <f t="shared" si="35"/>
        <v>0</v>
      </c>
    </row>
    <row r="85" spans="1:22" x14ac:dyDescent="0.25">
      <c r="A85" s="127" t="str">
        <f t="shared" si="32"/>
        <v>Amorteamo</v>
      </c>
      <c r="B85" s="128" t="str">
        <f t="shared" si="33"/>
        <v>Ficção</v>
      </c>
      <c r="C85" s="16">
        <f t="shared" si="34"/>
        <v>0.11805555555555555</v>
      </c>
      <c r="D85" s="16">
        <f t="shared" si="35"/>
        <v>0</v>
      </c>
      <c r="E85" s="16">
        <f t="shared" si="35"/>
        <v>0.11805555555555555</v>
      </c>
      <c r="F85" s="16">
        <f t="shared" si="35"/>
        <v>0</v>
      </c>
      <c r="G85" s="16">
        <f t="shared" si="35"/>
        <v>0</v>
      </c>
      <c r="H85" s="16">
        <f t="shared" si="35"/>
        <v>0</v>
      </c>
      <c r="I85" s="16">
        <f t="shared" si="35"/>
        <v>0</v>
      </c>
      <c r="J85" s="18">
        <f t="shared" si="35"/>
        <v>0</v>
      </c>
    </row>
    <row r="86" spans="1:22" x14ac:dyDescent="0.25">
      <c r="A86" s="127" t="str">
        <f t="shared" si="32"/>
        <v>Tim Maia</v>
      </c>
      <c r="B86" s="128" t="str">
        <f t="shared" si="33"/>
        <v>Ficção</v>
      </c>
      <c r="C86" s="16">
        <f t="shared" si="34"/>
        <v>0.10069444444444445</v>
      </c>
      <c r="D86" s="16">
        <f t="shared" si="35"/>
        <v>0</v>
      </c>
      <c r="E86" s="16">
        <f t="shared" si="35"/>
        <v>0.10069444444444445</v>
      </c>
      <c r="F86" s="16">
        <f t="shared" si="35"/>
        <v>0</v>
      </c>
      <c r="G86" s="16">
        <f t="shared" si="35"/>
        <v>0</v>
      </c>
      <c r="H86" s="16">
        <f t="shared" si="35"/>
        <v>0</v>
      </c>
      <c r="I86" s="16">
        <f t="shared" si="35"/>
        <v>0</v>
      </c>
      <c r="J86" s="18">
        <f t="shared" si="35"/>
        <v>0</v>
      </c>
      <c r="K86" s="217"/>
      <c r="L86" s="159"/>
      <c r="M86" s="159"/>
      <c r="N86" s="159"/>
      <c r="O86" s="159"/>
      <c r="P86" s="159"/>
      <c r="Q86" s="159"/>
      <c r="R86" s="159"/>
      <c r="S86" s="159"/>
    </row>
    <row r="87" spans="1:22" ht="28.5" x14ac:dyDescent="0.25">
      <c r="A87" s="127" t="str">
        <f t="shared" si="32"/>
        <v>AmazôniAdentro</v>
      </c>
      <c r="B87" s="128" t="str">
        <f t="shared" si="33"/>
        <v>Documentário</v>
      </c>
      <c r="C87" s="16">
        <f t="shared" si="34"/>
        <v>8.3333333333333329E-2</v>
      </c>
      <c r="D87" s="16">
        <f t="shared" si="35"/>
        <v>0</v>
      </c>
      <c r="E87" s="16">
        <f t="shared" si="35"/>
        <v>0</v>
      </c>
      <c r="F87" s="16">
        <f t="shared" si="35"/>
        <v>0</v>
      </c>
      <c r="G87" s="16">
        <f t="shared" si="35"/>
        <v>0</v>
      </c>
      <c r="H87" s="16">
        <f t="shared" si="35"/>
        <v>8.3333333333333329E-2</v>
      </c>
      <c r="I87" s="16">
        <f t="shared" si="35"/>
        <v>0</v>
      </c>
      <c r="J87" s="18">
        <f t="shared" si="35"/>
        <v>0</v>
      </c>
      <c r="K87" s="216"/>
    </row>
    <row r="88" spans="1:22" ht="28.5" x14ac:dyDescent="0.25">
      <c r="A88" s="127" t="str">
        <f t="shared" si="32"/>
        <v>Bom Dia Arqueologia</v>
      </c>
      <c r="B88" s="128" t="str">
        <f t="shared" si="33"/>
        <v>Documentário</v>
      </c>
      <c r="C88" s="16">
        <f t="shared" si="34"/>
        <v>8.3333333333333329E-2</v>
      </c>
      <c r="D88" s="16">
        <f t="shared" si="35"/>
        <v>0</v>
      </c>
      <c r="E88" s="16">
        <f t="shared" si="35"/>
        <v>0</v>
      </c>
      <c r="F88" s="16">
        <f t="shared" si="35"/>
        <v>0</v>
      </c>
      <c r="G88" s="16">
        <f t="shared" si="35"/>
        <v>0</v>
      </c>
      <c r="H88" s="16">
        <f t="shared" si="35"/>
        <v>8.3333333333333329E-2</v>
      </c>
      <c r="I88" s="16">
        <f t="shared" si="35"/>
        <v>0</v>
      </c>
      <c r="J88" s="18">
        <f t="shared" si="35"/>
        <v>0</v>
      </c>
      <c r="K88" s="216"/>
      <c r="L88" s="257" t="s">
        <v>3</v>
      </c>
      <c r="M88" s="257" t="s">
        <v>663</v>
      </c>
      <c r="N88" s="257" t="s">
        <v>662</v>
      </c>
      <c r="O88" s="257" t="s">
        <v>4</v>
      </c>
      <c r="P88" s="257" t="s">
        <v>56</v>
      </c>
      <c r="Q88" s="257" t="s">
        <v>57</v>
      </c>
      <c r="R88" s="257" t="s">
        <v>62</v>
      </c>
    </row>
    <row r="89" spans="1:22" x14ac:dyDescent="0.25">
      <c r="A89" s="327" t="s">
        <v>2</v>
      </c>
      <c r="B89" s="325"/>
      <c r="C89" s="32">
        <f t="shared" ref="C89:J89" si="36">IF(C178=0,"-", C178/(60*24))</f>
        <v>7.9861111111111105E-2</v>
      </c>
      <c r="D89" s="32" t="str">
        <f t="shared" si="36"/>
        <v>-</v>
      </c>
      <c r="E89" s="32" t="str">
        <f t="shared" si="36"/>
        <v>-</v>
      </c>
      <c r="F89" s="32" t="str">
        <f t="shared" si="36"/>
        <v>-</v>
      </c>
      <c r="G89" s="32" t="str">
        <f t="shared" si="36"/>
        <v>-</v>
      </c>
      <c r="H89" s="32">
        <f t="shared" si="36"/>
        <v>7.9861111111111105E-2</v>
      </c>
      <c r="I89" s="32" t="str">
        <f t="shared" si="36"/>
        <v>-</v>
      </c>
      <c r="J89" s="33" t="str">
        <f t="shared" si="36"/>
        <v>-</v>
      </c>
      <c r="L89" s="160" t="e">
        <f>D89/$C$89</f>
        <v>#VALUE!</v>
      </c>
      <c r="M89" s="160" t="e">
        <f t="shared" ref="M89:R89" si="37">E89/$C$89</f>
        <v>#VALUE!</v>
      </c>
      <c r="N89" s="160" t="e">
        <f t="shared" si="37"/>
        <v>#VALUE!</v>
      </c>
      <c r="O89" s="160" t="e">
        <f t="shared" si="37"/>
        <v>#VALUE!</v>
      </c>
      <c r="P89" s="160">
        <f t="shared" si="37"/>
        <v>1</v>
      </c>
      <c r="Q89" s="160" t="e">
        <f t="shared" si="37"/>
        <v>#VALUE!</v>
      </c>
      <c r="R89" s="160" t="e">
        <f t="shared" si="37"/>
        <v>#VALUE!</v>
      </c>
    </row>
    <row r="90" spans="1:22" ht="30.75" customHeight="1" x14ac:dyDescent="0.25">
      <c r="A90" s="291" t="s">
        <v>656</v>
      </c>
      <c r="B90" s="291"/>
      <c r="C90" s="291"/>
      <c r="D90" s="291"/>
      <c r="E90" s="291"/>
      <c r="F90" s="291"/>
      <c r="G90" s="291"/>
      <c r="H90" s="291"/>
      <c r="I90" s="291"/>
      <c r="J90" s="291"/>
      <c r="K90" s="216"/>
    </row>
    <row r="92" spans="1:22" ht="27" x14ac:dyDescent="0.25">
      <c r="A92" s="129" t="s">
        <v>54</v>
      </c>
      <c r="B92" s="126" t="s">
        <v>40</v>
      </c>
      <c r="C92" s="132" t="s">
        <v>6</v>
      </c>
      <c r="D92" s="126" t="str">
        <f t="shared" ref="D92:J92" si="38">P92</f>
        <v>BAND</v>
      </c>
      <c r="E92" s="126" t="str">
        <f>Q92</f>
        <v>Globo</v>
      </c>
      <c r="F92" s="126" t="str">
        <f t="shared" si="38"/>
        <v>Record</v>
      </c>
      <c r="G92" s="126" t="str">
        <f t="shared" si="38"/>
        <v>SBT</v>
      </c>
      <c r="H92" s="126" t="str">
        <f t="shared" si="38"/>
        <v>TV Brasil</v>
      </c>
      <c r="I92" s="126" t="str">
        <f t="shared" si="38"/>
        <v>TV Cultura</v>
      </c>
      <c r="J92" s="213" t="str">
        <f t="shared" si="38"/>
        <v>TV Gazeta</v>
      </c>
      <c r="K92" s="260"/>
      <c r="M92" s="3" t="s">
        <v>72</v>
      </c>
      <c r="N92" s="3" t="s">
        <v>453</v>
      </c>
      <c r="O92" s="91" t="s">
        <v>65</v>
      </c>
      <c r="P92" s="3" t="s">
        <v>3</v>
      </c>
      <c r="Q92" s="3" t="s">
        <v>663</v>
      </c>
      <c r="R92" s="3" t="s">
        <v>662</v>
      </c>
      <c r="S92" s="3" t="s">
        <v>4</v>
      </c>
      <c r="T92" s="3" t="s">
        <v>56</v>
      </c>
      <c r="U92" s="3" t="s">
        <v>57</v>
      </c>
      <c r="V92" s="3" t="s">
        <v>62</v>
      </c>
    </row>
    <row r="93" spans="1:22" ht="28.5" x14ac:dyDescent="0.25">
      <c r="A93" s="84" t="s">
        <v>186</v>
      </c>
      <c r="B93" s="44" t="s">
        <v>104</v>
      </c>
      <c r="C93" s="123">
        <v>14615</v>
      </c>
      <c r="D93" s="214"/>
      <c r="E93" s="214"/>
      <c r="F93" s="84"/>
      <c r="G93" s="44"/>
      <c r="H93" s="123">
        <v>14615</v>
      </c>
      <c r="I93" s="84"/>
      <c r="J93" s="259"/>
      <c r="K93" s="261"/>
      <c r="M93" s="2" t="s">
        <v>186</v>
      </c>
      <c r="N93" t="s">
        <v>104</v>
      </c>
      <c r="O93">
        <f t="shared" ref="O93:O124" si="39">SUM(P93:V93)</f>
        <v>14615</v>
      </c>
      <c r="P93" s="4"/>
      <c r="Q93" s="4"/>
      <c r="R93" s="4"/>
      <c r="S93" s="4"/>
      <c r="T93" s="4">
        <v>14615</v>
      </c>
      <c r="U93" s="4"/>
      <c r="V93" s="4"/>
    </row>
    <row r="94" spans="1:22" ht="28.5" x14ac:dyDescent="0.25">
      <c r="A94" s="84" t="s">
        <v>607</v>
      </c>
      <c r="B94" s="44" t="s">
        <v>104</v>
      </c>
      <c r="C94" s="123">
        <v>14235</v>
      </c>
      <c r="D94" s="214"/>
      <c r="E94" s="214"/>
      <c r="F94" s="84"/>
      <c r="G94" s="44"/>
      <c r="H94" s="123"/>
      <c r="I94" s="84">
        <v>14235</v>
      </c>
      <c r="J94" s="259"/>
      <c r="K94" s="261"/>
      <c r="M94" s="2" t="s">
        <v>607</v>
      </c>
      <c r="N94" t="s">
        <v>104</v>
      </c>
      <c r="O94">
        <f t="shared" si="39"/>
        <v>14235</v>
      </c>
      <c r="P94" s="4"/>
      <c r="Q94" s="4"/>
      <c r="R94" s="4"/>
      <c r="S94" s="4"/>
      <c r="T94" s="4"/>
      <c r="U94" s="4">
        <v>14235</v>
      </c>
      <c r="V94" s="4"/>
    </row>
    <row r="95" spans="1:22" ht="28.5" x14ac:dyDescent="0.25">
      <c r="A95" s="84" t="s">
        <v>608</v>
      </c>
      <c r="B95" s="44" t="s">
        <v>104</v>
      </c>
      <c r="C95" s="123">
        <v>14135</v>
      </c>
      <c r="D95" s="214"/>
      <c r="E95" s="214"/>
      <c r="F95" s="84"/>
      <c r="G95" s="44"/>
      <c r="H95" s="123"/>
      <c r="I95" s="84">
        <v>14135</v>
      </c>
      <c r="J95" s="259"/>
      <c r="K95" s="261"/>
      <c r="M95" s="2" t="s">
        <v>608</v>
      </c>
      <c r="N95" t="s">
        <v>104</v>
      </c>
      <c r="O95">
        <f t="shared" si="39"/>
        <v>14135</v>
      </c>
      <c r="P95" s="4"/>
      <c r="Q95" s="4"/>
      <c r="R95" s="4"/>
      <c r="S95" s="4"/>
      <c r="T95" s="4"/>
      <c r="U95" s="4">
        <v>14135</v>
      </c>
      <c r="V95" s="4"/>
    </row>
    <row r="96" spans="1:22" x14ac:dyDescent="0.25">
      <c r="A96" s="84" t="s">
        <v>165</v>
      </c>
      <c r="B96" s="44" t="s">
        <v>104</v>
      </c>
      <c r="C96" s="123">
        <v>9863</v>
      </c>
      <c r="D96" s="214"/>
      <c r="E96" s="214">
        <v>9863</v>
      </c>
      <c r="F96" s="84"/>
      <c r="G96" s="44"/>
      <c r="H96" s="123"/>
      <c r="I96" s="84"/>
      <c r="J96" s="259"/>
      <c r="K96" s="261"/>
      <c r="M96" s="2" t="s">
        <v>165</v>
      </c>
      <c r="N96" t="s">
        <v>104</v>
      </c>
      <c r="O96">
        <f t="shared" si="39"/>
        <v>9863</v>
      </c>
      <c r="P96" s="4"/>
      <c r="Q96" s="4">
        <v>9863</v>
      </c>
      <c r="R96" s="4"/>
      <c r="S96" s="4"/>
      <c r="T96" s="4"/>
      <c r="U96" s="4"/>
      <c r="V96" s="4"/>
    </row>
    <row r="97" spans="1:22" x14ac:dyDescent="0.25">
      <c r="A97" s="84" t="s">
        <v>162</v>
      </c>
      <c r="B97" s="44" t="s">
        <v>104</v>
      </c>
      <c r="C97" s="123">
        <v>8351</v>
      </c>
      <c r="D97" s="214"/>
      <c r="E97" s="214"/>
      <c r="F97" s="84"/>
      <c r="G97" s="44"/>
      <c r="H97" s="123">
        <v>431</v>
      </c>
      <c r="I97" s="84">
        <v>7920</v>
      </c>
      <c r="J97" s="259"/>
      <c r="K97" s="261"/>
      <c r="M97" s="2" t="s">
        <v>162</v>
      </c>
      <c r="N97" t="s">
        <v>104</v>
      </c>
      <c r="O97">
        <f t="shared" si="39"/>
        <v>8351</v>
      </c>
      <c r="P97" s="4"/>
      <c r="Q97" s="4"/>
      <c r="R97" s="4"/>
      <c r="S97" s="4"/>
      <c r="T97" s="4">
        <v>431</v>
      </c>
      <c r="U97" s="4">
        <v>7920</v>
      </c>
      <c r="V97" s="4"/>
    </row>
    <row r="98" spans="1:22" ht="28.5" x14ac:dyDescent="0.25">
      <c r="A98" s="84" t="s">
        <v>190</v>
      </c>
      <c r="B98" s="44" t="s">
        <v>159</v>
      </c>
      <c r="C98" s="123">
        <v>7700</v>
      </c>
      <c r="D98" s="214"/>
      <c r="E98" s="214"/>
      <c r="F98" s="84"/>
      <c r="G98" s="44"/>
      <c r="H98" s="123">
        <v>7700</v>
      </c>
      <c r="I98" s="84"/>
      <c r="J98" s="259"/>
      <c r="K98" s="261"/>
      <c r="M98" s="2" t="s">
        <v>190</v>
      </c>
      <c r="N98" t="s">
        <v>159</v>
      </c>
      <c r="O98">
        <f t="shared" si="39"/>
        <v>7700</v>
      </c>
      <c r="P98" s="4"/>
      <c r="Q98" s="4"/>
      <c r="R98" s="4"/>
      <c r="S98" s="4"/>
      <c r="T98" s="4">
        <v>7700</v>
      </c>
      <c r="U98" s="4"/>
      <c r="V98" s="4"/>
    </row>
    <row r="99" spans="1:22" x14ac:dyDescent="0.25">
      <c r="A99" s="84" t="s">
        <v>184</v>
      </c>
      <c r="B99" s="44" t="s">
        <v>159</v>
      </c>
      <c r="C99" s="123">
        <v>7047</v>
      </c>
      <c r="D99" s="214"/>
      <c r="E99" s="214"/>
      <c r="F99" s="84"/>
      <c r="G99" s="44"/>
      <c r="H99" s="123">
        <v>7047</v>
      </c>
      <c r="I99" s="84"/>
      <c r="J99" s="259"/>
      <c r="K99" s="261"/>
      <c r="M99" s="2" t="s">
        <v>184</v>
      </c>
      <c r="N99" t="s">
        <v>159</v>
      </c>
      <c r="O99">
        <f t="shared" si="39"/>
        <v>7047</v>
      </c>
      <c r="P99" s="4"/>
      <c r="Q99" s="4"/>
      <c r="R99" s="4"/>
      <c r="S99" s="4"/>
      <c r="T99" s="4">
        <v>7047</v>
      </c>
      <c r="U99" s="4"/>
      <c r="V99" s="4"/>
    </row>
    <row r="100" spans="1:22" ht="57" x14ac:dyDescent="0.25">
      <c r="A100" s="84" t="s">
        <v>179</v>
      </c>
      <c r="B100" s="44" t="s">
        <v>159</v>
      </c>
      <c r="C100" s="123">
        <v>7035</v>
      </c>
      <c r="D100" s="214"/>
      <c r="E100" s="214"/>
      <c r="F100" s="84"/>
      <c r="G100" s="44"/>
      <c r="H100" s="123">
        <v>6610</v>
      </c>
      <c r="I100" s="84">
        <v>425</v>
      </c>
      <c r="J100" s="259"/>
      <c r="K100" s="261"/>
      <c r="M100" s="2" t="s">
        <v>179</v>
      </c>
      <c r="N100" t="s">
        <v>159</v>
      </c>
      <c r="O100">
        <f t="shared" si="39"/>
        <v>7035</v>
      </c>
      <c r="P100" s="4"/>
      <c r="Q100" s="4"/>
      <c r="R100" s="4"/>
      <c r="S100" s="4"/>
      <c r="T100" s="4">
        <v>6610</v>
      </c>
      <c r="U100" s="4">
        <v>425</v>
      </c>
      <c r="V100" s="4"/>
    </row>
    <row r="101" spans="1:22" x14ac:dyDescent="0.25">
      <c r="A101" s="84" t="s">
        <v>609</v>
      </c>
      <c r="B101" s="44" t="s">
        <v>104</v>
      </c>
      <c r="C101" s="123">
        <v>6091</v>
      </c>
      <c r="D101" s="214"/>
      <c r="E101" s="214"/>
      <c r="F101" s="84"/>
      <c r="G101" s="44"/>
      <c r="H101" s="123">
        <v>6091</v>
      </c>
      <c r="I101" s="84"/>
      <c r="J101" s="259"/>
      <c r="K101" s="261"/>
      <c r="M101" s="2" t="s">
        <v>609</v>
      </c>
      <c r="N101" t="s">
        <v>104</v>
      </c>
      <c r="O101">
        <f t="shared" si="39"/>
        <v>6091</v>
      </c>
      <c r="P101" s="4"/>
      <c r="Q101" s="4"/>
      <c r="R101" s="4"/>
      <c r="S101" s="4"/>
      <c r="T101" s="4">
        <v>6091</v>
      </c>
      <c r="U101" s="4"/>
      <c r="V101" s="4"/>
    </row>
    <row r="102" spans="1:22" x14ac:dyDescent="0.25">
      <c r="A102" s="84" t="s">
        <v>177</v>
      </c>
      <c r="B102" s="44" t="s">
        <v>30</v>
      </c>
      <c r="C102" s="123">
        <v>5850</v>
      </c>
      <c r="D102" s="214"/>
      <c r="E102" s="214"/>
      <c r="F102" s="84"/>
      <c r="G102" s="44"/>
      <c r="H102" s="123">
        <v>5850</v>
      </c>
      <c r="I102" s="84"/>
      <c r="J102" s="259"/>
      <c r="K102" s="261"/>
      <c r="M102" s="2" t="s">
        <v>177</v>
      </c>
      <c r="N102" t="s">
        <v>30</v>
      </c>
      <c r="O102">
        <f t="shared" si="39"/>
        <v>5850</v>
      </c>
      <c r="P102" s="4"/>
      <c r="Q102" s="4"/>
      <c r="R102" s="4"/>
      <c r="S102" s="4"/>
      <c r="T102" s="4">
        <v>5850</v>
      </c>
      <c r="U102" s="4"/>
      <c r="V102" s="4"/>
    </row>
    <row r="103" spans="1:22" ht="28.5" x14ac:dyDescent="0.25">
      <c r="A103" s="84" t="s">
        <v>169</v>
      </c>
      <c r="B103" s="44" t="s">
        <v>30</v>
      </c>
      <c r="C103" s="123">
        <v>5657</v>
      </c>
      <c r="D103" s="214"/>
      <c r="E103" s="214"/>
      <c r="F103" s="84"/>
      <c r="G103" s="44"/>
      <c r="H103" s="123">
        <v>5132</v>
      </c>
      <c r="I103" s="84">
        <v>525</v>
      </c>
      <c r="J103" s="259"/>
      <c r="K103" s="261"/>
      <c r="M103" s="2" t="s">
        <v>169</v>
      </c>
      <c r="N103" t="s">
        <v>30</v>
      </c>
      <c r="O103">
        <f t="shared" si="39"/>
        <v>5657</v>
      </c>
      <c r="P103" s="4"/>
      <c r="Q103" s="4"/>
      <c r="R103" s="4"/>
      <c r="S103" s="4"/>
      <c r="T103" s="4">
        <v>5132</v>
      </c>
      <c r="U103" s="4">
        <v>525</v>
      </c>
      <c r="V103" s="4"/>
    </row>
    <row r="104" spans="1:22" ht="28.5" x14ac:dyDescent="0.25">
      <c r="A104" s="84" t="s">
        <v>737</v>
      </c>
      <c r="B104" s="44" t="s">
        <v>738</v>
      </c>
      <c r="C104" s="123">
        <v>5385</v>
      </c>
      <c r="D104" s="214"/>
      <c r="E104" s="214"/>
      <c r="F104" s="84"/>
      <c r="G104" s="44"/>
      <c r="H104" s="123"/>
      <c r="I104" s="84">
        <v>5385</v>
      </c>
      <c r="J104" s="259"/>
      <c r="K104" s="261"/>
      <c r="M104" s="2" t="s">
        <v>610</v>
      </c>
      <c r="N104" t="s">
        <v>30</v>
      </c>
      <c r="O104">
        <f t="shared" si="39"/>
        <v>5250</v>
      </c>
      <c r="P104" s="4"/>
      <c r="Q104" s="4"/>
      <c r="R104" s="4"/>
      <c r="S104" s="4"/>
      <c r="T104" s="4">
        <v>5250</v>
      </c>
      <c r="U104" s="4"/>
      <c r="V104" s="4"/>
    </row>
    <row r="105" spans="1:22" ht="28.5" x14ac:dyDescent="0.25">
      <c r="A105" s="84" t="s">
        <v>610</v>
      </c>
      <c r="B105" s="44" t="s">
        <v>30</v>
      </c>
      <c r="C105" s="123">
        <v>5250</v>
      </c>
      <c r="D105" s="214"/>
      <c r="E105" s="214"/>
      <c r="F105" s="84"/>
      <c r="G105" s="44"/>
      <c r="H105" s="123">
        <v>5250</v>
      </c>
      <c r="I105" s="84"/>
      <c r="J105" s="259"/>
      <c r="K105" s="261"/>
      <c r="M105" s="2" t="s">
        <v>611</v>
      </c>
      <c r="N105" t="s">
        <v>159</v>
      </c>
      <c r="O105">
        <f t="shared" si="39"/>
        <v>5084</v>
      </c>
      <c r="P105" s="4"/>
      <c r="Q105" s="4"/>
      <c r="R105" s="4"/>
      <c r="S105" s="4"/>
      <c r="T105" s="4">
        <v>5084</v>
      </c>
      <c r="U105" s="4"/>
      <c r="V105" s="4"/>
    </row>
    <row r="106" spans="1:22" x14ac:dyDescent="0.25">
      <c r="A106" s="84" t="s">
        <v>611</v>
      </c>
      <c r="B106" s="44" t="s">
        <v>159</v>
      </c>
      <c r="C106" s="123">
        <v>5084</v>
      </c>
      <c r="D106" s="214"/>
      <c r="E106" s="214"/>
      <c r="F106" s="84"/>
      <c r="G106" s="44"/>
      <c r="H106" s="123">
        <v>5084</v>
      </c>
      <c r="I106" s="84"/>
      <c r="J106" s="259"/>
      <c r="K106" s="261"/>
      <c r="M106" s="2" t="s">
        <v>166</v>
      </c>
      <c r="N106" t="s">
        <v>159</v>
      </c>
      <c r="O106">
        <f t="shared" si="39"/>
        <v>4322</v>
      </c>
      <c r="P106" s="4"/>
      <c r="Q106" s="4"/>
      <c r="R106" s="4"/>
      <c r="S106" s="4"/>
      <c r="T106" s="4">
        <v>4322</v>
      </c>
      <c r="U106" s="4"/>
      <c r="V106" s="4"/>
    </row>
    <row r="107" spans="1:22" x14ac:dyDescent="0.25">
      <c r="A107" s="84" t="s">
        <v>166</v>
      </c>
      <c r="B107" s="44" t="s">
        <v>159</v>
      </c>
      <c r="C107" s="123">
        <v>4322</v>
      </c>
      <c r="D107" s="214"/>
      <c r="E107" s="214"/>
      <c r="F107" s="84"/>
      <c r="G107" s="44"/>
      <c r="H107" s="123">
        <v>4322</v>
      </c>
      <c r="I107" s="84"/>
      <c r="J107" s="259"/>
      <c r="K107" s="261"/>
      <c r="M107" s="2" t="s">
        <v>612</v>
      </c>
      <c r="N107" t="s">
        <v>104</v>
      </c>
      <c r="O107">
        <f t="shared" si="39"/>
        <v>4143</v>
      </c>
      <c r="P107" s="4"/>
      <c r="Q107" s="4"/>
      <c r="R107" s="4"/>
      <c r="S107" s="4"/>
      <c r="T107" s="4">
        <v>4143</v>
      </c>
      <c r="U107" s="4"/>
      <c r="V107" s="4"/>
    </row>
    <row r="108" spans="1:22" x14ac:dyDescent="0.25">
      <c r="A108" s="84" t="s">
        <v>612</v>
      </c>
      <c r="B108" s="44" t="s">
        <v>104</v>
      </c>
      <c r="C108" s="123">
        <v>4143</v>
      </c>
      <c r="D108" s="214"/>
      <c r="E108" s="214"/>
      <c r="F108" s="84"/>
      <c r="G108" s="44"/>
      <c r="H108" s="123">
        <v>4143</v>
      </c>
      <c r="I108" s="84"/>
      <c r="J108" s="259"/>
      <c r="K108" s="261"/>
      <c r="M108" s="2" t="s">
        <v>182</v>
      </c>
      <c r="N108" t="s">
        <v>30</v>
      </c>
      <c r="O108">
        <f t="shared" si="39"/>
        <v>3500</v>
      </c>
      <c r="P108" s="4">
        <v>3500</v>
      </c>
      <c r="Q108" s="4"/>
      <c r="R108" s="4"/>
      <c r="S108" s="4"/>
      <c r="T108" s="4"/>
      <c r="U108" s="4"/>
      <c r="V108" s="4"/>
    </row>
    <row r="109" spans="1:22" ht="42.75" x14ac:dyDescent="0.25">
      <c r="A109" s="84" t="s">
        <v>182</v>
      </c>
      <c r="B109" s="44" t="s">
        <v>30</v>
      </c>
      <c r="C109" s="123">
        <v>3500</v>
      </c>
      <c r="D109" s="214">
        <v>3500</v>
      </c>
      <c r="E109" s="214"/>
      <c r="F109" s="84"/>
      <c r="G109" s="44"/>
      <c r="H109" s="123"/>
      <c r="I109" s="84"/>
      <c r="J109" s="259"/>
      <c r="K109" s="261"/>
      <c r="M109" s="2" t="s">
        <v>613</v>
      </c>
      <c r="N109" t="s">
        <v>104</v>
      </c>
      <c r="O109">
        <f t="shared" si="39"/>
        <v>3430</v>
      </c>
      <c r="P109" s="4"/>
      <c r="Q109" s="4"/>
      <c r="R109" s="4"/>
      <c r="S109" s="4"/>
      <c r="T109" s="4"/>
      <c r="U109" s="4">
        <v>3430</v>
      </c>
      <c r="V109" s="4"/>
    </row>
    <row r="110" spans="1:22" ht="57" x14ac:dyDescent="0.25">
      <c r="A110" s="84" t="s">
        <v>613</v>
      </c>
      <c r="B110" s="44" t="s">
        <v>104</v>
      </c>
      <c r="C110" s="123">
        <v>3430</v>
      </c>
      <c r="D110" s="214"/>
      <c r="E110" s="214"/>
      <c r="F110" s="84"/>
      <c r="G110" s="44"/>
      <c r="H110" s="123"/>
      <c r="I110" s="84">
        <v>3430</v>
      </c>
      <c r="J110" s="259"/>
      <c r="K110" s="261"/>
      <c r="M110" s="2" t="s">
        <v>614</v>
      </c>
      <c r="N110" t="s">
        <v>30</v>
      </c>
      <c r="O110">
        <f t="shared" si="39"/>
        <v>3135</v>
      </c>
      <c r="P110" s="4"/>
      <c r="Q110" s="4"/>
      <c r="R110" s="4"/>
      <c r="S110" s="4"/>
      <c r="T110" s="4"/>
      <c r="U110" s="4">
        <v>3135</v>
      </c>
      <c r="V110" s="4"/>
    </row>
    <row r="111" spans="1:22" ht="57" x14ac:dyDescent="0.25">
      <c r="A111" s="84" t="s">
        <v>739</v>
      </c>
      <c r="B111" s="44" t="s">
        <v>30</v>
      </c>
      <c r="C111" s="123">
        <v>3135</v>
      </c>
      <c r="D111" s="214"/>
      <c r="E111" s="214"/>
      <c r="F111" s="84"/>
      <c r="G111" s="44"/>
      <c r="H111" s="123"/>
      <c r="I111" s="84">
        <v>3135</v>
      </c>
      <c r="J111" s="259"/>
      <c r="K111" s="261"/>
      <c r="M111" s="2" t="s">
        <v>615</v>
      </c>
      <c r="N111" t="s">
        <v>104</v>
      </c>
      <c r="O111">
        <f t="shared" si="39"/>
        <v>3042</v>
      </c>
      <c r="P111" s="4"/>
      <c r="Q111" s="4"/>
      <c r="R111" s="4"/>
      <c r="S111" s="4"/>
      <c r="T111" s="4">
        <v>3042</v>
      </c>
      <c r="U111" s="4"/>
      <c r="V111" s="4"/>
    </row>
    <row r="112" spans="1:22" ht="28.5" x14ac:dyDescent="0.25">
      <c r="A112" s="84" t="s">
        <v>615</v>
      </c>
      <c r="B112" s="44" t="s">
        <v>104</v>
      </c>
      <c r="C112" s="123">
        <v>3042</v>
      </c>
      <c r="D112" s="214"/>
      <c r="E112" s="214"/>
      <c r="F112" s="84"/>
      <c r="G112" s="44"/>
      <c r="H112" s="123">
        <v>3042</v>
      </c>
      <c r="I112" s="84"/>
      <c r="J112" s="259"/>
      <c r="K112" s="261"/>
      <c r="M112" s="2" t="s">
        <v>616</v>
      </c>
      <c r="N112" t="s">
        <v>159</v>
      </c>
      <c r="O112">
        <f t="shared" si="39"/>
        <v>2954</v>
      </c>
      <c r="P112" s="4"/>
      <c r="Q112" s="4"/>
      <c r="R112" s="4"/>
      <c r="S112" s="4"/>
      <c r="T112" s="4">
        <v>2954</v>
      </c>
      <c r="U112" s="4"/>
      <c r="V112" s="4"/>
    </row>
    <row r="113" spans="1:22" ht="28.5" x14ac:dyDescent="0.25">
      <c r="A113" s="84" t="s">
        <v>616</v>
      </c>
      <c r="B113" s="44" t="s">
        <v>159</v>
      </c>
      <c r="C113" s="123">
        <v>2954</v>
      </c>
      <c r="D113" s="214"/>
      <c r="E113" s="214"/>
      <c r="F113" s="84"/>
      <c r="G113" s="44"/>
      <c r="H113" s="123">
        <v>2954</v>
      </c>
      <c r="I113" s="84"/>
      <c r="J113" s="259"/>
      <c r="K113" s="261"/>
      <c r="M113" s="2" t="s">
        <v>161</v>
      </c>
      <c r="N113" t="s">
        <v>30</v>
      </c>
      <c r="O113">
        <f t="shared" si="39"/>
        <v>2655</v>
      </c>
      <c r="P113" s="4"/>
      <c r="Q113" s="4"/>
      <c r="R113" s="4"/>
      <c r="S113" s="4"/>
      <c r="T113" s="4"/>
      <c r="U113" s="4">
        <v>2655</v>
      </c>
      <c r="V113" s="4"/>
    </row>
    <row r="114" spans="1:22" x14ac:dyDescent="0.25">
      <c r="A114" s="84" t="s">
        <v>161</v>
      </c>
      <c r="B114" s="44" t="s">
        <v>30</v>
      </c>
      <c r="C114" s="123">
        <v>2655</v>
      </c>
      <c r="D114" s="214"/>
      <c r="E114" s="214"/>
      <c r="F114" s="84"/>
      <c r="G114" s="44"/>
      <c r="H114" s="123"/>
      <c r="I114" s="84">
        <v>2655</v>
      </c>
      <c r="J114" s="259"/>
      <c r="K114" s="261"/>
      <c r="M114" s="2" t="s">
        <v>617</v>
      </c>
      <c r="N114" t="s">
        <v>104</v>
      </c>
      <c r="O114">
        <f t="shared" si="39"/>
        <v>2655</v>
      </c>
      <c r="P114" s="4"/>
      <c r="Q114" s="4">
        <v>2655</v>
      </c>
      <c r="R114" s="4"/>
      <c r="S114" s="4"/>
      <c r="T114" s="4"/>
      <c r="U114" s="4"/>
      <c r="V114" s="4"/>
    </row>
    <row r="115" spans="1:22" ht="28.5" x14ac:dyDescent="0.25">
      <c r="A115" s="84" t="s">
        <v>617</v>
      </c>
      <c r="B115" s="44" t="s">
        <v>104</v>
      </c>
      <c r="C115" s="123">
        <v>2655</v>
      </c>
      <c r="D115" s="214"/>
      <c r="E115" s="214">
        <v>2655</v>
      </c>
      <c r="F115" s="84"/>
      <c r="G115" s="44"/>
      <c r="H115" s="123"/>
      <c r="I115" s="84"/>
      <c r="J115" s="259"/>
      <c r="K115" s="261"/>
      <c r="M115" s="2" t="s">
        <v>163</v>
      </c>
      <c r="N115" t="s">
        <v>159</v>
      </c>
      <c r="O115">
        <f t="shared" si="39"/>
        <v>2500</v>
      </c>
      <c r="P115" s="4"/>
      <c r="Q115" s="4"/>
      <c r="R115" s="4"/>
      <c r="S115" s="4"/>
      <c r="T115" s="4">
        <v>2500</v>
      </c>
      <c r="U115" s="4"/>
      <c r="V115" s="4"/>
    </row>
    <row r="116" spans="1:22" x14ac:dyDescent="0.25">
      <c r="A116" s="84" t="s">
        <v>163</v>
      </c>
      <c r="B116" s="44" t="s">
        <v>159</v>
      </c>
      <c r="C116" s="123">
        <v>2500</v>
      </c>
      <c r="D116" s="214"/>
      <c r="E116" s="214"/>
      <c r="F116" s="84"/>
      <c r="G116" s="44"/>
      <c r="H116" s="123">
        <v>2500</v>
      </c>
      <c r="I116" s="84"/>
      <c r="J116" s="259"/>
      <c r="K116" s="261"/>
      <c r="M116" s="2" t="s">
        <v>168</v>
      </c>
      <c r="N116" t="s">
        <v>159</v>
      </c>
      <c r="O116">
        <f t="shared" si="39"/>
        <v>2323</v>
      </c>
      <c r="P116" s="4"/>
      <c r="Q116" s="4"/>
      <c r="R116" s="4"/>
      <c r="S116" s="4"/>
      <c r="T116" s="4">
        <v>1348</v>
      </c>
      <c r="U116" s="4">
        <v>975</v>
      </c>
      <c r="V116" s="4"/>
    </row>
    <row r="117" spans="1:22" ht="42.75" x14ac:dyDescent="0.25">
      <c r="A117" s="84" t="s">
        <v>168</v>
      </c>
      <c r="B117" s="44" t="s">
        <v>159</v>
      </c>
      <c r="C117" s="123">
        <v>2323</v>
      </c>
      <c r="D117" s="214"/>
      <c r="E117" s="214"/>
      <c r="F117" s="84"/>
      <c r="G117" s="44"/>
      <c r="H117" s="123">
        <v>1348</v>
      </c>
      <c r="I117" s="84">
        <v>975</v>
      </c>
      <c r="J117" s="259"/>
      <c r="K117" s="261"/>
      <c r="M117" s="2" t="s">
        <v>618</v>
      </c>
      <c r="N117" t="s">
        <v>159</v>
      </c>
      <c r="O117">
        <f t="shared" si="39"/>
        <v>2140</v>
      </c>
      <c r="P117" s="4"/>
      <c r="Q117" s="4"/>
      <c r="R117" s="4"/>
      <c r="S117" s="4"/>
      <c r="T117" s="4">
        <v>2140</v>
      </c>
      <c r="U117" s="4"/>
      <c r="V117" s="4"/>
    </row>
    <row r="118" spans="1:22" x14ac:dyDescent="0.25">
      <c r="A118" s="84" t="s">
        <v>618</v>
      </c>
      <c r="B118" s="44" t="s">
        <v>159</v>
      </c>
      <c r="C118" s="123">
        <v>2140</v>
      </c>
      <c r="D118" s="214"/>
      <c r="E118" s="214"/>
      <c r="F118" s="84"/>
      <c r="G118" s="44"/>
      <c r="H118" s="123">
        <v>2140</v>
      </c>
      <c r="I118" s="84"/>
      <c r="J118" s="259"/>
      <c r="K118" s="261"/>
      <c r="M118" s="2" t="s">
        <v>170</v>
      </c>
      <c r="N118" t="s">
        <v>159</v>
      </c>
      <c r="O118">
        <f t="shared" si="39"/>
        <v>2022</v>
      </c>
      <c r="P118" s="4"/>
      <c r="Q118" s="4"/>
      <c r="R118" s="4"/>
      <c r="S118" s="4"/>
      <c r="T118" s="4">
        <v>2022</v>
      </c>
      <c r="U118" s="4"/>
      <c r="V118" s="4"/>
    </row>
    <row r="119" spans="1:22" ht="28.5" x14ac:dyDescent="0.25">
      <c r="A119" s="84" t="s">
        <v>170</v>
      </c>
      <c r="B119" s="44" t="s">
        <v>159</v>
      </c>
      <c r="C119" s="123">
        <v>2022</v>
      </c>
      <c r="D119" s="214"/>
      <c r="E119" s="214"/>
      <c r="F119" s="84"/>
      <c r="G119" s="44"/>
      <c r="H119" s="123">
        <v>2022</v>
      </c>
      <c r="I119" s="84"/>
      <c r="J119" s="259"/>
      <c r="K119" s="261"/>
      <c r="M119" s="2" t="s">
        <v>619</v>
      </c>
      <c r="N119" t="s">
        <v>30</v>
      </c>
      <c r="O119">
        <f t="shared" si="39"/>
        <v>2020</v>
      </c>
      <c r="P119" s="4">
        <v>2020</v>
      </c>
      <c r="Q119" s="4"/>
      <c r="R119" s="4"/>
      <c r="S119" s="4"/>
      <c r="T119" s="4"/>
      <c r="U119" s="4"/>
      <c r="V119" s="4"/>
    </row>
    <row r="120" spans="1:22" ht="57" x14ac:dyDescent="0.25">
      <c r="A120" s="84" t="s">
        <v>619</v>
      </c>
      <c r="B120" s="44" t="s">
        <v>30</v>
      </c>
      <c r="C120" s="123">
        <v>2020</v>
      </c>
      <c r="D120" s="214">
        <v>2020</v>
      </c>
      <c r="E120" s="214"/>
      <c r="F120" s="84"/>
      <c r="G120" s="44"/>
      <c r="H120" s="123"/>
      <c r="I120" s="84"/>
      <c r="J120" s="259"/>
      <c r="K120" s="261"/>
      <c r="M120" s="2" t="s">
        <v>199</v>
      </c>
      <c r="N120" t="s">
        <v>104</v>
      </c>
      <c r="O120">
        <f t="shared" si="39"/>
        <v>1800</v>
      </c>
      <c r="P120" s="4"/>
      <c r="Q120" s="4"/>
      <c r="R120" s="4">
        <v>1800</v>
      </c>
      <c r="S120" s="4"/>
      <c r="T120" s="4"/>
      <c r="U120" s="4"/>
      <c r="V120" s="4"/>
    </row>
    <row r="121" spans="1:22" ht="28.5" x14ac:dyDescent="0.25">
      <c r="A121" s="84" t="s">
        <v>199</v>
      </c>
      <c r="B121" s="44" t="s">
        <v>104</v>
      </c>
      <c r="C121" s="123">
        <v>1800</v>
      </c>
      <c r="D121" s="214"/>
      <c r="E121" s="214"/>
      <c r="F121" s="84">
        <v>1800</v>
      </c>
      <c r="G121" s="44"/>
      <c r="H121" s="123"/>
      <c r="I121" s="84"/>
      <c r="J121" s="259"/>
      <c r="K121" s="261"/>
      <c r="M121" s="2" t="s">
        <v>160</v>
      </c>
      <c r="N121" t="s">
        <v>30</v>
      </c>
      <c r="O121">
        <f t="shared" si="39"/>
        <v>1790</v>
      </c>
      <c r="P121" s="4"/>
      <c r="Q121" s="4"/>
      <c r="R121" s="4"/>
      <c r="S121" s="4"/>
      <c r="T121" s="4"/>
      <c r="U121" s="4">
        <v>1790</v>
      </c>
      <c r="V121" s="4"/>
    </row>
    <row r="122" spans="1:22" ht="28.5" x14ac:dyDescent="0.25">
      <c r="A122" s="84" t="s">
        <v>160</v>
      </c>
      <c r="B122" s="44" t="s">
        <v>30</v>
      </c>
      <c r="C122" s="123">
        <v>1790</v>
      </c>
      <c r="D122" s="214"/>
      <c r="E122" s="214"/>
      <c r="F122" s="84"/>
      <c r="G122" s="44"/>
      <c r="H122" s="123"/>
      <c r="I122" s="84">
        <v>1790</v>
      </c>
      <c r="J122" s="259"/>
      <c r="K122" s="261"/>
      <c r="M122" s="2" t="s">
        <v>620</v>
      </c>
      <c r="N122" t="s">
        <v>104</v>
      </c>
      <c r="O122">
        <f t="shared" si="39"/>
        <v>1760</v>
      </c>
      <c r="P122" s="4"/>
      <c r="Q122" s="4">
        <v>1760</v>
      </c>
      <c r="R122" s="4"/>
      <c r="S122" s="4"/>
      <c r="T122" s="4"/>
      <c r="U122" s="4"/>
      <c r="V122" s="4"/>
    </row>
    <row r="123" spans="1:22" ht="28.5" x14ac:dyDescent="0.25">
      <c r="A123" s="84" t="s">
        <v>620</v>
      </c>
      <c r="B123" s="44" t="s">
        <v>104</v>
      </c>
      <c r="C123" s="123">
        <v>1760</v>
      </c>
      <c r="D123" s="214"/>
      <c r="E123" s="214">
        <v>1760</v>
      </c>
      <c r="F123" s="84"/>
      <c r="G123" s="44"/>
      <c r="H123" s="123"/>
      <c r="I123" s="84"/>
      <c r="J123" s="259"/>
      <c r="K123" s="261"/>
      <c r="M123" s="2" t="s">
        <v>175</v>
      </c>
      <c r="N123" t="s">
        <v>30</v>
      </c>
      <c r="O123">
        <f t="shared" si="39"/>
        <v>1615</v>
      </c>
      <c r="P123" s="4"/>
      <c r="Q123" s="4"/>
      <c r="R123" s="4"/>
      <c r="S123" s="4"/>
      <c r="T123" s="4">
        <v>30</v>
      </c>
      <c r="U123" s="4">
        <v>1585</v>
      </c>
      <c r="V123" s="4"/>
    </row>
    <row r="124" spans="1:22" ht="28.5" x14ac:dyDescent="0.25">
      <c r="A124" s="84" t="s">
        <v>175</v>
      </c>
      <c r="B124" s="44" t="s">
        <v>30</v>
      </c>
      <c r="C124" s="123">
        <v>1615</v>
      </c>
      <c r="D124" s="214"/>
      <c r="E124" s="214"/>
      <c r="F124" s="84"/>
      <c r="G124" s="44"/>
      <c r="H124" s="123">
        <v>30</v>
      </c>
      <c r="I124" s="84">
        <v>1585</v>
      </c>
      <c r="J124" s="259"/>
      <c r="K124" s="261"/>
      <c r="M124" s="2" t="s">
        <v>621</v>
      </c>
      <c r="N124" t="s">
        <v>104</v>
      </c>
      <c r="O124">
        <f t="shared" si="39"/>
        <v>1615</v>
      </c>
      <c r="P124" s="4"/>
      <c r="Q124" s="4"/>
      <c r="R124" s="4">
        <v>1615</v>
      </c>
      <c r="S124" s="4"/>
      <c r="T124" s="4"/>
      <c r="U124" s="4"/>
      <c r="V124" s="4"/>
    </row>
    <row r="125" spans="1:22" x14ac:dyDescent="0.25">
      <c r="A125" s="84" t="s">
        <v>621</v>
      </c>
      <c r="B125" s="44" t="s">
        <v>104</v>
      </c>
      <c r="C125" s="123">
        <v>1615</v>
      </c>
      <c r="D125" s="214"/>
      <c r="E125" s="214"/>
      <c r="F125" s="84">
        <v>1615</v>
      </c>
      <c r="G125" s="44"/>
      <c r="H125" s="123"/>
      <c r="I125" s="84"/>
      <c r="J125" s="259"/>
      <c r="K125" s="261"/>
      <c r="M125" s="2" t="s">
        <v>200</v>
      </c>
      <c r="N125" t="s">
        <v>104</v>
      </c>
      <c r="O125">
        <f t="shared" ref="O125:O156" si="40">SUM(P125:V125)</f>
        <v>1590</v>
      </c>
      <c r="P125" s="4"/>
      <c r="Q125" s="4"/>
      <c r="R125" s="4"/>
      <c r="S125" s="4">
        <v>1590</v>
      </c>
      <c r="T125" s="4"/>
      <c r="U125" s="4"/>
      <c r="V125" s="4"/>
    </row>
    <row r="126" spans="1:22" ht="28.5" x14ac:dyDescent="0.25">
      <c r="A126" s="84" t="s">
        <v>200</v>
      </c>
      <c r="B126" s="44" t="s">
        <v>104</v>
      </c>
      <c r="C126" s="123">
        <v>1590</v>
      </c>
      <c r="D126" s="214"/>
      <c r="E126" s="214"/>
      <c r="F126" s="84"/>
      <c r="G126" s="44">
        <v>1590</v>
      </c>
      <c r="H126" s="123"/>
      <c r="I126" s="84"/>
      <c r="J126" s="259"/>
      <c r="K126" s="261"/>
      <c r="M126" s="2" t="s">
        <v>181</v>
      </c>
      <c r="N126" t="s">
        <v>104</v>
      </c>
      <c r="O126">
        <f t="shared" si="40"/>
        <v>1530</v>
      </c>
      <c r="P126" s="4"/>
      <c r="Q126" s="4"/>
      <c r="R126" s="4"/>
      <c r="S126" s="4"/>
      <c r="T126" s="4"/>
      <c r="U126" s="4">
        <v>1530</v>
      </c>
      <c r="V126" s="4"/>
    </row>
    <row r="127" spans="1:22" ht="28.5" x14ac:dyDescent="0.25">
      <c r="A127" s="84" t="s">
        <v>181</v>
      </c>
      <c r="B127" s="44" t="s">
        <v>104</v>
      </c>
      <c r="C127" s="123">
        <v>1530</v>
      </c>
      <c r="D127" s="214"/>
      <c r="E127" s="214"/>
      <c r="F127" s="84"/>
      <c r="G127" s="44"/>
      <c r="H127" s="123"/>
      <c r="I127" s="84">
        <v>1530</v>
      </c>
      <c r="J127" s="259"/>
      <c r="K127" s="261"/>
      <c r="M127" s="2" t="s">
        <v>622</v>
      </c>
      <c r="N127" t="s">
        <v>30</v>
      </c>
      <c r="O127">
        <f t="shared" si="40"/>
        <v>1480</v>
      </c>
      <c r="P127" s="4"/>
      <c r="Q127" s="4"/>
      <c r="R127" s="4"/>
      <c r="S127" s="4"/>
      <c r="T127" s="4">
        <v>1480</v>
      </c>
      <c r="U127" s="4"/>
      <c r="V127" s="4"/>
    </row>
    <row r="128" spans="1:22" x14ac:dyDescent="0.25">
      <c r="A128" s="84" t="s">
        <v>622</v>
      </c>
      <c r="B128" s="44" t="s">
        <v>30</v>
      </c>
      <c r="C128" s="123">
        <v>1480</v>
      </c>
      <c r="D128" s="214"/>
      <c r="E128" s="214"/>
      <c r="F128" s="84"/>
      <c r="G128" s="44"/>
      <c r="H128" s="123">
        <v>1480</v>
      </c>
      <c r="I128" s="84"/>
      <c r="J128" s="259"/>
      <c r="K128" s="261"/>
      <c r="M128" s="2" t="s">
        <v>198</v>
      </c>
      <c r="N128" t="s">
        <v>30</v>
      </c>
      <c r="O128">
        <f t="shared" si="40"/>
        <v>1415</v>
      </c>
      <c r="P128" s="4"/>
      <c r="Q128" s="4"/>
      <c r="R128" s="4"/>
      <c r="S128" s="4"/>
      <c r="T128" s="4"/>
      <c r="U128" s="4">
        <v>1415</v>
      </c>
      <c r="V128" s="4"/>
    </row>
    <row r="129" spans="1:22" ht="28.5" x14ac:dyDescent="0.25">
      <c r="A129" s="84" t="s">
        <v>198</v>
      </c>
      <c r="B129" s="44" t="s">
        <v>30</v>
      </c>
      <c r="C129" s="123">
        <v>1415</v>
      </c>
      <c r="D129" s="214"/>
      <c r="E129" s="214"/>
      <c r="F129" s="84"/>
      <c r="G129" s="44"/>
      <c r="H129" s="123"/>
      <c r="I129" s="84">
        <v>1415</v>
      </c>
      <c r="J129" s="259"/>
      <c r="K129" s="261"/>
      <c r="M129" s="2" t="s">
        <v>623</v>
      </c>
      <c r="N129" t="s">
        <v>104</v>
      </c>
      <c r="O129">
        <f t="shared" si="40"/>
        <v>1338</v>
      </c>
      <c r="P129" s="4"/>
      <c r="Q129" s="4"/>
      <c r="R129" s="4"/>
      <c r="S129" s="4"/>
      <c r="T129" s="4">
        <v>1338</v>
      </c>
      <c r="U129" s="4"/>
      <c r="V129" s="4"/>
    </row>
    <row r="130" spans="1:22" ht="28.5" x14ac:dyDescent="0.25">
      <c r="A130" s="84" t="s">
        <v>623</v>
      </c>
      <c r="B130" s="44" t="s">
        <v>104</v>
      </c>
      <c r="C130" s="123">
        <v>1338</v>
      </c>
      <c r="D130" s="214"/>
      <c r="E130" s="214"/>
      <c r="F130" s="84"/>
      <c r="G130" s="44"/>
      <c r="H130" s="123">
        <v>1338</v>
      </c>
      <c r="I130" s="84"/>
      <c r="J130" s="259"/>
      <c r="K130" s="261"/>
      <c r="M130" s="2" t="s">
        <v>624</v>
      </c>
      <c r="N130" t="s">
        <v>104</v>
      </c>
      <c r="O130">
        <f t="shared" si="40"/>
        <v>1268</v>
      </c>
      <c r="P130" s="4"/>
      <c r="Q130" s="4">
        <v>1268</v>
      </c>
      <c r="R130" s="4"/>
      <c r="S130" s="4"/>
      <c r="T130" s="4"/>
      <c r="U130" s="4"/>
      <c r="V130" s="4"/>
    </row>
    <row r="131" spans="1:22" x14ac:dyDescent="0.25">
      <c r="A131" s="84" t="s">
        <v>624</v>
      </c>
      <c r="B131" s="44" t="s">
        <v>104</v>
      </c>
      <c r="C131" s="123">
        <v>1268</v>
      </c>
      <c r="D131" s="214"/>
      <c r="E131" s="214">
        <v>1268</v>
      </c>
      <c r="F131" s="84"/>
      <c r="G131" s="44"/>
      <c r="H131" s="123"/>
      <c r="I131" s="84"/>
      <c r="J131" s="259"/>
      <c r="K131" s="261"/>
      <c r="M131" s="2" t="s">
        <v>625</v>
      </c>
      <c r="N131" t="s">
        <v>104</v>
      </c>
      <c r="O131">
        <f t="shared" si="40"/>
        <v>1245</v>
      </c>
      <c r="P131" s="4"/>
      <c r="Q131" s="4"/>
      <c r="R131" s="4"/>
      <c r="S131" s="4"/>
      <c r="T131" s="4"/>
      <c r="U131" s="4">
        <v>1245</v>
      </c>
      <c r="V131" s="4"/>
    </row>
    <row r="132" spans="1:22" ht="28.5" x14ac:dyDescent="0.25">
      <c r="A132" s="84" t="s">
        <v>625</v>
      </c>
      <c r="B132" s="44" t="s">
        <v>104</v>
      </c>
      <c r="C132" s="123">
        <v>1245</v>
      </c>
      <c r="D132" s="214"/>
      <c r="E132" s="214"/>
      <c r="F132" s="84"/>
      <c r="G132" s="44"/>
      <c r="H132" s="123"/>
      <c r="I132" s="84">
        <v>1245</v>
      </c>
      <c r="J132" s="259"/>
      <c r="K132" s="261"/>
      <c r="M132" s="2" t="s">
        <v>164</v>
      </c>
      <c r="N132" t="s">
        <v>104</v>
      </c>
      <c r="O132">
        <f t="shared" si="40"/>
        <v>1050</v>
      </c>
      <c r="P132" s="4"/>
      <c r="Q132" s="4"/>
      <c r="R132" s="4"/>
      <c r="S132" s="4"/>
      <c r="T132" s="4">
        <v>1050</v>
      </c>
      <c r="U132" s="4"/>
      <c r="V132" s="4"/>
    </row>
    <row r="133" spans="1:22" ht="28.5" x14ac:dyDescent="0.25">
      <c r="A133" s="84" t="s">
        <v>164</v>
      </c>
      <c r="B133" s="44" t="s">
        <v>104</v>
      </c>
      <c r="C133" s="123">
        <v>1050</v>
      </c>
      <c r="D133" s="214"/>
      <c r="E133" s="214"/>
      <c r="F133" s="84"/>
      <c r="G133" s="44"/>
      <c r="H133" s="123">
        <v>1050</v>
      </c>
      <c r="I133" s="84"/>
      <c r="J133" s="259"/>
      <c r="K133" s="261"/>
      <c r="M133" s="2" t="s">
        <v>172</v>
      </c>
      <c r="N133" t="s">
        <v>159</v>
      </c>
      <c r="O133">
        <f t="shared" si="40"/>
        <v>970</v>
      </c>
      <c r="P133" s="4"/>
      <c r="Q133" s="4"/>
      <c r="R133" s="4"/>
      <c r="S133" s="4"/>
      <c r="T133" s="4">
        <v>315</v>
      </c>
      <c r="U133" s="4">
        <v>655</v>
      </c>
      <c r="V133" s="4"/>
    </row>
    <row r="134" spans="1:22" ht="57" x14ac:dyDescent="0.25">
      <c r="A134" s="84" t="s">
        <v>172</v>
      </c>
      <c r="B134" s="44" t="s">
        <v>159</v>
      </c>
      <c r="C134" s="123">
        <v>970</v>
      </c>
      <c r="D134" s="214"/>
      <c r="E134" s="214"/>
      <c r="F134" s="84"/>
      <c r="G134" s="44"/>
      <c r="H134" s="123">
        <v>315</v>
      </c>
      <c r="I134" s="84">
        <v>655</v>
      </c>
      <c r="J134" s="259"/>
      <c r="K134" s="261"/>
      <c r="M134" s="2" t="s">
        <v>626</v>
      </c>
      <c r="N134" t="s">
        <v>30</v>
      </c>
      <c r="O134">
        <f t="shared" si="40"/>
        <v>910</v>
      </c>
      <c r="P134" s="4"/>
      <c r="Q134" s="4"/>
      <c r="R134" s="4"/>
      <c r="S134" s="4"/>
      <c r="T134" s="4">
        <v>910</v>
      </c>
      <c r="U134" s="4"/>
      <c r="V134" s="4"/>
    </row>
    <row r="135" spans="1:22" ht="28.5" x14ac:dyDescent="0.25">
      <c r="A135" s="84" t="s">
        <v>626</v>
      </c>
      <c r="B135" s="44" t="s">
        <v>30</v>
      </c>
      <c r="C135" s="123">
        <v>910</v>
      </c>
      <c r="D135" s="214"/>
      <c r="E135" s="214"/>
      <c r="F135" s="84"/>
      <c r="G135" s="44"/>
      <c r="H135" s="123">
        <v>910</v>
      </c>
      <c r="I135" s="84"/>
      <c r="J135" s="259"/>
      <c r="K135" s="261"/>
      <c r="M135" s="2" t="s">
        <v>194</v>
      </c>
      <c r="N135" t="s">
        <v>104</v>
      </c>
      <c r="O135">
        <f t="shared" si="40"/>
        <v>810</v>
      </c>
      <c r="P135" s="4"/>
      <c r="Q135" s="4"/>
      <c r="R135" s="4"/>
      <c r="S135" s="4"/>
      <c r="T135" s="4">
        <v>810</v>
      </c>
      <c r="U135" s="4"/>
      <c r="V135" s="4"/>
    </row>
    <row r="136" spans="1:22" ht="57" x14ac:dyDescent="0.25">
      <c r="A136" s="84" t="s">
        <v>194</v>
      </c>
      <c r="B136" s="44" t="s">
        <v>104</v>
      </c>
      <c r="C136" s="123">
        <v>810</v>
      </c>
      <c r="D136" s="214"/>
      <c r="E136" s="214"/>
      <c r="F136" s="84"/>
      <c r="G136" s="44"/>
      <c r="H136" s="123">
        <v>810</v>
      </c>
      <c r="I136" s="84"/>
      <c r="J136" s="259"/>
      <c r="K136" s="261"/>
      <c r="M136" s="2" t="s">
        <v>192</v>
      </c>
      <c r="N136" t="s">
        <v>30</v>
      </c>
      <c r="O136">
        <f t="shared" si="40"/>
        <v>810</v>
      </c>
      <c r="P136" s="4"/>
      <c r="Q136" s="4"/>
      <c r="R136" s="4"/>
      <c r="S136" s="4"/>
      <c r="T136" s="4"/>
      <c r="U136" s="4">
        <v>810</v>
      </c>
      <c r="V136" s="4"/>
    </row>
    <row r="137" spans="1:22" ht="28.5" x14ac:dyDescent="0.25">
      <c r="A137" s="84" t="s">
        <v>192</v>
      </c>
      <c r="B137" s="44" t="s">
        <v>30</v>
      </c>
      <c r="C137" s="123">
        <v>810</v>
      </c>
      <c r="D137" s="214"/>
      <c r="E137" s="214"/>
      <c r="F137" s="84"/>
      <c r="G137" s="44"/>
      <c r="H137" s="123"/>
      <c r="I137" s="84">
        <v>810</v>
      </c>
      <c r="J137" s="259"/>
      <c r="K137" s="261"/>
      <c r="M137" s="2" t="s">
        <v>174</v>
      </c>
      <c r="N137" t="s">
        <v>104</v>
      </c>
      <c r="O137">
        <f t="shared" si="40"/>
        <v>772</v>
      </c>
      <c r="P137" s="4"/>
      <c r="Q137" s="4">
        <v>772</v>
      </c>
      <c r="R137" s="4"/>
      <c r="S137" s="4"/>
      <c r="T137" s="4"/>
      <c r="U137" s="4"/>
      <c r="V137" s="4"/>
    </row>
    <row r="138" spans="1:22" x14ac:dyDescent="0.25">
      <c r="A138" s="84" t="s">
        <v>174</v>
      </c>
      <c r="B138" s="44" t="s">
        <v>104</v>
      </c>
      <c r="C138" s="123">
        <v>772</v>
      </c>
      <c r="D138" s="214"/>
      <c r="E138" s="214">
        <v>772</v>
      </c>
      <c r="F138" s="84"/>
      <c r="G138" s="44"/>
      <c r="H138" s="123"/>
      <c r="I138" s="84"/>
      <c r="J138" s="259"/>
      <c r="K138" s="261"/>
      <c r="M138" s="2" t="s">
        <v>196</v>
      </c>
      <c r="N138" t="s">
        <v>104</v>
      </c>
      <c r="O138">
        <f t="shared" si="40"/>
        <v>765</v>
      </c>
      <c r="P138" s="4"/>
      <c r="Q138" s="4"/>
      <c r="R138" s="4"/>
      <c r="S138" s="4"/>
      <c r="T138" s="4"/>
      <c r="U138" s="4">
        <v>765</v>
      </c>
      <c r="V138" s="4"/>
    </row>
    <row r="139" spans="1:22" ht="28.5" x14ac:dyDescent="0.25">
      <c r="A139" s="84" t="s">
        <v>196</v>
      </c>
      <c r="B139" s="44" t="s">
        <v>104</v>
      </c>
      <c r="C139" s="123">
        <v>765</v>
      </c>
      <c r="D139" s="214"/>
      <c r="E139" s="214"/>
      <c r="F139" s="84"/>
      <c r="G139" s="44"/>
      <c r="H139" s="123"/>
      <c r="I139" s="84">
        <v>765</v>
      </c>
      <c r="J139" s="259"/>
      <c r="K139" s="261"/>
      <c r="M139" s="2" t="s">
        <v>185</v>
      </c>
      <c r="N139" t="s">
        <v>30</v>
      </c>
      <c r="O139">
        <f t="shared" si="40"/>
        <v>750</v>
      </c>
      <c r="P139" s="4"/>
      <c r="Q139" s="4"/>
      <c r="R139" s="4"/>
      <c r="S139" s="4"/>
      <c r="T139" s="4">
        <v>570</v>
      </c>
      <c r="U139" s="4">
        <v>180</v>
      </c>
      <c r="V139" s="4"/>
    </row>
    <row r="140" spans="1:22" ht="28.5" x14ac:dyDescent="0.25">
      <c r="A140" s="84" t="s">
        <v>185</v>
      </c>
      <c r="B140" s="44" t="s">
        <v>30</v>
      </c>
      <c r="C140" s="123">
        <v>750</v>
      </c>
      <c r="D140" s="214"/>
      <c r="E140" s="214"/>
      <c r="F140" s="84"/>
      <c r="G140" s="44"/>
      <c r="H140" s="123">
        <v>570</v>
      </c>
      <c r="I140" s="84">
        <v>180</v>
      </c>
      <c r="J140" s="259"/>
      <c r="K140" s="261"/>
      <c r="M140" s="2" t="s">
        <v>627</v>
      </c>
      <c r="N140" t="s">
        <v>159</v>
      </c>
      <c r="O140">
        <f t="shared" si="40"/>
        <v>720</v>
      </c>
      <c r="P140" s="4"/>
      <c r="Q140" s="4"/>
      <c r="R140" s="4"/>
      <c r="S140" s="4"/>
      <c r="T140" s="4">
        <v>720</v>
      </c>
      <c r="U140" s="4"/>
      <c r="V140" s="4"/>
    </row>
    <row r="141" spans="1:22" x14ac:dyDescent="0.25">
      <c r="A141" s="84" t="s">
        <v>627</v>
      </c>
      <c r="B141" s="44" t="s">
        <v>159</v>
      </c>
      <c r="C141" s="123">
        <v>720</v>
      </c>
      <c r="D141" s="214"/>
      <c r="E141" s="214"/>
      <c r="F141" s="84"/>
      <c r="G141" s="44"/>
      <c r="H141" s="123">
        <v>720</v>
      </c>
      <c r="I141" s="84"/>
      <c r="J141" s="259"/>
      <c r="K141" s="261"/>
      <c r="M141" s="2" t="s">
        <v>187</v>
      </c>
      <c r="N141" t="s">
        <v>159</v>
      </c>
      <c r="O141">
        <f t="shared" si="40"/>
        <v>704</v>
      </c>
      <c r="P141" s="4"/>
      <c r="Q141" s="4"/>
      <c r="R141" s="4"/>
      <c r="S141" s="4"/>
      <c r="T141" s="4">
        <v>704</v>
      </c>
      <c r="U141" s="4"/>
      <c r="V141" s="4"/>
    </row>
    <row r="142" spans="1:22" x14ac:dyDescent="0.25">
      <c r="A142" s="84" t="s">
        <v>187</v>
      </c>
      <c r="B142" s="44" t="s">
        <v>159</v>
      </c>
      <c r="C142" s="123">
        <v>704</v>
      </c>
      <c r="D142" s="214"/>
      <c r="E142" s="214"/>
      <c r="F142" s="84"/>
      <c r="G142" s="44"/>
      <c r="H142" s="123">
        <v>704</v>
      </c>
      <c r="I142" s="84"/>
      <c r="J142" s="259"/>
      <c r="K142" s="261"/>
      <c r="M142" s="2" t="s">
        <v>628</v>
      </c>
      <c r="N142" t="s">
        <v>30</v>
      </c>
      <c r="O142">
        <f t="shared" si="40"/>
        <v>570</v>
      </c>
      <c r="P142" s="4"/>
      <c r="Q142" s="4"/>
      <c r="R142" s="4"/>
      <c r="S142" s="4"/>
      <c r="T142" s="4"/>
      <c r="U142" s="4"/>
      <c r="V142" s="4">
        <v>570</v>
      </c>
    </row>
    <row r="143" spans="1:22" ht="28.5" x14ac:dyDescent="0.25">
      <c r="A143" s="84" t="s">
        <v>628</v>
      </c>
      <c r="B143" s="44" t="s">
        <v>30</v>
      </c>
      <c r="C143" s="123">
        <v>570</v>
      </c>
      <c r="D143" s="214"/>
      <c r="E143" s="214"/>
      <c r="F143" s="84"/>
      <c r="G143" s="44"/>
      <c r="H143" s="123"/>
      <c r="I143" s="84"/>
      <c r="J143" s="259">
        <v>570</v>
      </c>
      <c r="K143" s="261"/>
      <c r="M143" s="2" t="s">
        <v>173</v>
      </c>
      <c r="N143" t="s">
        <v>30</v>
      </c>
      <c r="O143">
        <f t="shared" si="40"/>
        <v>555</v>
      </c>
      <c r="P143" s="4"/>
      <c r="Q143" s="4"/>
      <c r="R143" s="4"/>
      <c r="S143" s="4"/>
      <c r="T143" s="4">
        <v>555</v>
      </c>
      <c r="U143" s="4"/>
      <c r="V143" s="4"/>
    </row>
    <row r="144" spans="1:22" x14ac:dyDescent="0.25">
      <c r="A144" s="84" t="s">
        <v>173</v>
      </c>
      <c r="B144" s="44" t="s">
        <v>30</v>
      </c>
      <c r="C144" s="123">
        <v>555</v>
      </c>
      <c r="D144" s="214"/>
      <c r="E144" s="214"/>
      <c r="F144" s="84"/>
      <c r="G144" s="44"/>
      <c r="H144" s="123">
        <v>555</v>
      </c>
      <c r="I144" s="84"/>
      <c r="J144" s="259"/>
      <c r="K144" s="261"/>
      <c r="M144" s="2" t="s">
        <v>629</v>
      </c>
      <c r="N144" t="s">
        <v>104</v>
      </c>
      <c r="O144">
        <f t="shared" si="40"/>
        <v>552</v>
      </c>
      <c r="P144" s="4"/>
      <c r="Q144" s="4">
        <v>552</v>
      </c>
      <c r="R144" s="4"/>
      <c r="S144" s="4"/>
      <c r="T144" s="4"/>
      <c r="U144" s="4"/>
      <c r="V144" s="4"/>
    </row>
    <row r="145" spans="1:22" x14ac:dyDescent="0.25">
      <c r="A145" s="84" t="s">
        <v>629</v>
      </c>
      <c r="B145" s="44" t="s">
        <v>104</v>
      </c>
      <c r="C145" s="123">
        <v>552</v>
      </c>
      <c r="D145" s="214"/>
      <c r="E145" s="214">
        <v>552</v>
      </c>
      <c r="F145" s="84"/>
      <c r="G145" s="44"/>
      <c r="H145" s="123"/>
      <c r="I145" s="84"/>
      <c r="J145" s="259"/>
      <c r="K145" s="261"/>
      <c r="M145" s="2" t="s">
        <v>180</v>
      </c>
      <c r="N145" t="s">
        <v>104</v>
      </c>
      <c r="O145">
        <f t="shared" si="40"/>
        <v>549</v>
      </c>
      <c r="P145" s="4"/>
      <c r="Q145" s="4">
        <v>549</v>
      </c>
      <c r="R145" s="4"/>
      <c r="S145" s="4"/>
      <c r="T145" s="4"/>
      <c r="U145" s="4"/>
      <c r="V145" s="4"/>
    </row>
    <row r="146" spans="1:22" x14ac:dyDescent="0.25">
      <c r="A146" s="84" t="s">
        <v>180</v>
      </c>
      <c r="B146" s="44" t="s">
        <v>104</v>
      </c>
      <c r="C146" s="123">
        <v>549</v>
      </c>
      <c r="D146" s="214"/>
      <c r="E146" s="214">
        <v>549</v>
      </c>
      <c r="F146" s="84"/>
      <c r="G146" s="44"/>
      <c r="H146" s="123"/>
      <c r="I146" s="84"/>
      <c r="J146" s="259"/>
      <c r="K146" s="261"/>
      <c r="M146" s="2" t="s">
        <v>197</v>
      </c>
      <c r="N146" t="s">
        <v>30</v>
      </c>
      <c r="O146">
        <f t="shared" si="40"/>
        <v>540</v>
      </c>
      <c r="P146" s="4"/>
      <c r="Q146" s="4"/>
      <c r="R146" s="4"/>
      <c r="S146" s="4"/>
      <c r="T146" s="4">
        <v>540</v>
      </c>
      <c r="U146" s="4"/>
      <c r="V146" s="4"/>
    </row>
    <row r="147" spans="1:22" ht="28.5" x14ac:dyDescent="0.25">
      <c r="A147" s="84" t="s">
        <v>197</v>
      </c>
      <c r="B147" s="44" t="s">
        <v>30</v>
      </c>
      <c r="C147" s="123">
        <v>540</v>
      </c>
      <c r="D147" s="214"/>
      <c r="E147" s="214"/>
      <c r="F147" s="84"/>
      <c r="G147" s="44"/>
      <c r="H147" s="123">
        <v>540</v>
      </c>
      <c r="I147" s="84"/>
      <c r="J147" s="259"/>
      <c r="K147" s="261"/>
      <c r="M147" s="2" t="s">
        <v>176</v>
      </c>
      <c r="N147" t="s">
        <v>159</v>
      </c>
      <c r="O147">
        <f t="shared" si="40"/>
        <v>525</v>
      </c>
      <c r="P147" s="4"/>
      <c r="Q147" s="4"/>
      <c r="R147" s="4"/>
      <c r="S147" s="4"/>
      <c r="T147" s="4">
        <v>525</v>
      </c>
      <c r="U147" s="4"/>
      <c r="V147" s="4"/>
    </row>
    <row r="148" spans="1:22" ht="28.5" x14ac:dyDescent="0.25">
      <c r="A148" s="84" t="s">
        <v>176</v>
      </c>
      <c r="B148" s="44" t="s">
        <v>159</v>
      </c>
      <c r="C148" s="123">
        <v>525</v>
      </c>
      <c r="D148" s="214"/>
      <c r="E148" s="214"/>
      <c r="F148" s="84"/>
      <c r="G148" s="44"/>
      <c r="H148" s="123">
        <v>525</v>
      </c>
      <c r="I148" s="84"/>
      <c r="J148" s="259"/>
      <c r="K148" s="261"/>
      <c r="M148" s="2" t="s">
        <v>630</v>
      </c>
      <c r="N148" t="s">
        <v>30</v>
      </c>
      <c r="O148">
        <f t="shared" si="40"/>
        <v>510</v>
      </c>
      <c r="P148" s="4"/>
      <c r="Q148" s="4"/>
      <c r="R148" s="4"/>
      <c r="S148" s="4"/>
      <c r="T148" s="4">
        <v>510</v>
      </c>
      <c r="U148" s="4"/>
      <c r="V148" s="4"/>
    </row>
    <row r="149" spans="1:22" ht="28.5" x14ac:dyDescent="0.25">
      <c r="A149" s="84" t="s">
        <v>630</v>
      </c>
      <c r="B149" s="44" t="s">
        <v>30</v>
      </c>
      <c r="C149" s="123">
        <v>510</v>
      </c>
      <c r="D149" s="214"/>
      <c r="E149" s="214"/>
      <c r="F149" s="84"/>
      <c r="G149" s="44"/>
      <c r="H149" s="123">
        <v>510</v>
      </c>
      <c r="I149" s="84"/>
      <c r="J149" s="259"/>
      <c r="K149" s="261"/>
      <c r="M149" s="2" t="s">
        <v>631</v>
      </c>
      <c r="N149" t="s">
        <v>30</v>
      </c>
      <c r="O149">
        <f t="shared" si="40"/>
        <v>510</v>
      </c>
      <c r="P149" s="4"/>
      <c r="Q149" s="4"/>
      <c r="R149" s="4"/>
      <c r="S149" s="4"/>
      <c r="T149" s="4"/>
      <c r="U149" s="4"/>
      <c r="V149" s="4">
        <v>510</v>
      </c>
    </row>
    <row r="150" spans="1:22" x14ac:dyDescent="0.25">
      <c r="A150" s="84" t="s">
        <v>631</v>
      </c>
      <c r="B150" s="44" t="s">
        <v>30</v>
      </c>
      <c r="C150" s="123">
        <v>510</v>
      </c>
      <c r="D150" s="214"/>
      <c r="E150" s="214"/>
      <c r="F150" s="84"/>
      <c r="G150" s="44"/>
      <c r="H150" s="123"/>
      <c r="I150" s="84"/>
      <c r="J150" s="259">
        <v>510</v>
      </c>
      <c r="K150" s="261"/>
      <c r="M150" s="2" t="s">
        <v>632</v>
      </c>
      <c r="N150" t="s">
        <v>30</v>
      </c>
      <c r="O150">
        <f t="shared" si="40"/>
        <v>495</v>
      </c>
      <c r="P150" s="4"/>
      <c r="Q150" s="4"/>
      <c r="R150" s="4"/>
      <c r="S150" s="4">
        <v>495</v>
      </c>
      <c r="T150" s="4"/>
      <c r="U150" s="4"/>
      <c r="V150" s="4"/>
    </row>
    <row r="151" spans="1:22" ht="28.5" x14ac:dyDescent="0.25">
      <c r="A151" s="84" t="s">
        <v>632</v>
      </c>
      <c r="B151" s="44" t="s">
        <v>30</v>
      </c>
      <c r="C151" s="123">
        <v>495</v>
      </c>
      <c r="D151" s="214"/>
      <c r="E151" s="214"/>
      <c r="F151" s="84"/>
      <c r="G151" s="44">
        <v>495</v>
      </c>
      <c r="H151" s="123"/>
      <c r="I151" s="84"/>
      <c r="J151" s="259"/>
      <c r="K151" s="261"/>
      <c r="M151" s="2" t="s">
        <v>189</v>
      </c>
      <c r="N151" t="s">
        <v>159</v>
      </c>
      <c r="O151">
        <f t="shared" si="40"/>
        <v>480</v>
      </c>
      <c r="P151" s="4"/>
      <c r="Q151" s="4"/>
      <c r="R151" s="4"/>
      <c r="S151" s="4"/>
      <c r="T151" s="4">
        <v>195</v>
      </c>
      <c r="U151" s="4">
        <v>285</v>
      </c>
      <c r="V151" s="4"/>
    </row>
    <row r="152" spans="1:22" ht="28.5" x14ac:dyDescent="0.25">
      <c r="A152" s="84" t="s">
        <v>189</v>
      </c>
      <c r="B152" s="44" t="s">
        <v>159</v>
      </c>
      <c r="C152" s="123">
        <v>480</v>
      </c>
      <c r="D152" s="214"/>
      <c r="E152" s="214"/>
      <c r="F152" s="84"/>
      <c r="G152" s="44"/>
      <c r="H152" s="123">
        <v>195</v>
      </c>
      <c r="I152" s="84">
        <v>285</v>
      </c>
      <c r="J152" s="259"/>
      <c r="K152" s="261"/>
      <c r="M152" s="2" t="s">
        <v>167</v>
      </c>
      <c r="N152" t="s">
        <v>159</v>
      </c>
      <c r="O152">
        <f t="shared" si="40"/>
        <v>479</v>
      </c>
      <c r="P152" s="4"/>
      <c r="Q152" s="4"/>
      <c r="R152" s="4"/>
      <c r="S152" s="4"/>
      <c r="T152" s="4">
        <v>479</v>
      </c>
      <c r="U152" s="4"/>
      <c r="V152" s="4"/>
    </row>
    <row r="153" spans="1:22" x14ac:dyDescent="0.25">
      <c r="A153" s="84" t="s">
        <v>167</v>
      </c>
      <c r="B153" s="44" t="s">
        <v>159</v>
      </c>
      <c r="C153" s="123">
        <v>479</v>
      </c>
      <c r="D153" s="214"/>
      <c r="E153" s="214"/>
      <c r="F153" s="84"/>
      <c r="G153" s="44"/>
      <c r="H153" s="123">
        <v>479</v>
      </c>
      <c r="I153" s="84"/>
      <c r="J153" s="259"/>
      <c r="K153" s="261"/>
      <c r="M153" s="2" t="s">
        <v>633</v>
      </c>
      <c r="N153" t="s">
        <v>104</v>
      </c>
      <c r="O153">
        <f t="shared" si="40"/>
        <v>455</v>
      </c>
      <c r="P153" s="4"/>
      <c r="Q153" s="4">
        <v>455</v>
      </c>
      <c r="R153" s="4"/>
      <c r="S153" s="4"/>
      <c r="T153" s="4"/>
      <c r="U153" s="4"/>
      <c r="V153" s="4"/>
    </row>
    <row r="154" spans="1:22" ht="28.5" x14ac:dyDescent="0.25">
      <c r="A154" s="84" t="s">
        <v>633</v>
      </c>
      <c r="B154" s="44" t="s">
        <v>104</v>
      </c>
      <c r="C154" s="123">
        <v>455</v>
      </c>
      <c r="D154" s="214"/>
      <c r="E154" s="214">
        <v>455</v>
      </c>
      <c r="F154" s="84"/>
      <c r="G154" s="44"/>
      <c r="H154" s="123"/>
      <c r="I154" s="84"/>
      <c r="J154" s="259"/>
      <c r="K154" s="261"/>
      <c r="M154" s="2" t="s">
        <v>634</v>
      </c>
      <c r="N154" t="s">
        <v>30</v>
      </c>
      <c r="O154">
        <f t="shared" si="40"/>
        <v>450</v>
      </c>
      <c r="P154" s="4"/>
      <c r="Q154" s="4"/>
      <c r="R154" s="4"/>
      <c r="S154" s="4"/>
      <c r="T154" s="4"/>
      <c r="U154" s="4"/>
      <c r="V154" s="4">
        <v>450</v>
      </c>
    </row>
    <row r="155" spans="1:22" ht="42.75" x14ac:dyDescent="0.25">
      <c r="A155" s="84" t="s">
        <v>634</v>
      </c>
      <c r="B155" s="44" t="s">
        <v>30</v>
      </c>
      <c r="C155" s="123">
        <v>450</v>
      </c>
      <c r="D155" s="214"/>
      <c r="E155" s="214"/>
      <c r="F155" s="84"/>
      <c r="G155" s="44"/>
      <c r="H155" s="123"/>
      <c r="I155" s="84"/>
      <c r="J155" s="259">
        <v>450</v>
      </c>
      <c r="K155" s="261"/>
      <c r="M155" s="2" t="s">
        <v>635</v>
      </c>
      <c r="N155" t="s">
        <v>104</v>
      </c>
      <c r="O155">
        <f t="shared" si="40"/>
        <v>435</v>
      </c>
      <c r="P155" s="4"/>
      <c r="Q155" s="4"/>
      <c r="R155" s="4"/>
      <c r="S155" s="4"/>
      <c r="T155" s="4"/>
      <c r="U155" s="4">
        <v>435</v>
      </c>
      <c r="V155" s="4"/>
    </row>
    <row r="156" spans="1:22" ht="28.5" x14ac:dyDescent="0.25">
      <c r="A156" s="84" t="s">
        <v>635</v>
      </c>
      <c r="B156" s="44" t="s">
        <v>104</v>
      </c>
      <c r="C156" s="123">
        <v>435</v>
      </c>
      <c r="D156" s="214"/>
      <c r="E156" s="214"/>
      <c r="F156" s="84"/>
      <c r="G156" s="44"/>
      <c r="H156" s="123"/>
      <c r="I156" s="84">
        <v>435</v>
      </c>
      <c r="J156" s="259"/>
      <c r="K156" s="261"/>
      <c r="M156" s="2" t="s">
        <v>636</v>
      </c>
      <c r="N156" t="s">
        <v>30</v>
      </c>
      <c r="O156">
        <f t="shared" si="40"/>
        <v>420</v>
      </c>
      <c r="P156" s="4"/>
      <c r="Q156" s="4"/>
      <c r="R156" s="4"/>
      <c r="S156" s="4"/>
      <c r="T156" s="4">
        <v>420</v>
      </c>
      <c r="U156" s="4"/>
      <c r="V156" s="4"/>
    </row>
    <row r="157" spans="1:22" ht="42.75" x14ac:dyDescent="0.25">
      <c r="A157" s="84" t="s">
        <v>636</v>
      </c>
      <c r="B157" s="44" t="s">
        <v>30</v>
      </c>
      <c r="C157" s="123">
        <v>420</v>
      </c>
      <c r="D157" s="214"/>
      <c r="E157" s="214"/>
      <c r="F157" s="84"/>
      <c r="G157" s="44"/>
      <c r="H157" s="123">
        <v>420</v>
      </c>
      <c r="I157" s="84"/>
      <c r="J157" s="259"/>
      <c r="K157" s="261"/>
      <c r="M157" s="2" t="s">
        <v>637</v>
      </c>
      <c r="N157" t="s">
        <v>30</v>
      </c>
      <c r="O157">
        <f t="shared" ref="O157:O177" si="41">SUM(P157:V157)</f>
        <v>360</v>
      </c>
      <c r="P157" s="4"/>
      <c r="Q157" s="4"/>
      <c r="R157" s="4"/>
      <c r="S157" s="4"/>
      <c r="T157" s="4">
        <v>360</v>
      </c>
      <c r="U157" s="4"/>
      <c r="V157" s="4"/>
    </row>
    <row r="158" spans="1:22" x14ac:dyDescent="0.25">
      <c r="A158" s="84" t="s">
        <v>637</v>
      </c>
      <c r="B158" s="44" t="s">
        <v>30</v>
      </c>
      <c r="C158" s="123">
        <v>360</v>
      </c>
      <c r="D158" s="214"/>
      <c r="E158" s="214"/>
      <c r="F158" s="84"/>
      <c r="G158" s="44"/>
      <c r="H158" s="123">
        <v>360</v>
      </c>
      <c r="I158" s="84"/>
      <c r="J158" s="259"/>
      <c r="K158" s="261"/>
      <c r="M158" s="2" t="s">
        <v>638</v>
      </c>
      <c r="N158" t="s">
        <v>104</v>
      </c>
      <c r="O158">
        <f t="shared" si="41"/>
        <v>360</v>
      </c>
      <c r="P158" s="4"/>
      <c r="Q158" s="4"/>
      <c r="R158" s="4"/>
      <c r="S158" s="4"/>
      <c r="T158" s="4">
        <v>360</v>
      </c>
      <c r="U158" s="4"/>
      <c r="V158" s="4"/>
    </row>
    <row r="159" spans="1:22" ht="28.5" x14ac:dyDescent="0.25">
      <c r="A159" s="84" t="s">
        <v>740</v>
      </c>
      <c r="B159" s="44" t="s">
        <v>30</v>
      </c>
      <c r="C159" s="123">
        <v>360</v>
      </c>
      <c r="D159" s="214"/>
      <c r="E159" s="214"/>
      <c r="F159" s="84"/>
      <c r="G159" s="44"/>
      <c r="H159" s="123">
        <v>360</v>
      </c>
      <c r="I159" s="84"/>
      <c r="J159" s="259"/>
      <c r="K159" s="261"/>
      <c r="M159" s="2" t="s">
        <v>639</v>
      </c>
      <c r="N159" t="s">
        <v>159</v>
      </c>
      <c r="O159">
        <f t="shared" si="41"/>
        <v>333</v>
      </c>
      <c r="P159" s="4"/>
      <c r="Q159" s="4"/>
      <c r="R159" s="4"/>
      <c r="S159" s="4"/>
      <c r="T159" s="4">
        <v>333</v>
      </c>
      <c r="U159" s="4"/>
      <c r="V159" s="4"/>
    </row>
    <row r="160" spans="1:22" ht="28.5" x14ac:dyDescent="0.25">
      <c r="A160" s="84" t="s">
        <v>638</v>
      </c>
      <c r="B160" s="44" t="s">
        <v>104</v>
      </c>
      <c r="C160" s="123">
        <v>360</v>
      </c>
      <c r="D160" s="214"/>
      <c r="E160" s="214"/>
      <c r="F160" s="84"/>
      <c r="G160" s="44"/>
      <c r="H160" s="123">
        <v>360</v>
      </c>
      <c r="I160" s="84"/>
      <c r="J160" s="259"/>
      <c r="K160" s="261"/>
      <c r="M160" s="2" t="s">
        <v>640</v>
      </c>
      <c r="N160" t="s">
        <v>30</v>
      </c>
      <c r="O160">
        <f t="shared" si="41"/>
        <v>330</v>
      </c>
      <c r="P160" s="4"/>
      <c r="Q160" s="4"/>
      <c r="R160" s="4"/>
      <c r="S160" s="4"/>
      <c r="T160" s="4">
        <v>330</v>
      </c>
      <c r="U160" s="4"/>
      <c r="V160" s="4"/>
    </row>
    <row r="161" spans="1:22" ht="28.5" x14ac:dyDescent="0.25">
      <c r="A161" s="84" t="s">
        <v>639</v>
      </c>
      <c r="B161" s="44" t="s">
        <v>159</v>
      </c>
      <c r="C161" s="123">
        <v>333</v>
      </c>
      <c r="D161" s="214"/>
      <c r="E161" s="214"/>
      <c r="F161" s="84"/>
      <c r="G161" s="44"/>
      <c r="H161" s="123">
        <v>333</v>
      </c>
      <c r="I161" s="84"/>
      <c r="J161" s="259"/>
      <c r="K161" s="261"/>
      <c r="M161" s="2" t="s">
        <v>191</v>
      </c>
      <c r="N161" t="s">
        <v>30</v>
      </c>
      <c r="O161">
        <f t="shared" si="41"/>
        <v>330</v>
      </c>
      <c r="P161" s="4"/>
      <c r="Q161" s="4"/>
      <c r="R161" s="4"/>
      <c r="S161" s="4"/>
      <c r="T161" s="4">
        <v>330</v>
      </c>
      <c r="U161" s="4"/>
      <c r="V161" s="4"/>
    </row>
    <row r="162" spans="1:22" ht="28.5" x14ac:dyDescent="0.25">
      <c r="A162" s="84" t="s">
        <v>640</v>
      </c>
      <c r="B162" s="44" t="s">
        <v>30</v>
      </c>
      <c r="C162" s="123">
        <v>330</v>
      </c>
      <c r="D162" s="214"/>
      <c r="E162" s="214"/>
      <c r="F162" s="84"/>
      <c r="G162" s="44"/>
      <c r="H162" s="123">
        <v>330</v>
      </c>
      <c r="I162" s="84"/>
      <c r="J162" s="259"/>
      <c r="K162" s="261"/>
      <c r="M162" s="2" t="s">
        <v>195</v>
      </c>
      <c r="N162" t="s">
        <v>30</v>
      </c>
      <c r="O162">
        <f t="shared" si="41"/>
        <v>300</v>
      </c>
      <c r="P162" s="4"/>
      <c r="Q162" s="4"/>
      <c r="R162" s="4"/>
      <c r="S162" s="4"/>
      <c r="T162" s="4">
        <v>300</v>
      </c>
      <c r="U162" s="4"/>
      <c r="V162" s="4"/>
    </row>
    <row r="163" spans="1:22" x14ac:dyDescent="0.25">
      <c r="A163" s="84" t="s">
        <v>191</v>
      </c>
      <c r="B163" s="44" t="s">
        <v>30</v>
      </c>
      <c r="C163" s="123">
        <v>330</v>
      </c>
      <c r="D163" s="214"/>
      <c r="E163" s="214"/>
      <c r="F163" s="84"/>
      <c r="G163" s="44"/>
      <c r="H163" s="123">
        <v>330</v>
      </c>
      <c r="I163" s="84"/>
      <c r="J163" s="259"/>
      <c r="K163" s="261"/>
      <c r="M163" s="2" t="s">
        <v>178</v>
      </c>
      <c r="N163" t="s">
        <v>30</v>
      </c>
      <c r="O163">
        <f t="shared" si="41"/>
        <v>300</v>
      </c>
      <c r="P163" s="4"/>
      <c r="Q163" s="4"/>
      <c r="R163" s="4"/>
      <c r="S163" s="4"/>
      <c r="T163" s="4">
        <v>300</v>
      </c>
      <c r="U163" s="4"/>
      <c r="V163" s="4"/>
    </row>
    <row r="164" spans="1:22" ht="42.75" x14ac:dyDescent="0.25">
      <c r="A164" s="84" t="s">
        <v>195</v>
      </c>
      <c r="B164" s="44" t="s">
        <v>30</v>
      </c>
      <c r="C164" s="123">
        <v>300</v>
      </c>
      <c r="D164" s="214"/>
      <c r="E164" s="214"/>
      <c r="F164" s="84"/>
      <c r="G164" s="44"/>
      <c r="H164" s="123">
        <v>300</v>
      </c>
      <c r="I164" s="84"/>
      <c r="J164" s="259"/>
      <c r="K164" s="261"/>
      <c r="M164" s="2" t="s">
        <v>641</v>
      </c>
      <c r="N164" t="s">
        <v>30</v>
      </c>
      <c r="O164">
        <f t="shared" si="41"/>
        <v>300</v>
      </c>
      <c r="P164" s="4"/>
      <c r="Q164" s="4"/>
      <c r="R164" s="4"/>
      <c r="S164" s="4"/>
      <c r="T164" s="4">
        <v>300</v>
      </c>
      <c r="U164" s="4"/>
      <c r="V164" s="4"/>
    </row>
    <row r="165" spans="1:22" ht="28.5" x14ac:dyDescent="0.25">
      <c r="A165" s="84" t="s">
        <v>178</v>
      </c>
      <c r="B165" s="44" t="s">
        <v>30</v>
      </c>
      <c r="C165" s="123">
        <v>300</v>
      </c>
      <c r="D165" s="214"/>
      <c r="E165" s="214"/>
      <c r="F165" s="84"/>
      <c r="G165" s="44"/>
      <c r="H165" s="123">
        <v>300</v>
      </c>
      <c r="I165" s="84"/>
      <c r="J165" s="259"/>
      <c r="K165" s="261"/>
      <c r="M165" s="2" t="s">
        <v>642</v>
      </c>
      <c r="N165" t="s">
        <v>30</v>
      </c>
      <c r="O165">
        <f t="shared" si="41"/>
        <v>255</v>
      </c>
      <c r="P165" s="4"/>
      <c r="Q165" s="4"/>
      <c r="R165" s="4"/>
      <c r="S165" s="4"/>
      <c r="T165" s="4">
        <v>255</v>
      </c>
      <c r="U165" s="4"/>
      <c r="V165" s="4"/>
    </row>
    <row r="166" spans="1:22" ht="28.5" x14ac:dyDescent="0.25">
      <c r="A166" s="84" t="s">
        <v>741</v>
      </c>
      <c r="B166" s="44" t="s">
        <v>30</v>
      </c>
      <c r="C166" s="123">
        <v>300</v>
      </c>
      <c r="D166" s="214"/>
      <c r="E166" s="214"/>
      <c r="F166" s="84"/>
      <c r="G166" s="44"/>
      <c r="H166" s="123">
        <v>300</v>
      </c>
      <c r="I166" s="84"/>
      <c r="J166" s="259"/>
      <c r="K166" s="261"/>
      <c r="M166" s="2" t="s">
        <v>643</v>
      </c>
      <c r="N166" t="s">
        <v>104</v>
      </c>
      <c r="O166">
        <f t="shared" si="41"/>
        <v>240</v>
      </c>
      <c r="P166" s="4"/>
      <c r="Q166" s="4"/>
      <c r="R166" s="4">
        <v>240</v>
      </c>
      <c r="S166" s="4"/>
      <c r="T166" s="4"/>
      <c r="U166" s="4"/>
      <c r="V166" s="4"/>
    </row>
    <row r="167" spans="1:22" x14ac:dyDescent="0.25">
      <c r="A167" s="84" t="s">
        <v>742</v>
      </c>
      <c r="B167" s="44" t="s">
        <v>738</v>
      </c>
      <c r="C167" s="123">
        <v>255</v>
      </c>
      <c r="D167" s="214"/>
      <c r="E167" s="214"/>
      <c r="F167" s="84"/>
      <c r="G167" s="44"/>
      <c r="H167" s="123"/>
      <c r="I167" s="84">
        <v>255</v>
      </c>
      <c r="J167" s="259"/>
      <c r="K167" s="261"/>
      <c r="M167" s="2" t="s">
        <v>644</v>
      </c>
      <c r="N167" t="s">
        <v>104</v>
      </c>
      <c r="O167">
        <f t="shared" si="41"/>
        <v>220</v>
      </c>
      <c r="P167" s="4"/>
      <c r="Q167" s="4">
        <v>220</v>
      </c>
      <c r="R167" s="4"/>
      <c r="S167" s="4"/>
      <c r="T167" s="4"/>
      <c r="U167" s="4"/>
      <c r="V167" s="4"/>
    </row>
    <row r="168" spans="1:22" ht="42.75" x14ac:dyDescent="0.25">
      <c r="A168" s="84" t="s">
        <v>642</v>
      </c>
      <c r="B168" s="44" t="s">
        <v>30</v>
      </c>
      <c r="C168" s="123">
        <v>255</v>
      </c>
      <c r="D168" s="214"/>
      <c r="E168" s="214"/>
      <c r="F168" s="84"/>
      <c r="G168" s="44"/>
      <c r="H168" s="123">
        <v>255</v>
      </c>
      <c r="I168" s="84"/>
      <c r="J168" s="259"/>
      <c r="K168" s="261"/>
      <c r="M168" s="2" t="s">
        <v>645</v>
      </c>
      <c r="N168" t="s">
        <v>30</v>
      </c>
      <c r="O168">
        <f t="shared" si="41"/>
        <v>210</v>
      </c>
      <c r="P168" s="4"/>
      <c r="Q168" s="4">
        <v>210</v>
      </c>
      <c r="R168" s="4"/>
      <c r="S168" s="4"/>
      <c r="T168" s="4"/>
      <c r="U168" s="4"/>
      <c r="V168" s="4"/>
    </row>
    <row r="169" spans="1:22" ht="28.5" x14ac:dyDescent="0.25">
      <c r="A169" s="84" t="s">
        <v>643</v>
      </c>
      <c r="B169" s="44" t="s">
        <v>104</v>
      </c>
      <c r="C169" s="123">
        <v>240</v>
      </c>
      <c r="D169" s="214"/>
      <c r="E169" s="214"/>
      <c r="F169" s="84">
        <v>240</v>
      </c>
      <c r="G169" s="44"/>
      <c r="H169" s="123"/>
      <c r="I169" s="84"/>
      <c r="J169" s="259"/>
      <c r="K169" s="261"/>
      <c r="M169" s="2" t="s">
        <v>646</v>
      </c>
      <c r="N169" t="s">
        <v>30</v>
      </c>
      <c r="O169">
        <f t="shared" si="41"/>
        <v>180</v>
      </c>
      <c r="P169" s="4"/>
      <c r="Q169" s="4"/>
      <c r="R169" s="4"/>
      <c r="S169" s="4"/>
      <c r="T169" s="4"/>
      <c r="U169" s="4">
        <v>180</v>
      </c>
      <c r="V169" s="4"/>
    </row>
    <row r="170" spans="1:22" x14ac:dyDescent="0.25">
      <c r="A170" s="84" t="s">
        <v>644</v>
      </c>
      <c r="B170" s="44" t="s">
        <v>104</v>
      </c>
      <c r="C170" s="123">
        <v>220</v>
      </c>
      <c r="D170" s="214"/>
      <c r="E170" s="214">
        <v>220</v>
      </c>
      <c r="F170" s="84"/>
      <c r="G170" s="44"/>
      <c r="H170" s="123"/>
      <c r="I170" s="84"/>
      <c r="J170" s="259"/>
      <c r="K170" s="261"/>
      <c r="M170" s="2" t="s">
        <v>647</v>
      </c>
      <c r="N170" t="s">
        <v>104</v>
      </c>
      <c r="O170">
        <f t="shared" si="41"/>
        <v>170</v>
      </c>
      <c r="P170" s="4"/>
      <c r="Q170" s="4">
        <v>170</v>
      </c>
      <c r="R170" s="4"/>
      <c r="S170" s="4"/>
      <c r="T170" s="4"/>
      <c r="U170" s="4"/>
      <c r="V170" s="4"/>
    </row>
    <row r="171" spans="1:22" ht="28.5" x14ac:dyDescent="0.25">
      <c r="A171" s="84" t="s">
        <v>645</v>
      </c>
      <c r="B171" s="44" t="s">
        <v>30</v>
      </c>
      <c r="C171" s="123">
        <v>210</v>
      </c>
      <c r="D171" s="214"/>
      <c r="E171" s="214">
        <v>210</v>
      </c>
      <c r="F171" s="84"/>
      <c r="G171" s="44"/>
      <c r="H171" s="123"/>
      <c r="I171" s="84"/>
      <c r="J171" s="259"/>
      <c r="K171" s="261"/>
      <c r="M171" s="2" t="s">
        <v>648</v>
      </c>
      <c r="N171" t="s">
        <v>104</v>
      </c>
      <c r="O171">
        <f t="shared" si="41"/>
        <v>145</v>
      </c>
      <c r="P171" s="4"/>
      <c r="Q171" s="4">
        <v>145</v>
      </c>
      <c r="R171" s="4"/>
      <c r="S171" s="4"/>
      <c r="T171" s="4"/>
      <c r="U171" s="4"/>
      <c r="V171" s="4"/>
    </row>
    <row r="172" spans="1:22" ht="28.5" x14ac:dyDescent="0.25">
      <c r="A172" s="84" t="s">
        <v>743</v>
      </c>
      <c r="B172" s="44" t="s">
        <v>30</v>
      </c>
      <c r="C172" s="123">
        <v>180</v>
      </c>
      <c r="D172" s="214"/>
      <c r="E172" s="214"/>
      <c r="F172" s="84"/>
      <c r="G172" s="44"/>
      <c r="H172" s="123"/>
      <c r="I172" s="84"/>
      <c r="J172" s="259">
        <v>180</v>
      </c>
      <c r="K172" s="261"/>
      <c r="M172" s="2" t="s">
        <v>649</v>
      </c>
      <c r="N172" t="s">
        <v>30</v>
      </c>
      <c r="O172">
        <f t="shared" si="41"/>
        <v>120</v>
      </c>
      <c r="P172" s="4"/>
      <c r="Q172" s="4"/>
      <c r="R172" s="4"/>
      <c r="S172" s="4"/>
      <c r="T172" s="4">
        <v>120</v>
      </c>
      <c r="U172" s="4"/>
      <c r="V172" s="4"/>
    </row>
    <row r="173" spans="1:22" x14ac:dyDescent="0.25">
      <c r="A173" s="84" t="s">
        <v>646</v>
      </c>
      <c r="B173" s="44" t="s">
        <v>30</v>
      </c>
      <c r="C173" s="123">
        <v>180</v>
      </c>
      <c r="D173" s="214"/>
      <c r="E173" s="214"/>
      <c r="F173" s="84"/>
      <c r="G173" s="44"/>
      <c r="H173" s="123"/>
      <c r="I173" s="84">
        <v>180</v>
      </c>
      <c r="J173" s="259"/>
      <c r="K173" s="261"/>
      <c r="M173" s="2" t="s">
        <v>650</v>
      </c>
      <c r="N173" t="s">
        <v>30</v>
      </c>
      <c r="O173">
        <f t="shared" si="41"/>
        <v>90</v>
      </c>
      <c r="P173" s="4"/>
      <c r="Q173" s="4"/>
      <c r="R173" s="4"/>
      <c r="S173" s="4"/>
      <c r="T173" s="4"/>
      <c r="U173" s="4">
        <v>90</v>
      </c>
      <c r="V173" s="4"/>
    </row>
    <row r="174" spans="1:22" x14ac:dyDescent="0.25">
      <c r="A174" s="84" t="s">
        <v>647</v>
      </c>
      <c r="B174" s="44" t="s">
        <v>104</v>
      </c>
      <c r="C174" s="123">
        <v>170</v>
      </c>
      <c r="D174" s="214"/>
      <c r="E174" s="214">
        <v>170</v>
      </c>
      <c r="F174" s="84"/>
      <c r="G174" s="44"/>
      <c r="H174" s="123"/>
      <c r="I174" s="84"/>
      <c r="J174" s="259"/>
      <c r="K174" s="261"/>
      <c r="M174" s="2" t="s">
        <v>183</v>
      </c>
      <c r="N174" t="s">
        <v>30</v>
      </c>
      <c r="O174">
        <f t="shared" si="41"/>
        <v>60</v>
      </c>
      <c r="P174" s="4"/>
      <c r="Q174" s="4"/>
      <c r="R174" s="4"/>
      <c r="S174" s="4"/>
      <c r="T174" s="4">
        <v>60</v>
      </c>
      <c r="U174" s="4"/>
      <c r="V174" s="4"/>
    </row>
    <row r="175" spans="1:22" x14ac:dyDescent="0.25">
      <c r="A175" s="84" t="s">
        <v>648</v>
      </c>
      <c r="B175" s="44" t="s">
        <v>104</v>
      </c>
      <c r="C175" s="123">
        <v>145</v>
      </c>
      <c r="D175" s="214"/>
      <c r="E175" s="214">
        <v>145</v>
      </c>
      <c r="F175" s="84"/>
      <c r="G175" s="44"/>
      <c r="H175" s="123"/>
      <c r="I175" s="84"/>
      <c r="J175" s="259"/>
      <c r="K175" s="261"/>
      <c r="M175" s="2" t="s">
        <v>651</v>
      </c>
      <c r="N175" t="s">
        <v>30</v>
      </c>
      <c r="O175">
        <f t="shared" si="41"/>
        <v>60</v>
      </c>
      <c r="P175" s="4"/>
      <c r="Q175" s="4"/>
      <c r="R175" s="4"/>
      <c r="S175" s="4"/>
      <c r="T175" s="4"/>
      <c r="U175" s="4">
        <v>60</v>
      </c>
      <c r="V175" s="4"/>
    </row>
    <row r="176" spans="1:22" ht="28.5" x14ac:dyDescent="0.25">
      <c r="A176" s="84" t="s">
        <v>649</v>
      </c>
      <c r="B176" s="44" t="s">
        <v>30</v>
      </c>
      <c r="C176" s="123">
        <v>120</v>
      </c>
      <c r="D176" s="214"/>
      <c r="E176" s="214"/>
      <c r="F176" s="84"/>
      <c r="G176" s="44"/>
      <c r="H176" s="123">
        <v>120</v>
      </c>
      <c r="I176" s="84"/>
      <c r="J176" s="259"/>
      <c r="K176" s="261"/>
      <c r="M176" s="2" t="s">
        <v>652</v>
      </c>
      <c r="N176" t="s">
        <v>30</v>
      </c>
      <c r="O176">
        <f t="shared" si="41"/>
        <v>40</v>
      </c>
      <c r="P176" s="4">
        <v>40</v>
      </c>
      <c r="Q176" s="4"/>
      <c r="R176" s="4"/>
      <c r="S176" s="4"/>
      <c r="T176" s="4"/>
      <c r="U176" s="4"/>
      <c r="V176" s="4"/>
    </row>
    <row r="177" spans="1:22" ht="28.5" x14ac:dyDescent="0.25">
      <c r="A177" s="84" t="s">
        <v>744</v>
      </c>
      <c r="B177" s="44" t="s">
        <v>30</v>
      </c>
      <c r="C177" s="123">
        <v>120</v>
      </c>
      <c r="D177" s="214"/>
      <c r="E177" s="214"/>
      <c r="F177" s="84"/>
      <c r="G177" s="44"/>
      <c r="H177" s="123">
        <v>120</v>
      </c>
      <c r="I177" s="84"/>
      <c r="J177" s="259"/>
      <c r="K177" s="261"/>
      <c r="M177" s="90" t="s">
        <v>171</v>
      </c>
      <c r="N177" t="s">
        <v>30</v>
      </c>
      <c r="O177">
        <f t="shared" si="41"/>
        <v>30</v>
      </c>
      <c r="P177" s="154"/>
      <c r="Q177" s="154"/>
      <c r="R177" s="154"/>
      <c r="S177" s="154"/>
      <c r="T177" s="154">
        <v>30</v>
      </c>
      <c r="U177" s="154"/>
      <c r="V177" s="154"/>
    </row>
    <row r="178" spans="1:22" ht="15" customHeight="1" x14ac:dyDescent="0.25">
      <c r="A178" s="84" t="s">
        <v>745</v>
      </c>
      <c r="B178" s="44" t="s">
        <v>738</v>
      </c>
      <c r="C178" s="123">
        <v>115</v>
      </c>
      <c r="D178" s="214"/>
      <c r="E178" s="214"/>
      <c r="F178" s="84"/>
      <c r="G178" s="44"/>
      <c r="H178" s="123">
        <v>115</v>
      </c>
      <c r="I178" s="84"/>
      <c r="J178" s="259"/>
      <c r="K178" s="261"/>
      <c r="M178" s="6"/>
      <c r="N178" s="6"/>
      <c r="O178" s="6">
        <f>SUM(O93:O177)</f>
        <v>190419</v>
      </c>
      <c r="P178" s="92">
        <v>5560</v>
      </c>
      <c r="Q178" s="92">
        <v>18619</v>
      </c>
      <c r="R178" s="92">
        <v>3655</v>
      </c>
      <c r="S178" s="92">
        <v>2085</v>
      </c>
      <c r="T178" s="92">
        <v>100510</v>
      </c>
      <c r="U178" s="92">
        <v>58460</v>
      </c>
      <c r="V178" s="92">
        <v>1530</v>
      </c>
    </row>
    <row r="179" spans="1:22" ht="57" x14ac:dyDescent="0.25">
      <c r="A179" s="84" t="s">
        <v>746</v>
      </c>
      <c r="B179" s="44" t="s">
        <v>738</v>
      </c>
      <c r="C179" s="123">
        <v>90</v>
      </c>
      <c r="D179" s="214"/>
      <c r="E179" s="214"/>
      <c r="F179" s="84"/>
      <c r="G179" s="44"/>
      <c r="H179" s="123">
        <v>90</v>
      </c>
      <c r="I179" s="84"/>
      <c r="J179" s="259"/>
      <c r="K179" s="261"/>
    </row>
    <row r="180" spans="1:22" x14ac:dyDescent="0.25">
      <c r="A180" s="84" t="s">
        <v>747</v>
      </c>
      <c r="B180" s="44" t="s">
        <v>748</v>
      </c>
      <c r="C180" s="123">
        <v>90</v>
      </c>
      <c r="D180" s="214"/>
      <c r="E180" s="214"/>
      <c r="F180" s="84"/>
      <c r="G180" s="44"/>
      <c r="H180" s="123"/>
      <c r="I180" s="84">
        <v>90</v>
      </c>
      <c r="J180" s="259"/>
      <c r="K180" s="261"/>
    </row>
    <row r="181" spans="1:22" ht="42.75" x14ac:dyDescent="0.25">
      <c r="A181" s="84" t="s">
        <v>650</v>
      </c>
      <c r="B181" s="44" t="s">
        <v>30</v>
      </c>
      <c r="C181" s="123">
        <v>90</v>
      </c>
      <c r="D181" s="214"/>
      <c r="E181" s="214"/>
      <c r="F181" s="84"/>
      <c r="G181" s="44"/>
      <c r="H181" s="123"/>
      <c r="I181" s="84">
        <v>90</v>
      </c>
      <c r="J181" s="259"/>
      <c r="K181" s="261"/>
    </row>
    <row r="182" spans="1:22" ht="42.75" x14ac:dyDescent="0.25">
      <c r="A182" s="84" t="s">
        <v>749</v>
      </c>
      <c r="B182" s="44" t="s">
        <v>30</v>
      </c>
      <c r="C182" s="123">
        <v>90</v>
      </c>
      <c r="D182" s="214"/>
      <c r="E182" s="214"/>
      <c r="F182" s="84"/>
      <c r="G182" s="44"/>
      <c r="H182" s="123">
        <v>90</v>
      </c>
      <c r="I182" s="84"/>
      <c r="J182" s="259"/>
      <c r="K182" s="261"/>
    </row>
    <row r="183" spans="1:22" ht="42.75" x14ac:dyDescent="0.25">
      <c r="A183" s="84" t="s">
        <v>750</v>
      </c>
      <c r="B183" s="44" t="s">
        <v>104</v>
      </c>
      <c r="C183" s="123">
        <v>60</v>
      </c>
      <c r="D183" s="214"/>
      <c r="E183" s="214"/>
      <c r="F183" s="84"/>
      <c r="G183" s="44"/>
      <c r="H183" s="123">
        <v>60</v>
      </c>
      <c r="I183" s="84"/>
      <c r="J183" s="259"/>
      <c r="K183" s="261"/>
    </row>
    <row r="184" spans="1:22" ht="28.5" x14ac:dyDescent="0.25">
      <c r="A184" s="84" t="s">
        <v>751</v>
      </c>
      <c r="B184" s="44" t="s">
        <v>30</v>
      </c>
      <c r="C184" s="123">
        <v>60</v>
      </c>
      <c r="D184" s="214"/>
      <c r="E184" s="214"/>
      <c r="F184" s="84"/>
      <c r="G184" s="44"/>
      <c r="H184" s="123"/>
      <c r="I184" s="84"/>
      <c r="J184" s="259">
        <v>60</v>
      </c>
      <c r="K184" s="261"/>
    </row>
    <row r="185" spans="1:22" ht="28.5" x14ac:dyDescent="0.25">
      <c r="A185" s="84" t="s">
        <v>183</v>
      </c>
      <c r="B185" s="44" t="s">
        <v>30</v>
      </c>
      <c r="C185" s="123">
        <v>60</v>
      </c>
      <c r="D185" s="214"/>
      <c r="E185" s="214"/>
      <c r="F185" s="84"/>
      <c r="G185" s="44"/>
      <c r="H185" s="123">
        <v>60</v>
      </c>
      <c r="I185" s="84"/>
      <c r="J185" s="259"/>
      <c r="K185" s="261"/>
    </row>
    <row r="186" spans="1:22" x14ac:dyDescent="0.25">
      <c r="A186" s="84" t="s">
        <v>651</v>
      </c>
      <c r="B186" s="44" t="s">
        <v>30</v>
      </c>
      <c r="C186" s="123">
        <v>60</v>
      </c>
      <c r="D186" s="214"/>
      <c r="E186" s="214"/>
      <c r="F186" s="84"/>
      <c r="G186" s="44"/>
      <c r="H186" s="123"/>
      <c r="I186" s="84">
        <v>60</v>
      </c>
      <c r="J186" s="259"/>
      <c r="K186" s="261"/>
    </row>
    <row r="187" spans="1:22" x14ac:dyDescent="0.25">
      <c r="A187" s="84" t="s">
        <v>752</v>
      </c>
      <c r="B187" s="44" t="s">
        <v>30</v>
      </c>
      <c r="C187" s="123">
        <v>45</v>
      </c>
      <c r="D187" s="214"/>
      <c r="E187" s="214"/>
      <c r="F187" s="84"/>
      <c r="G187" s="44">
        <v>45</v>
      </c>
      <c r="H187" s="123"/>
      <c r="I187" s="84"/>
      <c r="J187" s="259"/>
      <c r="K187" s="261"/>
    </row>
    <row r="188" spans="1:22" ht="42.75" x14ac:dyDescent="0.25">
      <c r="A188" s="84" t="s">
        <v>652</v>
      </c>
      <c r="B188" s="44" t="s">
        <v>30</v>
      </c>
      <c r="C188" s="123">
        <v>40</v>
      </c>
      <c r="D188" s="214">
        <v>40</v>
      </c>
      <c r="E188" s="214"/>
      <c r="F188" s="84"/>
      <c r="G188" s="44"/>
      <c r="H188" s="123"/>
      <c r="I188" s="84"/>
      <c r="J188" s="259"/>
      <c r="K188" s="261"/>
    </row>
    <row r="189" spans="1:22" ht="28.5" x14ac:dyDescent="0.25">
      <c r="A189" s="84" t="s">
        <v>171</v>
      </c>
      <c r="B189" s="44" t="s">
        <v>30</v>
      </c>
      <c r="C189" s="123">
        <v>30</v>
      </c>
      <c r="D189" s="214"/>
      <c r="E189" s="214"/>
      <c r="F189" s="84"/>
      <c r="G189" s="44"/>
      <c r="H189" s="123">
        <v>30</v>
      </c>
      <c r="I189" s="84"/>
      <c r="J189" s="259"/>
      <c r="K189" s="261"/>
    </row>
    <row r="190" spans="1:22" ht="28.5" x14ac:dyDescent="0.25">
      <c r="A190" s="84" t="s">
        <v>753</v>
      </c>
      <c r="B190" s="44" t="s">
        <v>748</v>
      </c>
      <c r="C190" s="123">
        <v>30</v>
      </c>
      <c r="D190" s="214"/>
      <c r="E190" s="214"/>
      <c r="F190" s="84"/>
      <c r="G190" s="44"/>
      <c r="H190" s="123"/>
      <c r="I190" s="84">
        <v>30</v>
      </c>
      <c r="J190" s="259"/>
      <c r="K190" s="261"/>
    </row>
    <row r="191" spans="1:22" x14ac:dyDescent="0.25">
      <c r="A191" s="327" t="s">
        <v>6</v>
      </c>
      <c r="B191" s="325"/>
      <c r="C191" s="162">
        <v>197299</v>
      </c>
      <c r="D191" s="162">
        <v>5560</v>
      </c>
      <c r="E191" s="162">
        <v>18619</v>
      </c>
      <c r="F191" s="162">
        <v>3655</v>
      </c>
      <c r="G191" s="162">
        <v>2130</v>
      </c>
      <c r="H191" s="162">
        <v>101345</v>
      </c>
      <c r="I191" s="162">
        <v>64220</v>
      </c>
      <c r="J191" s="162">
        <v>1770</v>
      </c>
      <c r="K191" s="260"/>
    </row>
  </sheetData>
  <mergeCells count="4">
    <mergeCell ref="A89:B89"/>
    <mergeCell ref="A1:I1"/>
    <mergeCell ref="A90:J90"/>
    <mergeCell ref="A191:B19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"/>
  <sheetViews>
    <sheetView zoomScaleNormal="100" workbookViewId="0"/>
  </sheetViews>
  <sheetFormatPr defaultColWidth="13.140625" defaultRowHeight="14.25" x14ac:dyDescent="0.3"/>
  <cols>
    <col min="1" max="16384" width="13.140625" style="25"/>
  </cols>
  <sheetData>
    <row r="1" spans="1:12" s="12" customFormat="1" x14ac:dyDescent="0.25">
      <c r="A1" s="293" t="s">
        <v>679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x14ac:dyDescent="0.3">
      <c r="A2" s="13"/>
    </row>
    <row r="3" spans="1:12" ht="33.75" customHeight="1" x14ac:dyDescent="0.3">
      <c r="A3" s="27" t="s">
        <v>7</v>
      </c>
      <c r="B3" s="28" t="s">
        <v>12</v>
      </c>
      <c r="C3" s="28" t="s">
        <v>1</v>
      </c>
      <c r="D3" s="28" t="s">
        <v>8</v>
      </c>
      <c r="E3" s="28" t="s">
        <v>1</v>
      </c>
      <c r="F3" s="28" t="s">
        <v>9</v>
      </c>
      <c r="G3" s="28" t="s">
        <v>1</v>
      </c>
      <c r="H3" s="28" t="s">
        <v>10</v>
      </c>
      <c r="I3" s="28" t="s">
        <v>1</v>
      </c>
      <c r="J3" s="28" t="s">
        <v>11</v>
      </c>
      <c r="K3" s="28" t="s">
        <v>1</v>
      </c>
      <c r="L3" s="29" t="s">
        <v>6</v>
      </c>
    </row>
    <row r="4" spans="1:12" ht="22.5" customHeight="1" x14ac:dyDescent="0.3">
      <c r="A4" s="35" t="s">
        <v>3</v>
      </c>
      <c r="B4" s="16">
        <v>0.14583333333333334</v>
      </c>
      <c r="C4" s="36">
        <v>3.9954337899543381E-4</v>
      </c>
      <c r="D4" s="16">
        <v>173.50347222222223</v>
      </c>
      <c r="E4" s="36">
        <v>0.47535197869101981</v>
      </c>
      <c r="F4" s="16">
        <v>118.03819444444444</v>
      </c>
      <c r="G4" s="36">
        <v>0.32339231354642312</v>
      </c>
      <c r="H4" s="16">
        <v>61.631944444444443</v>
      </c>
      <c r="I4" s="36">
        <v>0.16885464231354641</v>
      </c>
      <c r="J4" s="16">
        <v>11.680555555555555</v>
      </c>
      <c r="K4" s="36">
        <v>3.200152207001522E-2</v>
      </c>
      <c r="L4" s="18">
        <v>365</v>
      </c>
    </row>
    <row r="5" spans="1:12" ht="22.5" customHeight="1" x14ac:dyDescent="0.3">
      <c r="A5" s="35" t="s">
        <v>236</v>
      </c>
      <c r="B5" s="16">
        <v>1.5243055555555556</v>
      </c>
      <c r="C5" s="36">
        <v>4.1761796042617963E-3</v>
      </c>
      <c r="D5" s="16">
        <v>8.0729166666666661</v>
      </c>
      <c r="E5" s="36">
        <v>2.21175799086758E-2</v>
      </c>
      <c r="F5" s="16">
        <v>27.094444444444445</v>
      </c>
      <c r="G5" s="36">
        <v>7.4231354642313563E-2</v>
      </c>
      <c r="H5" s="16">
        <v>327.94722222222219</v>
      </c>
      <c r="I5" s="36">
        <v>0.8984855403348555</v>
      </c>
      <c r="J5" s="16">
        <v>0.3611111111111111</v>
      </c>
      <c r="K5" s="36">
        <v>9.8934550989345513E-4</v>
      </c>
      <c r="L5" s="18">
        <v>364.99999999999994</v>
      </c>
    </row>
    <row r="6" spans="1:12" ht="22.5" customHeight="1" x14ac:dyDescent="0.3">
      <c r="A6" s="35" t="s">
        <v>663</v>
      </c>
      <c r="B6" s="16">
        <v>8.2993055555555557</v>
      </c>
      <c r="C6" s="36">
        <v>2.2776434175895595E-2</v>
      </c>
      <c r="D6" s="16">
        <v>254.29027777777779</v>
      </c>
      <c r="E6" s="36">
        <v>0.69786872342574657</v>
      </c>
      <c r="F6" s="16">
        <v>96.484027777777783</v>
      </c>
      <c r="G6" s="36">
        <v>0.26478867334084227</v>
      </c>
      <c r="H6" s="16">
        <v>4.9465277777777779</v>
      </c>
      <c r="I6" s="36">
        <v>1.3575143555761386E-2</v>
      </c>
      <c r="J6" s="16">
        <v>0.3611111111111111</v>
      </c>
      <c r="K6" s="36">
        <v>9.9102550175430583E-4</v>
      </c>
      <c r="L6" s="18">
        <v>364.38124999999997</v>
      </c>
    </row>
    <row r="7" spans="1:12" ht="22.5" customHeight="1" x14ac:dyDescent="0.3">
      <c r="A7" s="35" t="s">
        <v>662</v>
      </c>
      <c r="B7" s="16" t="s">
        <v>5</v>
      </c>
      <c r="C7" s="36" t="s">
        <v>5</v>
      </c>
      <c r="D7" s="16">
        <v>144.97222222222223</v>
      </c>
      <c r="E7" s="36">
        <v>0.39718417047184174</v>
      </c>
      <c r="F7" s="16">
        <v>139.72222222222223</v>
      </c>
      <c r="G7" s="36">
        <v>0.38280060882800609</v>
      </c>
      <c r="H7" s="16">
        <v>79.944444444444443</v>
      </c>
      <c r="I7" s="36">
        <v>0.21902587519025873</v>
      </c>
      <c r="J7" s="16">
        <v>0.3611111111111111</v>
      </c>
      <c r="K7" s="36">
        <v>9.8934550989345513E-4</v>
      </c>
      <c r="L7" s="18">
        <v>365</v>
      </c>
    </row>
    <row r="8" spans="1:12" ht="22.5" customHeight="1" x14ac:dyDescent="0.3">
      <c r="A8" s="35" t="s">
        <v>61</v>
      </c>
      <c r="B8" s="16">
        <v>2.3333333333333335</v>
      </c>
      <c r="C8" s="36">
        <v>6.392694063926941E-3</v>
      </c>
      <c r="D8" s="16">
        <v>159.90347222222223</v>
      </c>
      <c r="E8" s="36">
        <v>0.43809170471841707</v>
      </c>
      <c r="F8" s="16">
        <v>24.340277777777779</v>
      </c>
      <c r="G8" s="36">
        <v>6.6685692541856925E-2</v>
      </c>
      <c r="H8" s="16">
        <v>159.13194444444446</v>
      </c>
      <c r="I8" s="36">
        <v>0.43597792998477936</v>
      </c>
      <c r="J8" s="16">
        <v>19.290972222222223</v>
      </c>
      <c r="K8" s="36">
        <v>5.2851978691019791E-2</v>
      </c>
      <c r="L8" s="18">
        <v>365</v>
      </c>
    </row>
    <row r="9" spans="1:12" ht="22.5" customHeight="1" x14ac:dyDescent="0.3">
      <c r="A9" s="35" t="s">
        <v>4</v>
      </c>
      <c r="B9" s="16" t="s">
        <v>5</v>
      </c>
      <c r="C9" s="36" t="s">
        <v>5</v>
      </c>
      <c r="D9" s="16">
        <v>296.86111111111109</v>
      </c>
      <c r="E9" s="36">
        <v>0.81355029022742409</v>
      </c>
      <c r="F9" s="16">
        <v>65.538194444444443</v>
      </c>
      <c r="G9" s="36">
        <v>0.17960795508611666</v>
      </c>
      <c r="H9" s="16">
        <v>1.59375</v>
      </c>
      <c r="I9" s="36">
        <v>4.3676848415643739E-3</v>
      </c>
      <c r="J9" s="16">
        <v>0.90277777777777779</v>
      </c>
      <c r="K9" s="36">
        <v>2.4740698448948522E-3</v>
      </c>
      <c r="L9" s="18">
        <v>364.89583333333331</v>
      </c>
    </row>
    <row r="10" spans="1:12" ht="22.5" customHeight="1" x14ac:dyDescent="0.3">
      <c r="A10" s="35" t="s">
        <v>56</v>
      </c>
      <c r="B10" s="16">
        <v>39.551388888888887</v>
      </c>
      <c r="C10" s="36">
        <v>0.10835996955859969</v>
      </c>
      <c r="D10" s="16">
        <v>219.5611111111111</v>
      </c>
      <c r="E10" s="36">
        <v>0.60153729071537287</v>
      </c>
      <c r="F10" s="16">
        <v>98.425694444444446</v>
      </c>
      <c r="G10" s="36">
        <v>0.26965943683409438</v>
      </c>
      <c r="H10" s="16">
        <v>7.1006944444444446</v>
      </c>
      <c r="I10" s="36">
        <v>1.9453957382039574E-2</v>
      </c>
      <c r="J10" s="16">
        <v>0.3611111111111111</v>
      </c>
      <c r="K10" s="36">
        <v>9.8934550989345513E-4</v>
      </c>
      <c r="L10" s="18">
        <v>365</v>
      </c>
    </row>
    <row r="11" spans="1:12" ht="22.5" customHeight="1" x14ac:dyDescent="0.3">
      <c r="A11" s="35" t="s">
        <v>57</v>
      </c>
      <c r="B11" s="16">
        <v>34.920138888888886</v>
      </c>
      <c r="C11" s="36">
        <v>9.5857638491745764E-2</v>
      </c>
      <c r="D11" s="16">
        <v>253.98958333333334</v>
      </c>
      <c r="E11" s="36">
        <v>0.69721491478897402</v>
      </c>
      <c r="F11" s="16">
        <v>70.979166666666671</v>
      </c>
      <c r="G11" s="36">
        <v>0.19484158755575889</v>
      </c>
      <c r="H11" s="16">
        <v>4.041666666666667</v>
      </c>
      <c r="I11" s="36">
        <v>1.109458995768043E-2</v>
      </c>
      <c r="J11" s="16">
        <v>0.3611111111111111</v>
      </c>
      <c r="K11" s="36">
        <v>9.9126920584086315E-4</v>
      </c>
      <c r="L11" s="18">
        <v>364.29166666666669</v>
      </c>
    </row>
    <row r="12" spans="1:12" ht="22.5" customHeight="1" x14ac:dyDescent="0.3">
      <c r="A12" s="35" t="s">
        <v>62</v>
      </c>
      <c r="B12" s="16">
        <v>5.625</v>
      </c>
      <c r="C12" s="36">
        <v>1.5410958904109588E-2</v>
      </c>
      <c r="D12" s="16">
        <v>106.22916666666667</v>
      </c>
      <c r="E12" s="36">
        <v>0.29103881278538812</v>
      </c>
      <c r="F12" s="16">
        <v>36.15208333333333</v>
      </c>
      <c r="G12" s="36">
        <v>9.904680365296803E-2</v>
      </c>
      <c r="H12" s="16">
        <v>57.822916666666664</v>
      </c>
      <c r="I12" s="36">
        <v>0.15841894977168949</v>
      </c>
      <c r="J12" s="16">
        <v>159.17083333333332</v>
      </c>
      <c r="K12" s="36">
        <v>0.43608447488584473</v>
      </c>
      <c r="L12" s="18">
        <v>365</v>
      </c>
    </row>
    <row r="13" spans="1:12" ht="22.5" customHeight="1" x14ac:dyDescent="0.3">
      <c r="A13" s="21" t="s">
        <v>6</v>
      </c>
      <c r="B13" s="22">
        <v>92.399305555555543</v>
      </c>
      <c r="C13" s="37">
        <v>2.8139902828456246E-2</v>
      </c>
      <c r="D13" s="22">
        <v>1617.3833333333334</v>
      </c>
      <c r="E13" s="37">
        <v>0.49256874348476287</v>
      </c>
      <c r="F13" s="22">
        <v>676.77430555555543</v>
      </c>
      <c r="G13" s="37">
        <v>0.20610937582944028</v>
      </c>
      <c r="H13" s="22">
        <v>704.16111111111104</v>
      </c>
      <c r="I13" s="37">
        <v>0.21444993685943414</v>
      </c>
      <c r="J13" s="22">
        <v>192.85069444444443</v>
      </c>
      <c r="K13" s="37">
        <v>5.8732040997906451E-2</v>
      </c>
      <c r="L13" s="24">
        <v>3283.5687499999999</v>
      </c>
    </row>
    <row r="14" spans="1:12" x14ac:dyDescent="0.3">
      <c r="A14" s="291" t="s">
        <v>656</v>
      </c>
      <c r="B14" s="291"/>
      <c r="C14" s="291"/>
      <c r="D14" s="291"/>
      <c r="E14" s="291"/>
      <c r="F14" s="291"/>
      <c r="G14" s="291"/>
      <c r="H14" s="291"/>
      <c r="I14" s="59"/>
      <c r="J14" s="59"/>
      <c r="K14" s="59"/>
      <c r="L14" s="59"/>
    </row>
    <row r="16" spans="1:12" x14ac:dyDescent="0.3">
      <c r="K16" s="137"/>
    </row>
  </sheetData>
  <mergeCells count="2">
    <mergeCell ref="A1:L1"/>
    <mergeCell ref="A14:H1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/>
  </sheetViews>
  <sheetFormatPr defaultColWidth="0" defaultRowHeight="14.25" customHeight="1" zeroHeight="1" x14ac:dyDescent="0.3"/>
  <cols>
    <col min="1" max="10" width="9.140625" style="25" customWidth="1"/>
    <col min="11" max="11" width="5.42578125" style="25" customWidth="1"/>
    <col min="12" max="16384" width="9.140625" style="25" hidden="1"/>
  </cols>
  <sheetData>
    <row r="1" spans="1:4" s="12" customFormat="1" ht="17.100000000000001" customHeight="1" x14ac:dyDescent="0.25">
      <c r="A1" s="88" t="s">
        <v>673</v>
      </c>
    </row>
    <row r="2" spans="1:4" x14ac:dyDescent="0.3"/>
    <row r="3" spans="1:4" x14ac:dyDescent="0.3"/>
    <row r="4" spans="1:4" x14ac:dyDescent="0.3"/>
    <row r="5" spans="1:4" ht="15.75" x14ac:dyDescent="0.3">
      <c r="B5" s="3" t="s">
        <v>7</v>
      </c>
      <c r="C5" s="3" t="s">
        <v>6</v>
      </c>
      <c r="D5" s="85" t="s">
        <v>76</v>
      </c>
    </row>
    <row r="6" spans="1:4" ht="15.75" x14ac:dyDescent="0.3">
      <c r="B6" t="s">
        <v>12</v>
      </c>
      <c r="C6" s="4">
        <v>133055</v>
      </c>
      <c r="D6" s="39">
        <f>C6/$C$11</f>
        <v>2.8141081241020518E-2</v>
      </c>
    </row>
    <row r="7" spans="1:4" ht="15.75" x14ac:dyDescent="0.3">
      <c r="B7" t="s">
        <v>8</v>
      </c>
      <c r="C7" s="4">
        <v>2328944</v>
      </c>
      <c r="D7" s="39">
        <f t="shared" ref="D7:D11" si="0">C7/$C$11</f>
        <v>0.49257075878236289</v>
      </c>
    </row>
    <row r="8" spans="1:4" ht="15.75" x14ac:dyDescent="0.3">
      <c r="B8" t="s">
        <v>9</v>
      </c>
      <c r="C8" s="4">
        <v>974495</v>
      </c>
      <c r="D8" s="39">
        <f t="shared" si="0"/>
        <v>0.20610531707916493</v>
      </c>
    </row>
    <row r="9" spans="1:4" ht="15.75" x14ac:dyDescent="0.3">
      <c r="B9" t="s">
        <v>10</v>
      </c>
      <c r="C9" s="4">
        <v>1013942</v>
      </c>
      <c r="D9" s="39">
        <f t="shared" si="0"/>
        <v>0.21444834238234434</v>
      </c>
    </row>
    <row r="10" spans="1:4" ht="15.75" x14ac:dyDescent="0.3">
      <c r="B10" t="s">
        <v>11</v>
      </c>
      <c r="C10" s="4">
        <v>277705</v>
      </c>
      <c r="D10" s="39">
        <f t="shared" si="0"/>
        <v>5.8734500515107313E-2</v>
      </c>
    </row>
    <row r="11" spans="1:4" ht="15.75" x14ac:dyDescent="0.3">
      <c r="B11" s="5" t="s">
        <v>65</v>
      </c>
      <c r="C11" s="6">
        <v>4728141</v>
      </c>
      <c r="D11" s="163">
        <f t="shared" si="0"/>
        <v>1</v>
      </c>
    </row>
    <row r="12" spans="1:4" x14ac:dyDescent="0.3"/>
    <row r="13" spans="1:4" x14ac:dyDescent="0.3"/>
    <row r="14" spans="1:4" x14ac:dyDescent="0.3"/>
    <row r="15" spans="1:4" x14ac:dyDescent="0.3"/>
    <row r="16" spans="1:4" x14ac:dyDescent="0.3"/>
    <row r="17" spans="1:1" x14ac:dyDescent="0.3">
      <c r="A17" s="60" t="s">
        <v>656</v>
      </c>
    </row>
    <row r="18" spans="1:1" x14ac:dyDescent="0.3"/>
    <row r="19" spans="1:1" ht="141.75" hidden="1" customHeight="1" x14ac:dyDescent="0.3"/>
    <row r="20" spans="1:1" hidden="1" x14ac:dyDescent="0.3"/>
    <row r="21" spans="1:1" hidden="1" x14ac:dyDescent="0.3"/>
    <row r="22" spans="1:1" hidden="1" x14ac:dyDescent="0.3"/>
    <row r="23" spans="1:1" hidden="1" x14ac:dyDescent="0.3"/>
    <row r="24" spans="1:1" hidden="1" x14ac:dyDescent="0.3"/>
    <row r="25" spans="1:1" hidden="1" x14ac:dyDescent="0.3"/>
    <row r="26" spans="1:1" hidden="1" x14ac:dyDescent="0.3"/>
    <row r="27" spans="1:1" hidden="1" x14ac:dyDescent="0.3"/>
    <row r="28" spans="1:1" hidden="1" x14ac:dyDescent="0.3"/>
    <row r="29" spans="1:1" hidden="1" x14ac:dyDescent="0.3"/>
    <row r="30" spans="1:1" hidden="1" x14ac:dyDescent="0.3"/>
    <row r="31" spans="1:1" hidden="1" x14ac:dyDescent="0.3"/>
    <row r="32" spans="1:1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workbookViewId="0"/>
  </sheetViews>
  <sheetFormatPr defaultColWidth="0" defaultRowHeight="14.25" x14ac:dyDescent="0.3"/>
  <cols>
    <col min="1" max="13" width="9.140625" style="25" customWidth="1"/>
    <col min="14" max="16384" width="9.140625" style="25" hidden="1"/>
  </cols>
  <sheetData>
    <row r="1" spans="1:13" x14ac:dyDescent="0.3">
      <c r="A1" s="203" t="s">
        <v>672</v>
      </c>
    </row>
    <row r="10" spans="1:13" x14ac:dyDescent="0.3">
      <c r="M10" s="192"/>
    </row>
    <row r="11" spans="1:13" x14ac:dyDescent="0.3">
      <c r="M11" s="192"/>
    </row>
    <row r="12" spans="1:13" x14ac:dyDescent="0.3">
      <c r="M12" s="192"/>
    </row>
    <row r="13" spans="1:13" x14ac:dyDescent="0.3">
      <c r="M13" s="192"/>
    </row>
    <row r="14" spans="1:13" x14ac:dyDescent="0.3">
      <c r="M14" s="192"/>
    </row>
    <row r="15" spans="1:13" x14ac:dyDescent="0.3">
      <c r="M15" s="69"/>
    </row>
    <row r="16" spans="1:13" x14ac:dyDescent="0.3">
      <c r="M16" s="69"/>
    </row>
    <row r="17" spans="13:13" x14ac:dyDescent="0.3">
      <c r="M17" s="69"/>
    </row>
    <row r="18" spans="13:13" x14ac:dyDescent="0.3">
      <c r="M18" s="69"/>
    </row>
    <row r="19" spans="13:13" x14ac:dyDescent="0.3">
      <c r="M19" s="69"/>
    </row>
    <row r="20" spans="13:13" x14ac:dyDescent="0.3">
      <c r="M20" s="69"/>
    </row>
    <row r="21" spans="13:13" x14ac:dyDescent="0.3">
      <c r="M21" s="69"/>
    </row>
    <row r="22" spans="13:13" x14ac:dyDescent="0.3">
      <c r="M22" s="69"/>
    </row>
    <row r="23" spans="13:13" x14ac:dyDescent="0.3">
      <c r="M23" s="69"/>
    </row>
    <row r="24" spans="13:13" x14ac:dyDescent="0.3">
      <c r="M24" s="69"/>
    </row>
    <row r="33" spans="1:1" x14ac:dyDescent="0.3">
      <c r="A33" s="60" t="s">
        <v>656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F40"/>
  <sheetViews>
    <sheetView zoomScaleNormal="100" workbookViewId="0"/>
  </sheetViews>
  <sheetFormatPr defaultColWidth="0" defaultRowHeight="15" customHeight="1" x14ac:dyDescent="0.25"/>
  <cols>
    <col min="1" max="1" width="9.140625" customWidth="1"/>
    <col min="2" max="2" width="16.85546875" customWidth="1"/>
    <col min="3" max="3" width="15.42578125" bestFit="1" customWidth="1"/>
    <col min="4" max="9" width="9.140625" customWidth="1"/>
    <col min="10" max="10" width="9.42578125" customWidth="1"/>
    <col min="11" max="11" width="7.140625" customWidth="1"/>
    <col min="12" max="12" width="9.42578125" hidden="1" customWidth="1"/>
    <col min="13" max="13" width="9.140625" hidden="1" customWidth="1"/>
    <col min="14" max="84" width="0" hidden="1" customWidth="1"/>
    <col min="85" max="16384" width="9.140625" hidden="1"/>
  </cols>
  <sheetData>
    <row r="1" spans="1:11" ht="15" customHeight="1" x14ac:dyDescent="0.25">
      <c r="A1" s="293" t="s">
        <v>669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5" spans="1:11" ht="15" customHeight="1" x14ac:dyDescent="0.3">
      <c r="B5" s="208" t="s">
        <v>7</v>
      </c>
      <c r="C5" s="208">
        <v>2012</v>
      </c>
      <c r="D5" s="208">
        <v>2013</v>
      </c>
      <c r="E5" s="208">
        <v>2014</v>
      </c>
      <c r="F5" s="208">
        <v>2015</v>
      </c>
    </row>
    <row r="6" spans="1:11" ht="15" customHeight="1" x14ac:dyDescent="0.3">
      <c r="B6" s="208" t="s">
        <v>8</v>
      </c>
      <c r="C6" s="210">
        <v>0.58969532142234959</v>
      </c>
      <c r="D6" s="210">
        <v>0.56212151497616547</v>
      </c>
      <c r="E6" s="210">
        <v>0.49422572512129498</v>
      </c>
      <c r="F6" s="17">
        <v>0.49257075878236289</v>
      </c>
    </row>
    <row r="7" spans="1:11" ht="15" customHeight="1" x14ac:dyDescent="0.3">
      <c r="B7" s="208" t="s">
        <v>10</v>
      </c>
      <c r="C7" s="210">
        <v>0.13886142351096573</v>
      </c>
      <c r="D7" s="210">
        <v>0.16422919455355978</v>
      </c>
      <c r="E7" s="210">
        <v>0.20141019936863072</v>
      </c>
      <c r="F7" s="17">
        <v>0.21444834238234436</v>
      </c>
    </row>
    <row r="8" spans="1:11" ht="15" customHeight="1" x14ac:dyDescent="0.3">
      <c r="B8" s="208" t="s">
        <v>9</v>
      </c>
      <c r="C8" s="210">
        <v>0.15061013143377017</v>
      </c>
      <c r="D8" s="210">
        <v>0.15990523623487768</v>
      </c>
      <c r="E8" s="210">
        <v>0.19266637005021298</v>
      </c>
      <c r="F8" s="17">
        <v>0.20610531707916496</v>
      </c>
    </row>
    <row r="9" spans="1:11" ht="15" customHeight="1" x14ac:dyDescent="0.3">
      <c r="B9" s="208" t="s">
        <v>11</v>
      </c>
      <c r="C9" s="210">
        <v>8.5677784015021005E-2</v>
      </c>
      <c r="D9" s="210">
        <v>7.4423113990888523E-2</v>
      </c>
      <c r="E9" s="210">
        <v>7.6923239899150411E-2</v>
      </c>
      <c r="F9" s="17">
        <v>5.873450051510732E-2</v>
      </c>
    </row>
    <row r="10" spans="1:11" ht="15" customHeight="1" x14ac:dyDescent="0.3">
      <c r="B10" s="208" t="s">
        <v>12</v>
      </c>
      <c r="C10" s="210">
        <v>3.5155339617893577E-2</v>
      </c>
      <c r="D10" s="210">
        <v>3.9320940244508579E-2</v>
      </c>
      <c r="E10" s="210">
        <v>3.4774465560711038E-2</v>
      </c>
      <c r="F10" s="17">
        <v>2.8141081241020525E-2</v>
      </c>
    </row>
    <row r="11" spans="1:11" ht="15" customHeight="1" x14ac:dyDescent="0.3">
      <c r="B11" s="208" t="s">
        <v>65</v>
      </c>
      <c r="C11" s="210">
        <v>1</v>
      </c>
      <c r="D11" s="210">
        <v>1</v>
      </c>
      <c r="E11" s="210">
        <v>1</v>
      </c>
      <c r="F11" s="210">
        <v>1</v>
      </c>
    </row>
    <row r="20" spans="1:13" s="211" customFormat="1" ht="26.25" customHeight="1" x14ac:dyDescent="0.25">
      <c r="A20" s="291" t="s">
        <v>656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</row>
    <row r="22" spans="1:13" x14ac:dyDescent="0.25">
      <c r="B22" s="60"/>
    </row>
    <row r="23" spans="1:13" ht="15" customHeight="1" x14ac:dyDescent="0.25">
      <c r="B23" s="201" t="s">
        <v>7</v>
      </c>
      <c r="C23" s="205" t="s">
        <v>6</v>
      </c>
      <c r="D23" s="204"/>
      <c r="E23" s="204"/>
      <c r="F23" s="204"/>
      <c r="G23" s="204"/>
      <c r="H23" s="204"/>
    </row>
    <row r="24" spans="1:13" ht="15" customHeight="1" x14ac:dyDescent="0.25">
      <c r="B24" s="30" t="s">
        <v>8</v>
      </c>
      <c r="C24" s="262" t="s">
        <v>754</v>
      </c>
      <c r="D24" s="192">
        <v>0.49257075878236289</v>
      </c>
      <c r="E24" s="109"/>
      <c r="F24" s="192"/>
      <c r="G24" s="109"/>
      <c r="H24" s="192"/>
    </row>
    <row r="25" spans="1:13" ht="15" customHeight="1" x14ac:dyDescent="0.25">
      <c r="B25" s="30" t="s">
        <v>10</v>
      </c>
      <c r="C25" s="18">
        <v>704.12638888888887</v>
      </c>
      <c r="D25" s="192">
        <v>0.21444834238234436</v>
      </c>
      <c r="E25" s="109"/>
      <c r="F25" s="192"/>
      <c r="G25" s="109"/>
      <c r="H25" s="192"/>
    </row>
    <row r="26" spans="1:13" ht="15" customHeight="1" x14ac:dyDescent="0.25">
      <c r="B26" s="30" t="s">
        <v>9</v>
      </c>
      <c r="C26" s="18">
        <v>676.73263888888891</v>
      </c>
      <c r="D26" s="192">
        <v>0.20610531707916496</v>
      </c>
      <c r="E26" s="109"/>
      <c r="F26" s="192"/>
      <c r="G26" s="109"/>
      <c r="H26" s="192"/>
    </row>
    <row r="27" spans="1:13" ht="15" customHeight="1" x14ac:dyDescent="0.25">
      <c r="B27" s="30" t="s">
        <v>11</v>
      </c>
      <c r="C27" s="18">
        <v>192.85069444444446</v>
      </c>
      <c r="D27" s="192">
        <v>5.873450051510732E-2</v>
      </c>
      <c r="E27" s="206"/>
      <c r="F27" s="192"/>
      <c r="G27" s="109"/>
      <c r="H27" s="192"/>
    </row>
    <row r="28" spans="1:13" ht="15" customHeight="1" x14ac:dyDescent="0.25">
      <c r="B28" s="30" t="s">
        <v>12</v>
      </c>
      <c r="C28" s="18">
        <v>92.399305555555557</v>
      </c>
      <c r="D28" s="192">
        <v>2.8141081241020525E-2</v>
      </c>
      <c r="F28" s="192"/>
      <c r="G28" s="109"/>
      <c r="H28" s="192"/>
    </row>
    <row r="29" spans="1:13" ht="15" customHeight="1" x14ac:dyDescent="0.25">
      <c r="B29" s="21" t="s">
        <v>2</v>
      </c>
      <c r="C29" s="33">
        <v>3283.4312499999996</v>
      </c>
      <c r="D29" s="192">
        <f>SUM(D24:D28)</f>
        <v>1</v>
      </c>
      <c r="E29" s="189"/>
      <c r="F29" s="207"/>
      <c r="G29" s="189"/>
      <c r="H29" s="207"/>
    </row>
    <row r="30" spans="1:13" ht="15.75" x14ac:dyDescent="0.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4" spans="2:7" ht="15.75" x14ac:dyDescent="0.3">
      <c r="B34" s="208" t="s">
        <v>7</v>
      </c>
      <c r="C34" s="208">
        <v>2012</v>
      </c>
      <c r="D34" s="208" t="s">
        <v>1</v>
      </c>
      <c r="E34" s="208">
        <v>2013</v>
      </c>
      <c r="F34" s="208" t="s">
        <v>1</v>
      </c>
      <c r="G34" s="55"/>
    </row>
    <row r="35" spans="2:7" ht="15.75" x14ac:dyDescent="0.3">
      <c r="B35" s="208" t="s">
        <v>8</v>
      </c>
      <c r="C35" s="209">
        <v>3046425</v>
      </c>
      <c r="D35" s="210">
        <v>0.58969532142234959</v>
      </c>
      <c r="E35" s="209">
        <v>2837545</v>
      </c>
      <c r="F35" s="210">
        <v>0.56212151497616547</v>
      </c>
      <c r="G35" s="55"/>
    </row>
    <row r="36" spans="2:7" ht="15.75" x14ac:dyDescent="0.3">
      <c r="B36" s="208" t="s">
        <v>9</v>
      </c>
      <c r="C36" s="209">
        <v>778067</v>
      </c>
      <c r="D36" s="210">
        <v>0.15061013143377017</v>
      </c>
      <c r="E36" s="209">
        <v>807189</v>
      </c>
      <c r="F36" s="210">
        <v>0.15990523623487768</v>
      </c>
      <c r="G36" s="55"/>
    </row>
    <row r="37" spans="2:7" ht="15.75" x14ac:dyDescent="0.3">
      <c r="B37" s="208" t="s">
        <v>10</v>
      </c>
      <c r="C37" s="209">
        <v>717372</v>
      </c>
      <c r="D37" s="210">
        <v>0.13886142351096573</v>
      </c>
      <c r="E37" s="209">
        <v>829016</v>
      </c>
      <c r="F37" s="210">
        <v>0.16422919455355978</v>
      </c>
      <c r="G37" s="55"/>
    </row>
    <row r="38" spans="2:7" ht="15.75" x14ac:dyDescent="0.3">
      <c r="B38" s="208" t="s">
        <v>11</v>
      </c>
      <c r="C38" s="209">
        <v>442620</v>
      </c>
      <c r="D38" s="210">
        <v>8.5677784015021005E-2</v>
      </c>
      <c r="E38" s="209">
        <v>375682</v>
      </c>
      <c r="F38" s="210">
        <v>7.4423113990888523E-2</v>
      </c>
      <c r="G38" s="55"/>
    </row>
    <row r="39" spans="2:7" ht="15.75" x14ac:dyDescent="0.3">
      <c r="B39" s="208" t="s">
        <v>12</v>
      </c>
      <c r="C39" s="209">
        <v>181616</v>
      </c>
      <c r="D39" s="210">
        <v>3.5155339617893577E-2</v>
      </c>
      <c r="E39" s="209">
        <v>198489</v>
      </c>
      <c r="F39" s="210">
        <v>3.9320940244508579E-2</v>
      </c>
      <c r="G39" s="55"/>
    </row>
    <row r="40" spans="2:7" ht="15.75" x14ac:dyDescent="0.3">
      <c r="B40" s="208" t="s">
        <v>65</v>
      </c>
      <c r="C40" s="209">
        <v>5166100</v>
      </c>
      <c r="D40" s="210">
        <v>1</v>
      </c>
      <c r="E40" s="209">
        <v>5047921</v>
      </c>
      <c r="F40" s="210">
        <v>1</v>
      </c>
      <c r="G40" s="55"/>
    </row>
  </sheetData>
  <mergeCells count="2">
    <mergeCell ref="A1:K1"/>
    <mergeCell ref="A20:K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54</vt:i4>
      </vt:variant>
      <vt:variant>
        <vt:lpstr>Intervalos Nomeados</vt:lpstr>
      </vt:variant>
      <vt:variant>
        <vt:i4>1</vt:i4>
      </vt:variant>
    </vt:vector>
  </HeadingPairs>
  <TitlesOfParts>
    <vt:vector size="55" baseType="lpstr">
      <vt:lpstr>Tabela 1</vt:lpstr>
      <vt:lpstr>Gráfico 1</vt:lpstr>
      <vt:lpstr>Tabela 2</vt:lpstr>
      <vt:lpstr>Tabela 3</vt:lpstr>
      <vt:lpstr>Gráfico 2</vt:lpstr>
      <vt:lpstr>Tabela 4</vt:lpstr>
      <vt:lpstr>Gráfico 3</vt:lpstr>
      <vt:lpstr>Gráfico 4</vt:lpstr>
      <vt:lpstr>Gráfico 5</vt:lpstr>
      <vt:lpstr>Gráfico 6</vt:lpstr>
      <vt:lpstr>Tabela 5</vt:lpstr>
      <vt:lpstr>Tabela 6</vt:lpstr>
      <vt:lpstr>Gráfico 7</vt:lpstr>
      <vt:lpstr>Gráfico 8</vt:lpstr>
      <vt:lpstr>Tabela 7</vt:lpstr>
      <vt:lpstr>Gráfico 9</vt:lpstr>
      <vt:lpstr>Gráfico 10</vt:lpstr>
      <vt:lpstr>Tabela 8</vt:lpstr>
      <vt:lpstr>Gráfico 11</vt:lpstr>
      <vt:lpstr>Gráfico 12</vt:lpstr>
      <vt:lpstr>Tabela 9</vt:lpstr>
      <vt:lpstr>Gráfico 13</vt:lpstr>
      <vt:lpstr>Gráfico 14</vt:lpstr>
      <vt:lpstr>Tabela 10</vt:lpstr>
      <vt:lpstr>Gráfico 15</vt:lpstr>
      <vt:lpstr>Gráfico 16</vt:lpstr>
      <vt:lpstr>Tabela 11</vt:lpstr>
      <vt:lpstr>Gráfico 17</vt:lpstr>
      <vt:lpstr>Gráfico 18</vt:lpstr>
      <vt:lpstr>Tabela 12</vt:lpstr>
      <vt:lpstr>Gráfico 19</vt:lpstr>
      <vt:lpstr>Gráfico 20</vt:lpstr>
      <vt:lpstr>Tabela 13</vt:lpstr>
      <vt:lpstr>Gráfico 21</vt:lpstr>
      <vt:lpstr>Gráfico 22</vt:lpstr>
      <vt:lpstr>Tabela 14</vt:lpstr>
      <vt:lpstr>Gráfico 23</vt:lpstr>
      <vt:lpstr>Gráfico 24</vt:lpstr>
      <vt:lpstr>Tabela 15</vt:lpstr>
      <vt:lpstr>Tabela 16</vt:lpstr>
      <vt:lpstr>Gráfico 25</vt:lpstr>
      <vt:lpstr>Gráfico 26</vt:lpstr>
      <vt:lpstr>Gráfico 27</vt:lpstr>
      <vt:lpstr>Tabela 17</vt:lpstr>
      <vt:lpstr>Tabela 18</vt:lpstr>
      <vt:lpstr>Gráfico 28</vt:lpstr>
      <vt:lpstr>Gráfico 29</vt:lpstr>
      <vt:lpstr>Gráfico 30</vt:lpstr>
      <vt:lpstr>Gráfico 31</vt:lpstr>
      <vt:lpstr>Gráfico 32</vt:lpstr>
      <vt:lpstr>Gráfico 33</vt:lpstr>
      <vt:lpstr>Anexo II</vt:lpstr>
      <vt:lpstr>Anexo III</vt:lpstr>
      <vt:lpstr>Anexo IV</vt:lpstr>
      <vt:lpstr>'Anexo II'!Titulos_de_impressao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amanda.costa</dc:creator>
  <cp:lastModifiedBy>Felipe Correa Goretti</cp:lastModifiedBy>
  <cp:lastPrinted>2014-03-27T15:37:17Z</cp:lastPrinted>
  <dcterms:created xsi:type="dcterms:W3CDTF">2012-06-25T13:44:59Z</dcterms:created>
  <dcterms:modified xsi:type="dcterms:W3CDTF">2022-03-24T14:52:15Z</dcterms:modified>
</cp:coreProperties>
</file>