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d.docs.live.net/0c87aea9509c9fcb/Área de Trabalho/OCA/Publicações/"/>
    </mc:Choice>
  </mc:AlternateContent>
  <xr:revisionPtr revIDLastSave="0" documentId="8_{AD2044FA-65CC-40F5-B0A1-43EFBCD94E7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Gráfico 01" sheetId="37" r:id="rId1"/>
    <sheet name="Tabela 1" sheetId="1" r:id="rId2"/>
    <sheet name="Tabela 2" sheetId="3" r:id="rId3"/>
    <sheet name="Gráfico 02" sheetId="38" r:id="rId4"/>
    <sheet name="Plan1" sheetId="32" state="hidden" r:id="rId5"/>
    <sheet name="Tabela 3" sheetId="5" r:id="rId6"/>
    <sheet name="Tabela 4" sheetId="6" r:id="rId7"/>
    <sheet name="Tabela 5" sheetId="7" r:id="rId8"/>
    <sheet name="Tabela 6" sheetId="8" r:id="rId9"/>
    <sheet name="Tabela 7" sheetId="9" r:id="rId10"/>
    <sheet name="Gráfico 03" sheetId="41" r:id="rId11"/>
    <sheet name="Tabela 8" sheetId="12" r:id="rId12"/>
    <sheet name="Gráfico 04" sheetId="13" r:id="rId13"/>
    <sheet name="Tabela 9" sheetId="14" r:id="rId14"/>
    <sheet name="Tabela 10" sheetId="15" r:id="rId15"/>
    <sheet name="Tabela 11" sheetId="16" r:id="rId16"/>
    <sheet name="Tabela 12" sheetId="17" r:id="rId17"/>
    <sheet name="Gráfico 05" sheetId="40" r:id="rId18"/>
    <sheet name="Gráfico 5" sheetId="36" r:id="rId19"/>
    <sheet name="Gráfico 6" sheetId="34" r:id="rId20"/>
    <sheet name="Gráfico 07" sheetId="39" r:id="rId21"/>
    <sheet name="Tabela 13" sheetId="20" r:id="rId22"/>
    <sheet name="Tabela 14" sheetId="21" r:id="rId23"/>
    <sheet name="Gráfico 8" sheetId="25" r:id="rId24"/>
    <sheet name="Gráfico 9" sheetId="27" r:id="rId25"/>
    <sheet name="Gráfico 10" sheetId="26" r:id="rId26"/>
    <sheet name="Anexo I" sheetId="22" r:id="rId27"/>
    <sheet name="Anexo II" sheetId="2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7" hidden="1">'Anexo II'!$A$3:$D$387</definedName>
    <definedName name="_xlnm._FilterDatabase" localSheetId="14" hidden="1">'Tabela 10'!$A$4:$G$82</definedName>
    <definedName name="_xlnm._FilterDatabase" localSheetId="15" hidden="1">'Tabela 11'!$A$3:$G$60</definedName>
    <definedName name="_xlnm._FilterDatabase" localSheetId="16" hidden="1">'Tabela 12'!$A$4:$E$74</definedName>
    <definedName name="_ftn1" localSheetId="6">'Tabela 4'!$A$10</definedName>
    <definedName name="_ftnref1" localSheetId="6">'Tabela 4'!$A$8</definedName>
    <definedName name="_Key1" hidden="1">#REF!</definedName>
    <definedName name="_Order1" hidden="1">255</definedName>
    <definedName name="_Sort" hidden="1">#REF!</definedName>
    <definedName name="_Toc452389480" localSheetId="12">'Gráfico 04'!$A$1</definedName>
    <definedName name="_Toc452389483" localSheetId="23">'Gráfico 8'!$A$1</definedName>
    <definedName name="_Toc452389484" localSheetId="25">'Gráfico 10'!$A$1</definedName>
    <definedName name="_Toc452389485" localSheetId="24">'Gráfico 9'!$A$1</definedName>
    <definedName name="alterações_2011_logístico">#REF!</definedName>
    <definedName name="alterações_2012_logístico">#REF!</definedName>
    <definedName name="alterações_2013_logístico">#REF!</definedName>
    <definedName name="alterações_2014_logístico">#REF!</definedName>
    <definedName name="alterações_2015_logístico">#REF!</definedName>
    <definedName name="ccc" hidden="1">#REF!</definedName>
    <definedName name="censo10">#REF!</definedName>
    <definedName name="censo12">#REF!</definedName>
    <definedName name="contador">[1]TCU!#REF!</definedName>
    <definedName name="contatos">#REF!</definedName>
    <definedName name="data_1991">[2]MUNICÍPIOS!$J$5</definedName>
    <definedName name="data_2000">[2]MUNICÍPIOS!$O$5</definedName>
    <definedName name="data_2007">[2]MUNICÍPIOS!$T$5</definedName>
    <definedName name="data_limite_2011_logístico">#REF!</definedName>
    <definedName name="data_limite_2012_logístico">#REF!</definedName>
    <definedName name="data_limite_2013_logístico">#REF!</definedName>
    <definedName name="data_limite_2014_logístico">#REF!</definedName>
    <definedName name="data_limite_2015_logístico">#REF!</definedName>
    <definedName name="dois">#REF!</definedName>
    <definedName name="email">#REF!</definedName>
    <definedName name="exib">#REF!</definedName>
    <definedName name="exibi">#REF!</definedName>
    <definedName name="exibid">#REF!</definedName>
    <definedName name="ibge">#REF!</definedName>
    <definedName name="ibge13">#REF!</definedName>
    <definedName name="ibge2013">#REF!</definedName>
    <definedName name="linhas_2011">[1]AL!#REF!</definedName>
    <definedName name="linhas_2011_logístico">#REF!</definedName>
    <definedName name="linhas_2012">[1]AL!#REF!</definedName>
    <definedName name="linhas_2012_logístico">#REF!</definedName>
    <definedName name="linhas_2013">[1]AL!#REF!</definedName>
    <definedName name="linhas_2013_logístico">#REF!</definedName>
    <definedName name="linhas_2014_logístico">#REF!</definedName>
    <definedName name="linhas_2015_logístico">#REF!</definedName>
    <definedName name="listagem_emails">[3]Plan2!#REF!</definedName>
    <definedName name="luciana">#REF!</definedName>
    <definedName name="oficio1">#REF!</definedName>
    <definedName name="pop">#REF!</definedName>
    <definedName name="população_municipal">'[4]MUNICÍPIOS aibi (UF´s)'!$G$1</definedName>
    <definedName name="registro">#REF!</definedName>
    <definedName name="registro1">#REF!</definedName>
    <definedName name="registro180113">#REF!</definedName>
    <definedName name="responderam">[3]Plan1!#REF!</definedName>
    <definedName name="tb">'[5]PMUNRUD (2)'!$G$4:$H$5568</definedName>
    <definedName name="waltinho">'[6]pop 2010'!$D$3:$E$5567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" i="9" l="1"/>
  <c r="J5" i="9"/>
  <c r="J5" i="8"/>
  <c r="J5" i="7"/>
  <c r="D5" i="6"/>
  <c r="G5" i="6"/>
  <c r="H29" i="26" l="1"/>
  <c r="H28" i="26"/>
  <c r="H27" i="26"/>
  <c r="H26" i="26"/>
  <c r="H25" i="26"/>
  <c r="H24" i="26"/>
  <c r="H26" i="27" l="1"/>
  <c r="H25" i="27"/>
  <c r="H24" i="27"/>
  <c r="H23" i="27"/>
  <c r="J33" i="25"/>
  <c r="J32" i="25"/>
  <c r="J31" i="25"/>
  <c r="J30" i="25"/>
  <c r="J29" i="25"/>
  <c r="J28" i="25"/>
  <c r="H30" i="13" l="1"/>
  <c r="H29" i="13"/>
  <c r="H28" i="13"/>
  <c r="H27" i="13"/>
  <c r="H26" i="13"/>
  <c r="H25" i="13"/>
  <c r="H7" i="9" l="1"/>
  <c r="J7" i="9" l="1"/>
  <c r="I6" i="9"/>
  <c r="I5" i="9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4" i="22"/>
  <c r="W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B31" i="22"/>
  <c r="X31" i="22" l="1"/>
  <c r="T32" i="22" s="1"/>
  <c r="E24" i="21"/>
  <c r="C25" i="21"/>
  <c r="E25" i="21" s="1"/>
  <c r="Y13" i="22" l="1"/>
  <c r="Y29" i="22"/>
  <c r="O32" i="22"/>
  <c r="Y12" i="22"/>
  <c r="I32" i="22"/>
  <c r="M32" i="22"/>
  <c r="Q32" i="22"/>
  <c r="U32" i="22"/>
  <c r="F32" i="22"/>
  <c r="V32" i="22"/>
  <c r="X32" i="22"/>
  <c r="E32" i="22"/>
  <c r="J32" i="22"/>
  <c r="N32" i="22"/>
  <c r="R32" i="22"/>
  <c r="C32" i="22"/>
  <c r="Y7" i="22"/>
  <c r="Y10" i="22"/>
  <c r="P32" i="22"/>
  <c r="Y5" i="22"/>
  <c r="G32" i="22"/>
  <c r="B32" i="22"/>
  <c r="Y19" i="22"/>
  <c r="Y24" i="22"/>
  <c r="Y14" i="22"/>
  <c r="Y30" i="22"/>
  <c r="Y11" i="22"/>
  <c r="Y8" i="22"/>
  <c r="Y6" i="22"/>
  <c r="Y22" i="22"/>
  <c r="H32" i="22"/>
  <c r="Y23" i="22"/>
  <c r="Y28" i="22"/>
  <c r="Y17" i="22"/>
  <c r="S32" i="22"/>
  <c r="Y20" i="22"/>
  <c r="Y26" i="22"/>
  <c r="Y4" i="22"/>
  <c r="Y21" i="22"/>
  <c r="Y9" i="22"/>
  <c r="Y25" i="22"/>
  <c r="K32" i="22"/>
  <c r="L32" i="22"/>
  <c r="Y27" i="22"/>
  <c r="W32" i="22"/>
  <c r="Y18" i="22"/>
  <c r="D32" i="22"/>
  <c r="Y15" i="22"/>
  <c r="Y16" i="22"/>
  <c r="E24" i="20"/>
  <c r="E25" i="20" s="1"/>
  <c r="E17" i="20"/>
  <c r="G5" i="16" l="1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4" i="16"/>
  <c r="E63" i="15" l="1"/>
  <c r="E68" i="15"/>
  <c r="E81" i="15"/>
  <c r="E82" i="15" l="1"/>
  <c r="H10" i="8"/>
  <c r="J9" i="8"/>
  <c r="J8" i="8"/>
  <c r="J7" i="8"/>
  <c r="J6" i="8"/>
  <c r="H9" i="7"/>
  <c r="J8" i="7"/>
  <c r="J7" i="7"/>
  <c r="J6" i="7"/>
  <c r="E9" i="6"/>
  <c r="G9" i="6" s="1"/>
  <c r="C9" i="6"/>
  <c r="B9" i="6"/>
  <c r="G8" i="6"/>
  <c r="D8" i="6"/>
  <c r="G7" i="6"/>
  <c r="D7" i="6"/>
  <c r="G6" i="6"/>
  <c r="D6" i="6"/>
  <c r="D9" i="5"/>
  <c r="C9" i="5"/>
  <c r="B9" i="5"/>
  <c r="E8" i="5"/>
  <c r="E7" i="5"/>
  <c r="E6" i="5"/>
  <c r="E5" i="5"/>
  <c r="E4" i="5"/>
  <c r="H10" i="3"/>
  <c r="H6" i="3"/>
  <c r="C20" i="1"/>
  <c r="B20" i="1"/>
  <c r="I8" i="7" l="1"/>
  <c r="I5" i="7"/>
  <c r="J9" i="7"/>
  <c r="D9" i="6"/>
  <c r="E9" i="5"/>
  <c r="I6" i="7"/>
  <c r="I9" i="8"/>
  <c r="J10" i="8"/>
  <c r="I5" i="8"/>
  <c r="I6" i="8"/>
  <c r="I8" i="8"/>
  <c r="I7" i="8"/>
  <c r="I7" i="7"/>
</calcChain>
</file>

<file path=xl/sharedStrings.xml><?xml version="1.0" encoding="utf-8"?>
<sst xmlns="http://schemas.openxmlformats.org/spreadsheetml/2006/main" count="2016" uniqueCount="717">
  <si>
    <t>Tabela 1 - Salas de Exibição por Tamanho do Complexo</t>
  </si>
  <si>
    <t>N° de Salas</t>
  </si>
  <si>
    <t>Complexos</t>
  </si>
  <si>
    <t>Salas</t>
  </si>
  <si>
    <t>Total</t>
  </si>
  <si>
    <t>Número total de salas</t>
  </si>
  <si>
    <t>Número de complexos</t>
  </si>
  <si>
    <t>Salas por complexo</t>
  </si>
  <si>
    <t>População brasileira*</t>
  </si>
  <si>
    <t>Ingressos vendidos</t>
  </si>
  <si>
    <t>Ingressos per capita</t>
  </si>
  <si>
    <t>Habitantes por sala</t>
  </si>
  <si>
    <t>Cidades com cinema</t>
  </si>
  <si>
    <t>Salas digitais</t>
  </si>
  <si>
    <t>ND</t>
  </si>
  <si>
    <t>Salas 3D</t>
  </si>
  <si>
    <t>% Cidades com cinema</t>
  </si>
  <si>
    <t>Região</t>
  </si>
  <si>
    <t>Cidades Grandes</t>
  </si>
  <si>
    <t>Cidades Médias</t>
  </si>
  <si>
    <t>Cidades Pequenas</t>
  </si>
  <si>
    <t>Centro-Oeste</t>
  </si>
  <si>
    <t>Nordeste</t>
  </si>
  <si>
    <t>Norte</t>
  </si>
  <si>
    <t>Sudeste</t>
  </si>
  <si>
    <t>Sul</t>
  </si>
  <si>
    <t>Faixa populacional</t>
  </si>
  <si>
    <t>Total Municípios</t>
  </si>
  <si>
    <t>Municípios com cinema</t>
  </si>
  <si>
    <t>População brasileira na faixa</t>
  </si>
  <si>
    <t>Quantidade</t>
  </si>
  <si>
    <t>%</t>
  </si>
  <si>
    <t>Menos de 20.000</t>
  </si>
  <si>
    <t>20.001 a 100.000</t>
  </si>
  <si>
    <t>100.001 a 500.000</t>
  </si>
  <si>
    <t>acima de 500.000[1]</t>
  </si>
  <si>
    <t>[1] O único município com mais de 500 mil habitantes sem cinema no país é Ananindeua no Pará. Há a previsão de abertura de um complexo em 2017.</t>
  </si>
  <si>
    <t>Salas por ano</t>
  </si>
  <si>
    <t>acima de 500.000</t>
  </si>
  <si>
    <t>Localização</t>
  </si>
  <si>
    <t>Shopping Centers</t>
  </si>
  <si>
    <t>Cinema de rua</t>
  </si>
  <si>
    <t>Dados</t>
  </si>
  <si>
    <t>Empresas</t>
  </si>
  <si>
    <t>Premiação Mínima (R$)  Complexos de 1 Sala</t>
  </si>
  <si>
    <t>Premiação Máxima (R$) Complexos de 1 Sala</t>
  </si>
  <si>
    <t>Premiação Mínima (R$) Complexos de 2 Salas</t>
  </si>
  <si>
    <t>Premiação Máxima (R$) Complexos de 2 Salas</t>
  </si>
  <si>
    <t>Total Premiação (R$)</t>
  </si>
  <si>
    <t xml:space="preserve">Não abriu salas </t>
  </si>
  <si>
    <t>Abriu mais de 5 salas</t>
  </si>
  <si>
    <t>Abriu mais de 10 salas</t>
  </si>
  <si>
    <t>Abriu mais de 15 salas</t>
  </si>
  <si>
    <t>Abriu mais de 30 salas</t>
  </si>
  <si>
    <t>Abriu mais de 50 salas</t>
  </si>
  <si>
    <t>Novos Complexos</t>
  </si>
  <si>
    <t>Reaberturas</t>
  </si>
  <si>
    <t>Ampliações</t>
  </si>
  <si>
    <t>Nome do Complexo</t>
  </si>
  <si>
    <t>Grupo Exibidor</t>
  </si>
  <si>
    <t>Município</t>
  </si>
  <si>
    <t>UF</t>
  </si>
  <si>
    <t>Total de Salas</t>
  </si>
  <si>
    <t>Enquadrado no RECINE ?</t>
  </si>
  <si>
    <t>Linha de Crédito e Investimento</t>
  </si>
  <si>
    <t>GRUPO CINE</t>
  </si>
  <si>
    <t>AQUIDAUANA</t>
  </si>
  <si>
    <t>MS</t>
  </si>
  <si>
    <t>ARACATI</t>
  </si>
  <si>
    <t>CE</t>
  </si>
  <si>
    <t>ARCOPLEX</t>
  </si>
  <si>
    <t>ARARANGUÁ</t>
  </si>
  <si>
    <t>SC</t>
  </si>
  <si>
    <t>CINEMAIS</t>
  </si>
  <si>
    <t>ARAXÁ</t>
  </si>
  <si>
    <t>MG</t>
  </si>
  <si>
    <t>BALSAS</t>
  </si>
  <si>
    <t>MA</t>
  </si>
  <si>
    <t>UCI</t>
  </si>
  <si>
    <t>BELÉM</t>
  </si>
  <si>
    <t>PA</t>
  </si>
  <si>
    <t>ARAUJO</t>
  </si>
  <si>
    <t>BOA VISTA</t>
  </si>
  <si>
    <t>RR</t>
  </si>
  <si>
    <t>CINEMARK</t>
  </si>
  <si>
    <t>MULTICINE</t>
  </si>
  <si>
    <t>BRASÍLIA</t>
  </si>
  <si>
    <t>DF</t>
  </si>
  <si>
    <t>CAJAMAR</t>
  </si>
  <si>
    <t>SP</t>
  </si>
  <si>
    <t>AFA</t>
  </si>
  <si>
    <t>CATAGUASES</t>
  </si>
  <si>
    <t>CÓRREGO FUNDO</t>
  </si>
  <si>
    <t>COXIM</t>
  </si>
  <si>
    <t>FORTALEZA</t>
  </si>
  <si>
    <t>GOIÂNIA</t>
  </si>
  <si>
    <t>GO</t>
  </si>
  <si>
    <t>CINÉPOLIS</t>
  </si>
  <si>
    <t>GUARULHOS</t>
  </si>
  <si>
    <t>CINESYSTEM</t>
  </si>
  <si>
    <t>ITABORAÍ</t>
  </si>
  <si>
    <t>RJ</t>
  </si>
  <si>
    <t>MOVIECOM</t>
  </si>
  <si>
    <t>ITAQUAQUECETUBA</t>
  </si>
  <si>
    <t>ITUIUTABA</t>
  </si>
  <si>
    <t>JOÃO PESSOA</t>
  </si>
  <si>
    <t>PB</t>
  </si>
  <si>
    <t>LAGES</t>
  </si>
  <si>
    <t>CINEFLIX</t>
  </si>
  <si>
    <t>LIMEIRA</t>
  </si>
  <si>
    <t>LORENA</t>
  </si>
  <si>
    <t>LUÍS EDUARDO MAGALHÃES</t>
  </si>
  <si>
    <t>BA</t>
  </si>
  <si>
    <t>MACAPÁ</t>
  </si>
  <si>
    <t>AP</t>
  </si>
  <si>
    <t>MANAUS</t>
  </si>
  <si>
    <t>AM</t>
  </si>
  <si>
    <t>MOGI DAS CRUZES</t>
  </si>
  <si>
    <t>SÃO JOSÉ</t>
  </si>
  <si>
    <t>OSVALDO CRUZ</t>
  </si>
  <si>
    <t>MOBICINE</t>
  </si>
  <si>
    <t>PARAGOMINAS</t>
  </si>
  <si>
    <t>CIRCUITO</t>
  </si>
  <si>
    <t>PENÁPOLIS</t>
  </si>
  <si>
    <t>GRACHER</t>
  </si>
  <si>
    <t>PORTO UNIÃO</t>
  </si>
  <si>
    <t>RECIFE</t>
  </si>
  <si>
    <t>PE</t>
  </si>
  <si>
    <t>RIO DE JANEIRO</t>
  </si>
  <si>
    <t>SANTARÉM</t>
  </si>
  <si>
    <t>SÃO JOAQUIM DA BARRA</t>
  </si>
  <si>
    <t>CENTERPLEX</t>
  </si>
  <si>
    <t>SÃO JOSÉ DE RIBAMAR</t>
  </si>
  <si>
    <t>SÃO LUÍS</t>
  </si>
  <si>
    <t>SÃO PAULO</t>
  </si>
  <si>
    <t>ESPAÇO</t>
  </si>
  <si>
    <t>SERRINHA</t>
  </si>
  <si>
    <t>SOBRAL</t>
  </si>
  <si>
    <t>TEÓFILO OTONI</t>
  </si>
  <si>
    <t>TERESINA</t>
  </si>
  <si>
    <t>PI</t>
  </si>
  <si>
    <t>TORRES</t>
  </si>
  <si>
    <t>RS</t>
  </si>
  <si>
    <t>TUCURUÍ</t>
  </si>
  <si>
    <t>UBERABA</t>
  </si>
  <si>
    <t>UNAÍ</t>
  </si>
  <si>
    <t>VARGINHA</t>
  </si>
  <si>
    <t>VÁRZEA GRANDE</t>
  </si>
  <si>
    <t>MT</t>
  </si>
  <si>
    <t>VILA VELHA</t>
  </si>
  <si>
    <t>ES</t>
  </si>
  <si>
    <t>Subtotal</t>
  </si>
  <si>
    <t>LINHARES</t>
  </si>
  <si>
    <t>MOGI MIRIM</t>
  </si>
  <si>
    <t>PORTO ALEGRE</t>
  </si>
  <si>
    <t>SANTO ANDRÉ</t>
  </si>
  <si>
    <t>Subtotal </t>
  </si>
  <si>
    <t>SOROCABA</t>
  </si>
  <si>
    <t>ANGRA DOS REIS</t>
  </si>
  <si>
    <t>CACHOEIRA DO SUL</t>
  </si>
  <si>
    <t>CAMPINAS</t>
  </si>
  <si>
    <t>CRICIÚMA</t>
  </si>
  <si>
    <t>GUARATINGUETÁ</t>
  </si>
  <si>
    <t>ITAJAÍ</t>
  </si>
  <si>
    <t>SALVADOR</t>
  </si>
  <si>
    <t>Cine São Carlos</t>
  </si>
  <si>
    <t>SÃO CARLOS</t>
  </si>
  <si>
    <t>ARARAQUARA</t>
  </si>
  <si>
    <t>Total Geral</t>
  </si>
  <si>
    <t>3D</t>
  </si>
  <si>
    <t>Apenas 2D</t>
  </si>
  <si>
    <t xml:space="preserve"> População </t>
  </si>
  <si>
    <t>CIDADES MÉDIAS</t>
  </si>
  <si>
    <t>População</t>
  </si>
  <si>
    <t>CIDADES GRANDES</t>
  </si>
  <si>
    <t>Salas Fechadas</t>
  </si>
  <si>
    <t>Total Salas</t>
  </si>
  <si>
    <t>BENTO GONÇALVES</t>
  </si>
  <si>
    <t>CABO FRIO</t>
  </si>
  <si>
    <t>CACHOEIRO DE ITAPEMIRIM</t>
  </si>
  <si>
    <t>JOSUE'S CINE</t>
  </si>
  <si>
    <t>FOZ DO IGUAÇU</t>
  </si>
  <si>
    <t>PR</t>
  </si>
  <si>
    <t>PASSO FUNDO</t>
  </si>
  <si>
    <t>SANTA CRUZ DO SUL</t>
  </si>
  <si>
    <t>CINESPAÇO</t>
  </si>
  <si>
    <t>AC</t>
  </si>
  <si>
    <t>Arcoplex Jaraguá</t>
  </si>
  <si>
    <t>JARAGUÁ DO SUL</t>
  </si>
  <si>
    <t>Cine Cidade Maringá / Cicuito Maringá</t>
  </si>
  <si>
    <t>MARINGÁ</t>
  </si>
  <si>
    <t>Sala de Arte Cine XIV</t>
  </si>
  <si>
    <t>SALA DE ARTE</t>
  </si>
  <si>
    <t>Ranking</t>
  </si>
  <si>
    <t>Circuito Exibidor</t>
  </si>
  <si>
    <t>Salas Digitais</t>
  </si>
  <si>
    <t>% Digital</t>
  </si>
  <si>
    <t>CINEART</t>
  </si>
  <si>
    <t>SERCLA</t>
  </si>
  <si>
    <t>GNC</t>
  </si>
  <si>
    <t>Outros</t>
  </si>
  <si>
    <t xml:space="preserve">Mkt Share </t>
  </si>
  <si>
    <t>Total Grupo</t>
  </si>
  <si>
    <t>TO</t>
  </si>
  <si>
    <t>RO</t>
  </si>
  <si>
    <t>AL</t>
  </si>
  <si>
    <t>SE</t>
  </si>
  <si>
    <t>RN</t>
  </si>
  <si>
    <t>Market Share UF</t>
  </si>
  <si>
    <t>Total UF</t>
  </si>
  <si>
    <t>RIO BRANCO</t>
  </si>
  <si>
    <t>ARAPIRACA</t>
  </si>
  <si>
    <t>MACEIÓ</t>
  </si>
  <si>
    <t>ALAGOINHAS</t>
  </si>
  <si>
    <t>CACHOEIRA</t>
  </si>
  <si>
    <t>EUNÁPOLIS</t>
  </si>
  <si>
    <t>FEIRA DE SANTANA</t>
  </si>
  <si>
    <t>ILHÉUS</t>
  </si>
  <si>
    <t>PORTO SEGURO</t>
  </si>
  <si>
    <t>SANTO ANTÔNIO DE JESUS</t>
  </si>
  <si>
    <t>TEIXEIRA DE FREITAS</t>
  </si>
  <si>
    <t>VITÓRIA DA CONQUISTA</t>
  </si>
  <si>
    <t>CAUCAIA</t>
  </si>
  <si>
    <t>ITAPIPOCA</t>
  </si>
  <si>
    <t>JUAZEIRO DO NORTE</t>
  </si>
  <si>
    <t>LIMOEIRO DO NORTE</t>
  </si>
  <si>
    <t>MARACANAÚ</t>
  </si>
  <si>
    <t>QUIXADÁ</t>
  </si>
  <si>
    <t>CARIACICA</t>
  </si>
  <si>
    <t>COLATINA</t>
  </si>
  <si>
    <t>GUARAPARI</t>
  </si>
  <si>
    <t>MARATAÍZES</t>
  </si>
  <si>
    <t>PIÚMA</t>
  </si>
  <si>
    <t>SÃO MATEUS</t>
  </si>
  <si>
    <t>SERRA</t>
  </si>
  <si>
    <t>VITÓRIA</t>
  </si>
  <si>
    <t>ÁGUAS LINDAS DE GOIÁS</t>
  </si>
  <si>
    <t>ANÁPOLIS</t>
  </si>
  <si>
    <t>APARECIDA DE GOIÂNIA</t>
  </si>
  <si>
    <t>CALDAS NOVAS</t>
  </si>
  <si>
    <t>CATALÃO</t>
  </si>
  <si>
    <t>FORMOSA</t>
  </si>
  <si>
    <t>GOIATUBA</t>
  </si>
  <si>
    <t>ITUMBIARA</t>
  </si>
  <si>
    <t>JATAÍ</t>
  </si>
  <si>
    <t>LUZIÂNIA</t>
  </si>
  <si>
    <t>MINEIROS</t>
  </si>
  <si>
    <t>PLANALTINA</t>
  </si>
  <si>
    <t>RIO VERDE</t>
  </si>
  <si>
    <t>VALPARAÍSO DE GOIÁS</t>
  </si>
  <si>
    <t>IMPERATRIZ</t>
  </si>
  <si>
    <t>ALFENAS</t>
  </si>
  <si>
    <t>ARCOS</t>
  </si>
  <si>
    <t>BARBACENA</t>
  </si>
  <si>
    <t>BELO HORIZONTE</t>
  </si>
  <si>
    <t>BETIM</t>
  </si>
  <si>
    <t>CAMBUÍ</t>
  </si>
  <si>
    <t>CAXAMBU</t>
  </si>
  <si>
    <t>CONTAGEM</t>
  </si>
  <si>
    <t>DIVINÓPOLIS</t>
  </si>
  <si>
    <t>FORMIGA</t>
  </si>
  <si>
    <t>GOVERNADOR VALADARES</t>
  </si>
  <si>
    <t>GUAXUPÉ</t>
  </si>
  <si>
    <t>IPATINGA</t>
  </si>
  <si>
    <t>ITABIRA</t>
  </si>
  <si>
    <t>ITAJUBÁ</t>
  </si>
  <si>
    <t>JUIZ DE FORA</t>
  </si>
  <si>
    <t>LAVRAS</t>
  </si>
  <si>
    <t>MANHUAÇU</t>
  </si>
  <si>
    <t>MONTES CLAROS</t>
  </si>
  <si>
    <t>MURIAÉ</t>
  </si>
  <si>
    <t>NOVA SERRANA</t>
  </si>
  <si>
    <t>OLIVEIRA</t>
  </si>
  <si>
    <t>PARÁ DE MINAS</t>
  </si>
  <si>
    <t>PASSOS</t>
  </si>
  <si>
    <t>PATOS DE MINAS</t>
  </si>
  <si>
    <t>PEDRO LEOPOLDO</t>
  </si>
  <si>
    <t>PIUMHI</t>
  </si>
  <si>
    <t>POÇOS DE CALDAS</t>
  </si>
  <si>
    <t>POUSO ALEGRE</t>
  </si>
  <si>
    <t>SANTA BÁRBARA</t>
  </si>
  <si>
    <t>SANTO ANTÔNIO DO MONTE</t>
  </si>
  <si>
    <t>SÃO JOÃO DEL REI</t>
  </si>
  <si>
    <t>SÃO LOURENÇO</t>
  </si>
  <si>
    <t>SÃO SEBASTIÃO DO PARAÍSO</t>
  </si>
  <si>
    <t>SETE LAGOAS</t>
  </si>
  <si>
    <t>TRÊS CORAÇÕES</t>
  </si>
  <si>
    <t>UBERLÂNDIA</t>
  </si>
  <si>
    <t>VIÇOSA</t>
  </si>
  <si>
    <t>CAMPO GRANDE</t>
  </si>
  <si>
    <t>DOURADOS</t>
  </si>
  <si>
    <t>IVINHEMA</t>
  </si>
  <si>
    <t>CÁCERES</t>
  </si>
  <si>
    <t>CUIABÁ</t>
  </si>
  <si>
    <t>PRIMAVERA DO LESTE</t>
  </si>
  <si>
    <t>RONDONÓPOLIS</t>
  </si>
  <si>
    <t>SINOP</t>
  </si>
  <si>
    <t>SORRISO</t>
  </si>
  <si>
    <t>TANGARÁ DA SERRA</t>
  </si>
  <si>
    <t>ALTAMIRA</t>
  </si>
  <si>
    <t>CASTANHAL</t>
  </si>
  <si>
    <t>MARABÁ</t>
  </si>
  <si>
    <t>PARAUAPEBAS</t>
  </si>
  <si>
    <t>XINGUARA</t>
  </si>
  <si>
    <t>CAMPINA GRANDE</t>
  </si>
  <si>
    <t>PATOS</t>
  </si>
  <si>
    <t>REMÍGIO</t>
  </si>
  <si>
    <t>CABO DE SANTO AGOSTINHO</t>
  </si>
  <si>
    <t>CARUARU</t>
  </si>
  <si>
    <t>GARANHUNS</t>
  </si>
  <si>
    <t>JABOATÃO DOS GUARARAPES</t>
  </si>
  <si>
    <t>PETROLINA</t>
  </si>
  <si>
    <t>SÃO LOURENÇO DA MATA</t>
  </si>
  <si>
    <t>VITÓRIA DE SANTO ANTÃO</t>
  </si>
  <si>
    <t>PARNAÍBA</t>
  </si>
  <si>
    <t>APUCARANA</t>
  </si>
  <si>
    <t>CAMPO LARGO</t>
  </si>
  <si>
    <t>CAMPO MOURÃO</t>
  </si>
  <si>
    <t>CASCAVEL</t>
  </si>
  <si>
    <t>CASTRO</t>
  </si>
  <si>
    <t>CIANORTE</t>
  </si>
  <si>
    <t>CURITIBA</t>
  </si>
  <si>
    <t>FRANCISCO BELTRÃO</t>
  </si>
  <si>
    <t>GUARAPUAVA</t>
  </si>
  <si>
    <t>IVAIPORÃ</t>
  </si>
  <si>
    <t>JAGUARIAÍVA</t>
  </si>
  <si>
    <t>LONDRINA</t>
  </si>
  <si>
    <t>PARANAGUÁ</t>
  </si>
  <si>
    <t>PARANAVAÍ</t>
  </si>
  <si>
    <t>PONTA GROSSA</t>
  </si>
  <si>
    <t>SANTO ANTÔNIO DA PLATINA</t>
  </si>
  <si>
    <t>SÃO JOSÉ DOS PINHAIS</t>
  </si>
  <si>
    <t>TOLEDO</t>
  </si>
  <si>
    <t>UMUARAMA</t>
  </si>
  <si>
    <t>ARARUAMA</t>
  </si>
  <si>
    <t>ARMAÇÃO DOS BÚZIOS</t>
  </si>
  <si>
    <t>BARRA DO PIRAÍ</t>
  </si>
  <si>
    <t>BARRA MANSA</t>
  </si>
  <si>
    <t>BOM JESUS DO ITABAPOANA</t>
  </si>
  <si>
    <t>CAMPOS DOS GOYTACAZES</t>
  </si>
  <si>
    <t>DUQUE DE CAXIAS</t>
  </si>
  <si>
    <t>ITAGUAÍ</t>
  </si>
  <si>
    <t>ITAPERUNA</t>
  </si>
  <si>
    <t>MACAÉ</t>
  </si>
  <si>
    <t>NILÓPOLIS</t>
  </si>
  <si>
    <t>NITERÓI</t>
  </si>
  <si>
    <t>NOVA FRIBURGO</t>
  </si>
  <si>
    <t>NOVA IGUAÇU</t>
  </si>
  <si>
    <t>PARACAMBI</t>
  </si>
  <si>
    <t>PETRÓPOLIS</t>
  </si>
  <si>
    <t>RESENDE</t>
  </si>
  <si>
    <t>RIO DAS OSTRAS</t>
  </si>
  <si>
    <t>SÃO GONÇALO</t>
  </si>
  <si>
    <t>SÃO JOÃO DE MERITI</t>
  </si>
  <si>
    <t>TERESÓPOLIS</t>
  </si>
  <si>
    <t>TRÊS RIOS</t>
  </si>
  <si>
    <t>VALENÇA</t>
  </si>
  <si>
    <t>VASSOURAS</t>
  </si>
  <si>
    <t>VOLTA REDONDA</t>
  </si>
  <si>
    <t>MOSSORÓ</t>
  </si>
  <si>
    <t>NATAL</t>
  </si>
  <si>
    <t>ARIQUEMES</t>
  </si>
  <si>
    <t>CACOAL</t>
  </si>
  <si>
    <t>JI-PARANÁ</t>
  </si>
  <si>
    <t>PORTO VELHO</t>
  </si>
  <si>
    <t>ROLIM DE MOURA</t>
  </si>
  <si>
    <t>VILHENA</t>
  </si>
  <si>
    <t>BAGÉ</t>
  </si>
  <si>
    <t>CACHOEIRINHA</t>
  </si>
  <si>
    <t>CANOAS</t>
  </si>
  <si>
    <t>CAPÃO DA CANOA</t>
  </si>
  <si>
    <t>CAXIAS DO SUL</t>
  </si>
  <si>
    <t>ERECHIM</t>
  </si>
  <si>
    <t>GRAMADO</t>
  </si>
  <si>
    <t>LAJEADO</t>
  </si>
  <si>
    <t>NOVO HAMBURGO</t>
  </si>
  <si>
    <t>PALMEIRA DAS MISSÕES</t>
  </si>
  <si>
    <t>PELOTAS</t>
  </si>
  <si>
    <t>RIO GRANDE</t>
  </si>
  <si>
    <t>SANTA MARIA</t>
  </si>
  <si>
    <t>SANTA ROSA</t>
  </si>
  <si>
    <t>SANTIAGO</t>
  </si>
  <si>
    <t>SANTO ÂNGELO</t>
  </si>
  <si>
    <t>SÃO LEOPOLDO</t>
  </si>
  <si>
    <t>SÃO LUIZ GONZAGA</t>
  </si>
  <si>
    <t>TRÊS PASSOS</t>
  </si>
  <si>
    <t>VIAMÃO</t>
  </si>
  <si>
    <t>BALNEÁRIO CAMBORIÚ</t>
  </si>
  <si>
    <t>BLUMENAU</t>
  </si>
  <si>
    <t>BRUSQUE</t>
  </si>
  <si>
    <t>CAÇADOR</t>
  </si>
  <si>
    <t>CANOINHAS</t>
  </si>
  <si>
    <t>CHAPECÓ</t>
  </si>
  <si>
    <t>CONCÓRDIA</t>
  </si>
  <si>
    <t>CURITIBANOS</t>
  </si>
  <si>
    <t>FLORIANÓPOLIS</t>
  </si>
  <si>
    <t>FRAIBURGO</t>
  </si>
  <si>
    <t>JOINVILLE</t>
  </si>
  <si>
    <t>OTACÍLIO COSTA</t>
  </si>
  <si>
    <t>PALHOÇA</t>
  </si>
  <si>
    <t>RIO DO SUL</t>
  </si>
  <si>
    <t>SÃO MIGUEL DO OESTE</t>
  </si>
  <si>
    <t>TUBARÃO</t>
  </si>
  <si>
    <t>URUSSANGA</t>
  </si>
  <si>
    <t>VIDEIRA</t>
  </si>
  <si>
    <t>ARACAJU</t>
  </si>
  <si>
    <t>NOSSA SENHORA DO SOCORRO</t>
  </si>
  <si>
    <t>ADAMANTINA</t>
  </si>
  <si>
    <t>AMPARO</t>
  </si>
  <si>
    <t>ANDRADINA</t>
  </si>
  <si>
    <t>ARAÇATUBA</t>
  </si>
  <si>
    <t>ARARAS</t>
  </si>
  <si>
    <t>ASSIS</t>
  </si>
  <si>
    <t>ATIBAIA</t>
  </si>
  <si>
    <t>AVARÉ</t>
  </si>
  <si>
    <t>BARIRI</t>
  </si>
  <si>
    <t>BARRETOS</t>
  </si>
  <si>
    <t>BARUERI</t>
  </si>
  <si>
    <t>BATATAIS</t>
  </si>
  <si>
    <t>BAURU</t>
  </si>
  <si>
    <t>BEBEDOURO</t>
  </si>
  <si>
    <t>BIRIGUI</t>
  </si>
  <si>
    <t>BOITUVA</t>
  </si>
  <si>
    <t>BOTUCATU</t>
  </si>
  <si>
    <t>BROTAS</t>
  </si>
  <si>
    <t>CAPIVARI</t>
  </si>
  <si>
    <t>CARAGUATATUBA</t>
  </si>
  <si>
    <t>CASA BRANCA</t>
  </si>
  <si>
    <t>CATANDUVA</t>
  </si>
  <si>
    <t>CESÁRIO LANGE</t>
  </si>
  <si>
    <t>COTIA</t>
  </si>
  <si>
    <t>CRUZEIRO</t>
  </si>
  <si>
    <t>CUBATÃO</t>
  </si>
  <si>
    <t>DIADEMA</t>
  </si>
  <si>
    <t>ESPÍRITO SANTO DO PINHAL</t>
  </si>
  <si>
    <t>FERNANDÓPOLIS</t>
  </si>
  <si>
    <t>FRANCA</t>
  </si>
  <si>
    <t>GUARUJÁ</t>
  </si>
  <si>
    <t>HORTOLÂNDIA</t>
  </si>
  <si>
    <t>ILHA SOLTEIRA</t>
  </si>
  <si>
    <t>INDAIATUBA</t>
  </si>
  <si>
    <t>ITAITUBA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</si>
  <si>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</si>
  <si>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</si>
  <si>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</si>
  <si>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</si>
  <si>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</si>
  <si>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</si>
  <si>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</si>
  <si>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ITATIBA</t>
  </si>
  <si>
    <t>ITU</t>
  </si>
  <si>
    <t>JABOTICABAL</t>
  </si>
  <si>
    <t>JACAREÍ</t>
  </si>
  <si>
    <t>JALES</t>
  </si>
  <si>
    <t>JANDIRA</t>
  </si>
  <si>
    <t>JAÚ</t>
  </si>
  <si>
    <t>JUNDIAÍ</t>
  </si>
  <si>
    <t>LEME</t>
  </si>
  <si>
    <t>LINS</t>
  </si>
  <si>
    <t>MARÍLIA</t>
  </si>
  <si>
    <t>MATÃO</t>
  </si>
  <si>
    <t>MAUÁ</t>
  </si>
  <si>
    <t>MOCOCA</t>
  </si>
  <si>
    <t>MOGI GUAÇU</t>
  </si>
  <si>
    <t>MONTE ALTO</t>
  </si>
  <si>
    <t>OLÍMPIA</t>
  </si>
  <si>
    <t>OSASCO</t>
  </si>
  <si>
    <t>OURINHOS</t>
  </si>
  <si>
    <t>PAULÍNIA</t>
  </si>
  <si>
    <t>PEDERNEIRAS</t>
  </si>
  <si>
    <t>PINDAMONHANGABA</t>
  </si>
  <si>
    <t>PIRACICABA</t>
  </si>
  <si>
    <t>PIRAJU</t>
  </si>
  <si>
    <t>PORTO FELIZ</t>
  </si>
  <si>
    <t>PRAIA GRANDE</t>
  </si>
  <si>
    <t>PRESIDENTE EPITÁCIO</t>
  </si>
  <si>
    <t>PRESIDENTE PRUDENTE</t>
  </si>
  <si>
    <t>PRESIDENTE VENCESLAU</t>
  </si>
  <si>
    <t>REGISTRO</t>
  </si>
  <si>
    <t>RIBEIRÃO PRETO</t>
  </si>
  <si>
    <t>RIO CLARO</t>
  </si>
  <si>
    <t>SANTA BÁRBARA D'OESTE</t>
  </si>
  <si>
    <t>SANTA CRUZ DAS PALMEIRAS</t>
  </si>
  <si>
    <t>SANTA CRUZ DO RIO PARDO</t>
  </si>
  <si>
    <t>SANTOS</t>
  </si>
  <si>
    <t>SÃO BERNARDO DO CAMPO</t>
  </si>
  <si>
    <t>SÃO CAETANO DO SUL</t>
  </si>
  <si>
    <t>SÃO JOÃO DA BOA VISTA</t>
  </si>
  <si>
    <t>SÃO JOSÉ DO RIO PARDO</t>
  </si>
  <si>
    <t>SÃO JOSÉ DO RIO PRETO</t>
  </si>
  <si>
    <t>SÃO JOSÉ DOS CAMPOS</t>
  </si>
  <si>
    <t>SÃO PEDRO</t>
  </si>
  <si>
    <t>SÃO ROQUE</t>
  </si>
  <si>
    <t>SÃO VICENTE</t>
  </si>
  <si>
    <t>SERTÃOZINHO</t>
  </si>
  <si>
    <t>SOCORRO</t>
  </si>
  <si>
    <t>SUMARÉ</t>
  </si>
  <si>
    <t>SUZANO</t>
  </si>
  <si>
    <t>TABOÃO DA SERRA</t>
  </si>
  <si>
    <t>TATUÍ</t>
  </si>
  <si>
    <t>TAUBATÉ</t>
  </si>
  <si>
    <t>TUPÃ</t>
  </si>
  <si>
    <t>UBATUBA</t>
  </si>
  <si>
    <t>VALINHOS</t>
  </si>
  <si>
    <t>VOTORANTIM</t>
  </si>
  <si>
    <t>VOTUPORANGA</t>
  </si>
  <si>
    <t>ARAGUAÍNA</t>
  </si>
  <si>
    <t>PALMAS</t>
  </si>
  <si>
    <t>Gráfico 4 – Salas Aberturas por UF</t>
  </si>
  <si>
    <t>População atendida por salas na faixa</t>
  </si>
  <si>
    <t>Menos de 80 salas</t>
  </si>
  <si>
    <t>Entre 80 e 100 salas</t>
  </si>
  <si>
    <t>Entre 100 e 200 salas</t>
  </si>
  <si>
    <t>Entre 200 e 300 salas</t>
  </si>
  <si>
    <t>Entre 300 e 500 salas</t>
  </si>
  <si>
    <t>Acima de 500 salas</t>
  </si>
  <si>
    <t>Redução no número de salas</t>
  </si>
  <si>
    <t>Abaixo de 30%</t>
  </si>
  <si>
    <t>Entre 30% e 50%</t>
  </si>
  <si>
    <t>Entre 50% e 100%</t>
  </si>
  <si>
    <t>Entre 100% e 150%</t>
  </si>
  <si>
    <t>Acima de 150%</t>
  </si>
  <si>
    <t>Menos de 30 mil habitantes por sala</t>
  </si>
  <si>
    <t>Entre 50 mil e 80 mil habitantes por sala</t>
  </si>
  <si>
    <t>Entre 80 mil e 100 mil habitantes por sala</t>
  </si>
  <si>
    <t>Acima de 100 mil habitantes por sala</t>
  </si>
  <si>
    <t>*População de 2010 a 2016 revisada segundo nova estimativa do IBGE, publicada em 2016.</t>
  </si>
  <si>
    <t>Tabela 2 - Dados Gerais da Exibição no País – 2010 a 2016</t>
  </si>
  <si>
    <t>Participação 2016</t>
  </si>
  <si>
    <t>Evolução 2010 a 2016</t>
  </si>
  <si>
    <t>Faixa Populacional</t>
  </si>
  <si>
    <t>AFA Cine Ritz Perim Center</t>
  </si>
  <si>
    <t>ARAUJO Multiplex Boulevard Botucatu</t>
  </si>
  <si>
    <t>Arcoplex Shopping Gravataí</t>
  </si>
  <si>
    <t>Biblioteca Roberto Santos</t>
  </si>
  <si>
    <t>Centerplex Cine Guararema</t>
  </si>
  <si>
    <t>Centerplex Grand Shopping Messejana</t>
  </si>
  <si>
    <t>Centro Cultural São Paulo</t>
  </si>
  <si>
    <t>Centro De Formação Cultural de Cidade Tiradentes</t>
  </si>
  <si>
    <t>CEU Aricanduva</t>
  </si>
  <si>
    <t>CEU Butantã</t>
  </si>
  <si>
    <t>CEU Caminho do Mar</t>
  </si>
  <si>
    <t>CEU Feitiço da Vila</t>
  </si>
  <si>
    <t>CEU Jacanã</t>
  </si>
  <si>
    <t>CEU Jambreiro</t>
  </si>
  <si>
    <t>CEU Meninos</t>
  </si>
  <si>
    <t>CEU Parque Veredas</t>
  </si>
  <si>
    <t>CEU Paz</t>
  </si>
  <si>
    <t>CEU Perus</t>
  </si>
  <si>
    <t>CEU Quinta do Sol</t>
  </si>
  <si>
    <t>CEU São Rafael</t>
  </si>
  <si>
    <t>CEU Três Lagos</t>
  </si>
  <si>
    <t>CEU Vila Atlântica</t>
  </si>
  <si>
    <t>CEU Vila do Sol</t>
  </si>
  <si>
    <t>Cine + Arte Tanópolis</t>
  </si>
  <si>
    <t>Cine A Bragança Paulista (Parque Mall)</t>
  </si>
  <si>
    <t>Cine Banguê</t>
  </si>
  <si>
    <t>Cine Bragança Garden Shopping</t>
  </si>
  <si>
    <t>Cine Gracher Shopping</t>
  </si>
  <si>
    <t>Cine Laser Barra do Garças</t>
  </si>
  <si>
    <t>Cine Santa Cruz</t>
  </si>
  <si>
    <t>Cine Sercla Rio Grande (Partage Shopping)</t>
  </si>
  <si>
    <t>Cine Uniplex Pirassununga</t>
  </si>
  <si>
    <t>Cineflix Cantareira Norte Shopping</t>
  </si>
  <si>
    <t xml:space="preserve">Cineflix Londrina </t>
  </si>
  <si>
    <t>Cineflix Shopping Sul</t>
  </si>
  <si>
    <t>Cinemais Jardim Norte Shopping</t>
  </si>
  <si>
    <t>Cinemark Camaçari (Boulevard Shopping)</t>
  </si>
  <si>
    <t>Cinemark Juazeiro (Juá Garden Shopping)</t>
  </si>
  <si>
    <t>Cinemark Shopping Catuaí Palladium</t>
  </si>
  <si>
    <t>Cinemaxx Unapark Shopping</t>
  </si>
  <si>
    <t>Cinemaxxi Cidade Luz</t>
  </si>
  <si>
    <t>Cineplus Emacite Mafra</t>
  </si>
  <si>
    <t>Cinépolis Plaza Shopping Carapicuíba</t>
  </si>
  <si>
    <t>Cinépolis Shopping Cerrado</t>
  </si>
  <si>
    <t>Cinesercla Cajazeiras</t>
  </si>
  <si>
    <t>Cinesystem Paulista North Way Shopping</t>
  </si>
  <si>
    <t>GNC Criciúma (Cinema Nações Shopping)</t>
  </si>
  <si>
    <t>Itacine</t>
  </si>
  <si>
    <t>Josué's Cine Pains</t>
  </si>
  <si>
    <t>KINOPLEXShopping Nova Iguaçu</t>
  </si>
  <si>
    <t>Maxicine</t>
  </si>
  <si>
    <t>Mobi Cine Gurupi</t>
  </si>
  <si>
    <t>Mobicine Avelan Shopping</t>
  </si>
  <si>
    <t>Multicine Cinemas Caxias Shopping</t>
  </si>
  <si>
    <t>Multiplex Itatiba Mall</t>
  </si>
  <si>
    <t>Reserva Cultural De Cinema (Caminho Niemeyer - MAC)</t>
  </si>
  <si>
    <t>Shopping RioMar Presidente Kennedy</t>
  </si>
  <si>
    <t>Top Cineplex Campinas</t>
  </si>
  <si>
    <t>GRAVATAÍ</t>
  </si>
  <si>
    <t>SPCINE</t>
  </si>
  <si>
    <t>GUARAREMA</t>
  </si>
  <si>
    <t>CINE TANÓPOLIS</t>
  </si>
  <si>
    <t>MONTENEGRO</t>
  </si>
  <si>
    <t>CINE A</t>
  </si>
  <si>
    <t>BRAGANÇA PAULISTA</t>
  </si>
  <si>
    <t>CINE BANGUÊ</t>
  </si>
  <si>
    <t>PATO BRANCO</t>
  </si>
  <si>
    <t>LASER</t>
  </si>
  <si>
    <t>BARRA DO GARÇAS</t>
  </si>
  <si>
    <t>CINE SANTA CRUZ</t>
  </si>
  <si>
    <t>UNIPLEX</t>
  </si>
  <si>
    <t>PIRASSUNUNGA</t>
  </si>
  <si>
    <t>CAMAÇARI</t>
  </si>
  <si>
    <t>JUAZEIRO</t>
  </si>
  <si>
    <t>CINEMAXX</t>
  </si>
  <si>
    <t>CINEMAXXI</t>
  </si>
  <si>
    <t>GUARABIRA</t>
  </si>
  <si>
    <t>CINEPLUS</t>
  </si>
  <si>
    <t>MAFRA</t>
  </si>
  <si>
    <t>CARAPICUÍBA</t>
  </si>
  <si>
    <t>PAULISTA</t>
  </si>
  <si>
    <t>ITACINE</t>
  </si>
  <si>
    <t>PAINS</t>
  </si>
  <si>
    <t>KINOPLEX</t>
  </si>
  <si>
    <t>MAXICINE</t>
  </si>
  <si>
    <t>GURUPI</t>
  </si>
  <si>
    <t>NOSSA SENHORA DA GLÓRIA</t>
  </si>
  <si>
    <t>CAXIAS</t>
  </si>
  <si>
    <t>RESERVA</t>
  </si>
  <si>
    <t>TOP CINEPLEX</t>
  </si>
  <si>
    <t xml:space="preserve">Cine São José </t>
  </si>
  <si>
    <t>Cine Segall</t>
  </si>
  <si>
    <t>CINE SÃO JOSÉ</t>
  </si>
  <si>
    <t>CINE SEGALL</t>
  </si>
  <si>
    <t>Centerplex North Shopping Maracanaú</t>
  </si>
  <si>
    <t>Cine Avenida</t>
  </si>
  <si>
    <t>Cine Cavaliere Orlandi</t>
  </si>
  <si>
    <t>Cine Cisne</t>
  </si>
  <si>
    <t>Cinemais Uberaba</t>
  </si>
  <si>
    <t>Cinemas Teresina (Teresina Shopping)</t>
  </si>
  <si>
    <t>Grupo Cine Itapetininga</t>
  </si>
  <si>
    <t>KINOPLEX Rio Sul</t>
  </si>
  <si>
    <t>KINOPLEX TopShopping</t>
  </si>
  <si>
    <t>CINE AVENIDA</t>
  </si>
  <si>
    <t>CINE CAVALIERE</t>
  </si>
  <si>
    <t>CINE CISNE</t>
  </si>
  <si>
    <t>CINE SÃO CARLOS</t>
  </si>
  <si>
    <t>CINEMAS TERESINA</t>
  </si>
  <si>
    <t>NÃO</t>
  </si>
  <si>
    <t>SIM</t>
  </si>
  <si>
    <t>PROCULT/BNDES</t>
  </si>
  <si>
    <t>AFA Cine Sumaré</t>
  </si>
  <si>
    <t>Cine Belluzzo</t>
  </si>
  <si>
    <t>CINE BELLUZZO</t>
  </si>
  <si>
    <t>Cine Capão da Canoa</t>
  </si>
  <si>
    <t>CINE CAPÃO DA CANOA</t>
  </si>
  <si>
    <t>Cine Galaxi</t>
  </si>
  <si>
    <t>CINE GALAXI</t>
  </si>
  <si>
    <t>CAÇAPAVA DO SUL</t>
  </si>
  <si>
    <t>Cine Manguinhos</t>
  </si>
  <si>
    <t>CINE MANGUINHOS</t>
  </si>
  <si>
    <t>Cineflix Shopping João Pessoa</t>
  </si>
  <si>
    <t>Cinelito - Cinema Fundação Nelito Câmara</t>
  </si>
  <si>
    <t>CINELITO</t>
  </si>
  <si>
    <t>Planet Cine Carioca</t>
  </si>
  <si>
    <t>PLANET CINEMAS</t>
  </si>
  <si>
    <t>Santa Rosa Caxias (II)</t>
  </si>
  <si>
    <t>SANTA ROSA CAXIAS</t>
  </si>
  <si>
    <t>Vilacine Cine Joia Rio Shopping</t>
  </si>
  <si>
    <t>VILACINE</t>
  </si>
  <si>
    <t>Movieplex Cinemas Riverside</t>
  </si>
  <si>
    <t>RIVERSIDE</t>
  </si>
  <si>
    <t>Complexos Fechados Temporariamente</t>
  </si>
  <si>
    <t>Cine Queluz Curitibanos</t>
  </si>
  <si>
    <t>QUELUZ</t>
  </si>
  <si>
    <t>Cine Teatro São Pedro</t>
  </si>
  <si>
    <t>CINE TEATRO SÃO PEDRO</t>
  </si>
  <si>
    <t>Josué´s Cine Piumhi</t>
  </si>
  <si>
    <t>Cine Teatro Municipal "Geraldo Alves"</t>
  </si>
  <si>
    <t>PREFEITURA ITÁPOLIS</t>
  </si>
  <si>
    <t>UCI/KINOPLEX</t>
  </si>
  <si>
    <t>PLAYARTE</t>
  </si>
  <si>
    <t>LUMIÈRE</t>
  </si>
  <si>
    <t>CRUZEIRO DO SUL</t>
  </si>
  <si>
    <t>ARACRUZ</t>
  </si>
  <si>
    <t>MORRINHOS</t>
  </si>
  <si>
    <t>CAETÉ</t>
  </si>
  <si>
    <t>AFOGADOS DA INGAZEIRA</t>
  </si>
  <si>
    <t>Tabela 3 – Salas por Porte das Cidades - 2016</t>
  </si>
  <si>
    <t>Tabela 4 - Salas de Exibição por Faixa Populacional - 2016</t>
  </si>
  <si>
    <t>Tabela 7 - Local de Funcionamento das Salas de Exibição - 2010 a 2016</t>
  </si>
  <si>
    <t>Tabela 6 – Salas de Exibição por Região - 2010 a 2016</t>
  </si>
  <si>
    <t>Tabela 5 - Evolução das Salas de Exibição por Faixa Populacional - 2010 a 2016</t>
  </si>
  <si>
    <t>X</t>
  </si>
  <si>
    <t>y</t>
  </si>
  <si>
    <t xml:space="preserve">CIDADES PEQUENAS </t>
  </si>
  <si>
    <t>Gráfico 9 – Habitantes por Sala - 2016</t>
  </si>
  <si>
    <t>Gráfico 8 – Salas por UF – 2016</t>
  </si>
  <si>
    <t>2010</t>
  </si>
  <si>
    <t>2011</t>
  </si>
  <si>
    <t>2012</t>
  </si>
  <si>
    <t>2013</t>
  </si>
  <si>
    <t>2014</t>
  </si>
  <si>
    <t>2015</t>
  </si>
  <si>
    <t>2016</t>
  </si>
  <si>
    <t>2005</t>
  </si>
  <si>
    <t>2006</t>
  </si>
  <si>
    <t>2007</t>
  </si>
  <si>
    <t>2008</t>
  </si>
  <si>
    <t>2009</t>
  </si>
  <si>
    <t>Tabela 9 - Salas Abertas em 2016 - Resumo</t>
  </si>
  <si>
    <t>Tabela 10 – Salas de Novos Complexos, Reaberturas e Ampliações - 2016</t>
  </si>
  <si>
    <t>Tabela 11 – Salas de Novos Complexos por Tecnologia de Projeção - 2016</t>
  </si>
  <si>
    <t>Tabela 12 – Salas Abertas (Salas de Novos Complexos, Reaberturas e Ampliações) por Porte das Cidades</t>
  </si>
  <si>
    <t>Gráfico 10 - Taxa de Crescimento 2011-2016 por UF</t>
  </si>
  <si>
    <t>Tabela 8 - Salas de Exibição Premiadas com Recursos do PAR - 2005 a 2016</t>
  </si>
  <si>
    <t>Tabela 13 - Salas Fechadas e em Reforma - 2016</t>
  </si>
  <si>
    <t>Tabela 14 – Ranking de Salas por Circuito - 2016</t>
  </si>
  <si>
    <t>ANEXO II – Municípios com Salas de Exibição - 2016</t>
  </si>
  <si>
    <r>
      <t xml:space="preserve">Anexo I </t>
    </r>
    <r>
      <rPr>
        <sz val="11"/>
        <color indexed="8"/>
        <rFont val="Open Sans"/>
        <family val="2"/>
      </rPr>
      <t>- Ranking de Salas de Exibição por UF e por Grupo Exibidor  – 2016</t>
    </r>
  </si>
  <si>
    <t>Gráfico 1– Evolução do Número de Salas no Brasil – 1971 a 2016</t>
  </si>
  <si>
    <t>Gráfico 2 – Crescimento do número de salas por Faixa Populacional de Municípios – 2010 a 2016</t>
  </si>
  <si>
    <t>Gráfico 7 – Tecnologia de Projeção das Novas Salas</t>
  </si>
  <si>
    <t>Gráfico 6 – Salas Inauguradas em Novos Complexos – Destaques</t>
  </si>
  <si>
    <t>Gráfico 5 – Comparativo Salas Abertas, Reabertas e Ampliadas por Porte dos Municípios e Região – 2015 e 2016</t>
  </si>
  <si>
    <t>Gráfico 3 – Evolução dos Recursos de Fomento Direcionados ao Prêmio Adicional de Renda (PAR) de 2005 a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</si>
</sst>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;"/>
    <numFmt numFmtId="165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entury Gothic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Open Sans"/>
      <family val="2"/>
    </font>
    <font>
      <sz val="9"/>
      <color theme="1"/>
      <name val="Open Sans"/>
      <family val="2"/>
    </font>
    <font>
      <sz val="11"/>
      <color theme="1"/>
      <name val="Open Sans"/>
      <family val="2"/>
    </font>
    <font>
      <b/>
      <sz val="9"/>
      <color rgb="FF000000"/>
      <name val="Open Sans"/>
      <family val="2"/>
    </font>
    <font>
      <sz val="9"/>
      <color rgb="FF000000"/>
      <name val="Open Sans"/>
      <family val="2"/>
    </font>
    <font>
      <sz val="11"/>
      <color indexed="8"/>
      <name val="Open Sans"/>
      <family val="2"/>
    </font>
    <font>
      <sz val="10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1"/>
      <color rgb="FF000000"/>
      <name val="Open Sans"/>
      <family val="2"/>
    </font>
    <font>
      <b/>
      <sz val="9"/>
      <color theme="1"/>
      <name val="Open Sans"/>
      <family val="2"/>
    </font>
    <font>
      <sz val="9"/>
      <name val="Open Sans"/>
      <family val="2"/>
    </font>
    <font>
      <b/>
      <sz val="9"/>
      <name val="Open Sans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9D0D1"/>
        <bgColor indexed="64"/>
      </patternFill>
    </fill>
    <fill>
      <patternFill patternType="solid">
        <fgColor rgb="FF5A696A"/>
        <bgColor indexed="64"/>
      </patternFill>
    </fill>
    <fill>
      <patternFill patternType="solid">
        <fgColor rgb="FF9AD3D9"/>
        <bgColor indexed="64"/>
      </patternFill>
    </fill>
    <fill>
      <patternFill patternType="solid">
        <fgColor rgb="FF7FC0DB"/>
        <bgColor indexed="64"/>
      </patternFill>
    </fill>
    <fill>
      <patternFill patternType="solid">
        <fgColor rgb="FF276E8B"/>
        <bgColor indexed="64"/>
      </patternFill>
    </fill>
    <fill>
      <patternFill patternType="solid">
        <fgColor rgb="FF398E98"/>
        <bgColor indexed="64"/>
      </patternFill>
    </fill>
    <fill>
      <patternFill patternType="solid">
        <fgColor rgb="FF1A495D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34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4" tint="0.39997558519241921"/>
      </right>
      <top style="thin">
        <color auto="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auto="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auto="1"/>
      </top>
      <bottom/>
      <diagonal/>
    </border>
    <border>
      <left style="thin">
        <color auto="1"/>
      </left>
      <right style="thin">
        <color theme="4" tint="0.3999755851924192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auto="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4" tint="0.3999755851924192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</borders>
  <cellStyleXfs count="6">
    <xf numFmtId="0" fontId="0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2" fillId="0" borderId="0" xfId="0" applyFont="1" applyAlignment="1">
      <alignment horizontal="left" vertical="center"/>
    </xf>
    <xf numFmtId="0" fontId="3" fillId="2" borderId="0" xfId="1" applyFill="1"/>
    <xf numFmtId="0" fontId="0" fillId="2" borderId="0" xfId="0" applyFill="1"/>
    <xf numFmtId="0" fontId="5" fillId="2" borderId="0" xfId="0" applyFont="1" applyFill="1"/>
    <xf numFmtId="0" fontId="4" fillId="2" borderId="0" xfId="0" applyFont="1" applyFill="1"/>
    <xf numFmtId="9" fontId="4" fillId="2" borderId="0" xfId="0" applyNumberFormat="1" applyFont="1" applyFill="1"/>
    <xf numFmtId="164" fontId="0" fillId="3" borderId="0" xfId="0" applyNumberForma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6" fillId="2" borderId="0" xfId="1" applyFont="1" applyFill="1"/>
    <xf numFmtId="164" fontId="7" fillId="3" borderId="0" xfId="0" applyNumberFormat="1" applyFont="1" applyFill="1" applyBorder="1" applyAlignment="1">
      <alignment horizontal="center"/>
    </xf>
    <xf numFmtId="0" fontId="7" fillId="2" borderId="0" xfId="1" applyFont="1" applyFill="1"/>
    <xf numFmtId="164" fontId="7" fillId="4" borderId="0" xfId="0" applyNumberFormat="1" applyFont="1" applyFill="1" applyBorder="1" applyAlignment="1">
      <alignment horizontal="center"/>
    </xf>
    <xf numFmtId="164" fontId="7" fillId="5" borderId="0" xfId="0" applyNumberFormat="1" applyFont="1" applyFill="1" applyBorder="1" applyAlignment="1">
      <alignment horizontal="center"/>
    </xf>
    <xf numFmtId="164" fontId="7" fillId="6" borderId="0" xfId="0" applyNumberFormat="1" applyFont="1" applyFill="1" applyBorder="1" applyAlignment="1">
      <alignment horizontal="center"/>
    </xf>
    <xf numFmtId="164" fontId="7" fillId="7" borderId="0" xfId="0" applyNumberFormat="1" applyFont="1" applyFill="1" applyBorder="1" applyAlignment="1">
      <alignment horizontal="center"/>
    </xf>
    <xf numFmtId="164" fontId="7" fillId="8" borderId="0" xfId="0" applyNumberFormat="1" applyFont="1" applyFill="1" applyBorder="1" applyAlignment="1">
      <alignment horizontal="center"/>
    </xf>
    <xf numFmtId="0" fontId="6" fillId="2" borderId="0" xfId="1" applyFont="1" applyFill="1" applyAlignment="1">
      <alignment horizontal="left"/>
    </xf>
    <xf numFmtId="0" fontId="8" fillId="0" borderId="0" xfId="4" applyFont="1" applyAlignment="1">
      <alignment horizontal="left" vertical="center"/>
    </xf>
    <xf numFmtId="0" fontId="8" fillId="0" borderId="0" xfId="4" applyFont="1" applyAlignment="1">
      <alignment horizontal="center" vertical="center"/>
    </xf>
    <xf numFmtId="0" fontId="7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0" fontId="7" fillId="0" borderId="0" xfId="4" applyFont="1"/>
    <xf numFmtId="0" fontId="9" fillId="10" borderId="1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8" fillId="0" borderId="0" xfId="0" applyFont="1"/>
    <xf numFmtId="0" fontId="10" fillId="0" borderId="1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3" fontId="9" fillId="10" borderId="9" xfId="0" applyNumberFormat="1" applyFont="1" applyFill="1" applyBorder="1" applyAlignment="1">
      <alignment horizontal="center" vertical="center"/>
    </xf>
    <xf numFmtId="0" fontId="8" fillId="2" borderId="0" xfId="4" applyFont="1" applyFill="1" applyAlignment="1">
      <alignment horizontal="left" vertical="center"/>
    </xf>
    <xf numFmtId="0" fontId="8" fillId="2" borderId="0" xfId="4" applyFont="1" applyFill="1" applyAlignment="1">
      <alignment horizontal="center" vertic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 vertical="center"/>
    </xf>
    <xf numFmtId="0" fontId="7" fillId="2" borderId="0" xfId="4" applyFont="1" applyFill="1" applyBorder="1" applyAlignment="1">
      <alignment horizontal="center" vertical="center"/>
    </xf>
    <xf numFmtId="0" fontId="7" fillId="2" borderId="0" xfId="4" applyFont="1" applyFill="1"/>
    <xf numFmtId="0" fontId="12" fillId="2" borderId="0" xfId="1" applyFont="1" applyFill="1"/>
    <xf numFmtId="0" fontId="12" fillId="0" borderId="0" xfId="1" applyFont="1"/>
    <xf numFmtId="0" fontId="13" fillId="0" borderId="0" xfId="1" applyFont="1"/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/>
    <xf numFmtId="3" fontId="14" fillId="0" borderId="0" xfId="0" applyNumberFormat="1" applyFont="1"/>
    <xf numFmtId="0" fontId="14" fillId="0" borderId="0" xfId="0" applyFont="1" applyAlignment="1">
      <alignment wrapText="1"/>
    </xf>
    <xf numFmtId="0" fontId="14" fillId="0" borderId="9" xfId="0" applyFont="1" applyBorder="1" applyAlignment="1">
      <alignment horizontal="center" vertical="center"/>
    </xf>
    <xf numFmtId="9" fontId="14" fillId="0" borderId="0" xfId="5" applyFont="1"/>
    <xf numFmtId="0" fontId="14" fillId="0" borderId="0" xfId="0" applyFont="1" applyAlignment="1"/>
    <xf numFmtId="0" fontId="15" fillId="10" borderId="20" xfId="0" applyFont="1" applyFill="1" applyBorder="1" applyAlignment="1">
      <alignment horizontal="center" vertical="center"/>
    </xf>
    <xf numFmtId="0" fontId="15" fillId="10" borderId="21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center"/>
    </xf>
    <xf numFmtId="0" fontId="14" fillId="11" borderId="9" xfId="0" applyFont="1" applyFill="1" applyBorder="1" applyAlignment="1">
      <alignment horizontal="center" vertical="center"/>
    </xf>
    <xf numFmtId="0" fontId="14" fillId="11" borderId="24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5" fillId="10" borderId="25" xfId="0" applyFont="1" applyFill="1" applyBorder="1" applyAlignment="1">
      <alignment horizontal="center" vertical="center"/>
    </xf>
    <xf numFmtId="0" fontId="15" fillId="10" borderId="19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11" xfId="0" applyFont="1" applyFill="1" applyBorder="1" applyAlignment="1">
      <alignment horizontal="left"/>
    </xf>
    <xf numFmtId="165" fontId="14" fillId="0" borderId="0" xfId="5" applyNumberFormat="1" applyFont="1"/>
    <xf numFmtId="0" fontId="14" fillId="0" borderId="0" xfId="0" applyFont="1" applyFill="1" applyBorder="1" applyAlignment="1">
      <alignment horizontal="center" vertical="center"/>
    </xf>
    <xf numFmtId="10" fontId="14" fillId="0" borderId="0" xfId="0" applyNumberFormat="1" applyFont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 wrapText="1"/>
    </xf>
    <xf numFmtId="165" fontId="14" fillId="0" borderId="0" xfId="5" applyNumberFormat="1" applyFont="1" applyFill="1"/>
    <xf numFmtId="0" fontId="9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3" fontId="9" fillId="10" borderId="9" xfId="0" applyNumberFormat="1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10" fillId="11" borderId="16" xfId="0" applyFont="1" applyFill="1" applyBorder="1" applyAlignment="1">
      <alignment horizontal="center" vertical="center"/>
    </xf>
    <xf numFmtId="0" fontId="9" fillId="10" borderId="20" xfId="0" applyFont="1" applyFill="1" applyBorder="1" applyAlignment="1">
      <alignment horizontal="center" vertical="center"/>
    </xf>
    <xf numFmtId="0" fontId="9" fillId="10" borderId="21" xfId="0" applyFont="1" applyFill="1" applyBorder="1" applyAlignment="1">
      <alignment horizontal="center" vertical="center"/>
    </xf>
    <xf numFmtId="0" fontId="9" fillId="10" borderId="22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3" fontId="10" fillId="11" borderId="9" xfId="0" applyNumberFormat="1" applyFont="1" applyFill="1" applyBorder="1" applyAlignment="1">
      <alignment horizontal="center" vertical="center"/>
    </xf>
    <xf numFmtId="3" fontId="10" fillId="11" borderId="24" xfId="0" applyNumberFormat="1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2" fontId="10" fillId="11" borderId="24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/>
    </xf>
    <xf numFmtId="0" fontId="10" fillId="11" borderId="25" xfId="0" applyFont="1" applyFill="1" applyBorder="1" applyAlignment="1">
      <alignment horizontal="center" vertical="center"/>
    </xf>
    <xf numFmtId="165" fontId="10" fillId="11" borderId="19" xfId="0" applyNumberFormat="1" applyFont="1" applyFill="1" applyBorder="1" applyAlignment="1">
      <alignment horizontal="center" vertical="center"/>
    </xf>
    <xf numFmtId="165" fontId="10" fillId="11" borderId="1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3" fontId="9" fillId="10" borderId="8" xfId="0" applyNumberFormat="1" applyFont="1" applyFill="1" applyBorder="1" applyAlignment="1">
      <alignment horizontal="center" vertical="center" wrapText="1"/>
    </xf>
    <xf numFmtId="0" fontId="9" fillId="10" borderId="28" xfId="0" applyFont="1" applyFill="1" applyBorder="1" applyAlignment="1">
      <alignment horizontal="center" vertical="center" wrapText="1"/>
    </xf>
    <xf numFmtId="0" fontId="9" fillId="10" borderId="10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0" borderId="24" xfId="0" applyFont="1" applyFill="1" applyBorder="1" applyAlignment="1">
      <alignment horizontal="center" vertical="center" wrapText="1"/>
    </xf>
    <xf numFmtId="165" fontId="10" fillId="11" borderId="9" xfId="0" applyNumberFormat="1" applyFont="1" applyFill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0" fontId="10" fillId="0" borderId="0" xfId="5" applyNumberFormat="1" applyFont="1"/>
    <xf numFmtId="0" fontId="9" fillId="10" borderId="25" xfId="0" applyFont="1" applyFill="1" applyBorder="1" applyAlignment="1">
      <alignment horizontal="center" vertical="center"/>
    </xf>
    <xf numFmtId="3" fontId="9" fillId="10" borderId="19" xfId="0" applyNumberFormat="1" applyFont="1" applyFill="1" applyBorder="1" applyAlignment="1">
      <alignment horizontal="center" vertical="center"/>
    </xf>
    <xf numFmtId="0" fontId="9" fillId="10" borderId="19" xfId="0" applyFont="1" applyFill="1" applyBorder="1" applyAlignment="1">
      <alignment horizontal="center" vertical="center"/>
    </xf>
    <xf numFmtId="165" fontId="9" fillId="10" borderId="19" xfId="0" applyNumberFormat="1" applyFont="1" applyFill="1" applyBorder="1" applyAlignment="1">
      <alignment horizontal="center" vertical="center"/>
    </xf>
    <xf numFmtId="165" fontId="9" fillId="10" borderId="1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9" fillId="10" borderId="9" xfId="0" applyFont="1" applyFill="1" applyBorder="1" applyAlignment="1">
      <alignment horizontal="center" vertical="center"/>
    </xf>
    <xf numFmtId="165" fontId="10" fillId="11" borderId="24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165" fontId="10" fillId="0" borderId="24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5" fontId="10" fillId="0" borderId="0" xfId="5" applyNumberFormat="1" applyFont="1" applyBorder="1"/>
    <xf numFmtId="0" fontId="10" fillId="12" borderId="23" xfId="0" applyFont="1" applyFill="1" applyBorder="1" applyAlignment="1">
      <alignment horizontal="center" vertical="center"/>
    </xf>
    <xf numFmtId="0" fontId="10" fillId="12" borderId="9" xfId="0" applyFont="1" applyFill="1" applyBorder="1" applyAlignment="1">
      <alignment horizontal="center" vertical="center"/>
    </xf>
    <xf numFmtId="165" fontId="10" fillId="12" borderId="9" xfId="0" applyNumberFormat="1" applyFont="1" applyFill="1" applyBorder="1" applyAlignment="1">
      <alignment horizontal="center" vertical="center"/>
    </xf>
    <xf numFmtId="165" fontId="10" fillId="12" borderId="24" xfId="0" applyNumberFormat="1" applyFont="1" applyFill="1" applyBorder="1" applyAlignment="1">
      <alignment horizontal="center" vertical="center"/>
    </xf>
    <xf numFmtId="3" fontId="10" fillId="12" borderId="9" xfId="0" applyNumberFormat="1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3" fontId="10" fillId="2" borderId="9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9" fontId="10" fillId="2" borderId="24" xfId="5" applyNumberFormat="1" applyFont="1" applyFill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3" fontId="9" fillId="10" borderId="8" xfId="0" applyNumberFormat="1" applyFont="1" applyFill="1" applyBorder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3" fontId="9" fillId="10" borderId="5" xfId="0" applyNumberFormat="1" applyFont="1" applyFill="1" applyBorder="1" applyAlignment="1">
      <alignment horizontal="center" vertical="center" wrapText="1"/>
    </xf>
    <xf numFmtId="9" fontId="10" fillId="0" borderId="5" xfId="5" applyFont="1" applyBorder="1" applyAlignment="1">
      <alignment horizontal="center" vertical="center"/>
    </xf>
    <xf numFmtId="9" fontId="10" fillId="11" borderId="5" xfId="5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165" fontId="9" fillId="10" borderId="6" xfId="0" applyNumberFormat="1" applyFont="1" applyFill="1" applyBorder="1" applyAlignment="1">
      <alignment horizontal="center" vertical="center"/>
    </xf>
    <xf numFmtId="165" fontId="9" fillId="10" borderId="9" xfId="0" applyNumberFormat="1" applyFont="1" applyFill="1" applyBorder="1" applyAlignment="1">
      <alignment horizontal="center" vertical="center"/>
    </xf>
    <xf numFmtId="0" fontId="7" fillId="0" borderId="0" xfId="0" applyFont="1"/>
    <xf numFmtId="0" fontId="16" fillId="10" borderId="1" xfId="4" applyFont="1" applyFill="1" applyBorder="1" applyAlignment="1">
      <alignment horizontal="center" vertical="center"/>
    </xf>
    <xf numFmtId="0" fontId="16" fillId="10" borderId="2" xfId="4" applyFont="1" applyFill="1" applyBorder="1" applyAlignment="1">
      <alignment horizontal="center" vertical="center" textRotation="60"/>
    </xf>
    <xf numFmtId="0" fontId="17" fillId="0" borderId="10" xfId="1" applyFont="1" applyBorder="1"/>
    <xf numFmtId="0" fontId="17" fillId="2" borderId="0" xfId="1" applyFont="1" applyFill="1"/>
    <xf numFmtId="165" fontId="7" fillId="2" borderId="10" xfId="3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 wrapText="1"/>
    </xf>
    <xf numFmtId="0" fontId="18" fillId="10" borderId="4" xfId="1" applyFont="1" applyFill="1" applyBorder="1" applyAlignment="1">
      <alignment horizontal="center" vertical="center" wrapText="1"/>
    </xf>
    <xf numFmtId="3" fontId="18" fillId="10" borderId="5" xfId="1" applyNumberFormat="1" applyFont="1" applyFill="1" applyBorder="1" applyAlignment="1">
      <alignment horizontal="center" vertical="center"/>
    </xf>
    <xf numFmtId="165" fontId="18" fillId="10" borderId="5" xfId="3" applyNumberFormat="1" applyFont="1" applyFill="1" applyBorder="1" applyAlignment="1">
      <alignment horizontal="center" vertical="center"/>
    </xf>
    <xf numFmtId="0" fontId="18" fillId="10" borderId="7" xfId="1" applyFont="1" applyFill="1" applyBorder="1" applyAlignment="1">
      <alignment horizontal="center" vertical="center" wrapText="1"/>
    </xf>
    <xf numFmtId="165" fontId="18" fillId="10" borderId="8" xfId="3" applyNumberFormat="1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 wrapText="1"/>
    </xf>
    <xf numFmtId="0" fontId="9" fillId="10" borderId="27" xfId="0" applyFont="1" applyFill="1" applyBorder="1" applyAlignment="1">
      <alignment horizontal="center" vertical="center" wrapText="1"/>
    </xf>
    <xf numFmtId="0" fontId="9" fillId="10" borderId="26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/>
    </xf>
    <xf numFmtId="0" fontId="9" fillId="10" borderId="29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 wrapText="1"/>
    </xf>
    <xf numFmtId="0" fontId="9" fillId="10" borderId="31" xfId="0" applyFont="1" applyFill="1" applyBorder="1" applyAlignment="1">
      <alignment horizontal="center" vertical="center" wrapText="1"/>
    </xf>
    <xf numFmtId="0" fontId="9" fillId="10" borderId="22" xfId="0" applyFont="1" applyFill="1" applyBorder="1" applyAlignment="1">
      <alignment horizontal="center" vertical="center" wrapText="1"/>
    </xf>
    <xf numFmtId="0" fontId="9" fillId="10" borderId="32" xfId="0" applyFont="1" applyFill="1" applyBorder="1" applyAlignment="1">
      <alignment horizontal="center" vertical="center" wrapText="1"/>
    </xf>
    <xf numFmtId="0" fontId="9" fillId="10" borderId="33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30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0" fontId="9" fillId="10" borderId="1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</cellXfs>
  <cellStyles count="6">
    <cellStyle name="Normal" xfId="0" builtinId="0"/>
    <cellStyle name="Normal 12 2" xfId="4" xr:uid="{00000000-0005-0000-0000-000001000000}"/>
    <cellStyle name="Normal 17" xfId="2" xr:uid="{00000000-0005-0000-0000-000002000000}"/>
    <cellStyle name="Normal 2" xfId="1" xr:uid="{00000000-0005-0000-0000-000003000000}"/>
    <cellStyle name="Porcentagem" xfId="5" builtinId="5"/>
    <cellStyle name="Porcentagem 2" xfId="3" xr:uid="{00000000-0005-0000-0000-000005000000}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right style="thin">
          <color auto="1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3494BA"/>
      <color rgb="FFCEDBE6"/>
      <color rgb="FF58B6C0"/>
      <color rgb="FF7A8C8E"/>
      <color rgb="FF75BD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5.xml"/><Relationship Id="rId21" Type="http://schemas.openxmlformats.org/officeDocument/2006/relationships/worksheet" Target="worksheets/sheet20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32" Type="http://schemas.openxmlformats.org/officeDocument/2006/relationships/externalLink" Target="externalLinks/externalLink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1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externalLink" Target="externalLinks/externalLink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1"/>
          <c:tx>
            <c:v>Bilheteria</c:v>
          </c:tx>
          <c:spPr>
            <a:solidFill>
              <a:srgbClr val="75BDA7"/>
            </a:solidFill>
            <a:ln>
              <a:noFill/>
            </a:ln>
            <a:effectLst/>
          </c:spPr>
          <c:cat>
            <c:numLit>
              <c:formatCode>General</c:formatCode>
              <c:ptCount val="45"/>
              <c:pt idx="0">
                <c:v>1971</c:v>
              </c:pt>
              <c:pt idx="1">
                <c:v>1972</c:v>
              </c:pt>
              <c:pt idx="2">
                <c:v>1973</c:v>
              </c:pt>
              <c:pt idx="3">
                <c:v>1974</c:v>
              </c:pt>
              <c:pt idx="4">
                <c:v>1975</c:v>
              </c:pt>
              <c:pt idx="5">
                <c:v>1976</c:v>
              </c:pt>
              <c:pt idx="6">
                <c:v>1977</c:v>
              </c:pt>
              <c:pt idx="7">
                <c:v>1978</c:v>
              </c:pt>
              <c:pt idx="8">
                <c:v>1979</c:v>
              </c:pt>
              <c:pt idx="9">
                <c:v>1980</c:v>
              </c:pt>
              <c:pt idx="10">
                <c:v>1981</c:v>
              </c:pt>
              <c:pt idx="11">
                <c:v>1982</c:v>
              </c:pt>
              <c:pt idx="12">
                <c:v>1983</c:v>
              </c:pt>
              <c:pt idx="13">
                <c:v>1984</c:v>
              </c:pt>
              <c:pt idx="14">
                <c:v>1985</c:v>
              </c:pt>
              <c:pt idx="15">
                <c:v>1986</c:v>
              </c:pt>
              <c:pt idx="16">
                <c:v>1987</c:v>
              </c:pt>
              <c:pt idx="17">
                <c:v>1988</c:v>
              </c:pt>
              <c:pt idx="18">
                <c:v>1989</c:v>
              </c:pt>
              <c:pt idx="19">
                <c:v>1990</c:v>
              </c:pt>
              <c:pt idx="20">
                <c:v>1991</c:v>
              </c:pt>
              <c:pt idx="21">
                <c:v>1992</c:v>
              </c:pt>
              <c:pt idx="22">
                <c:v>1993</c:v>
              </c:pt>
              <c:pt idx="23">
                <c:v>1994</c:v>
              </c:pt>
              <c:pt idx="24">
                <c:v>1995</c:v>
              </c:pt>
              <c:pt idx="25">
                <c:v>1996</c:v>
              </c:pt>
              <c:pt idx="26">
                <c:v>1997</c:v>
              </c:pt>
              <c:pt idx="27">
                <c:v>1998</c:v>
              </c:pt>
              <c:pt idx="28">
                <c:v>1999</c:v>
              </c:pt>
              <c:pt idx="29">
                <c:v>2000</c:v>
              </c:pt>
              <c:pt idx="30">
                <c:v>2001</c:v>
              </c:pt>
              <c:pt idx="31">
                <c:v>2002</c:v>
              </c:pt>
              <c:pt idx="32">
                <c:v>2003</c:v>
              </c:pt>
              <c:pt idx="33">
                <c:v>2004</c:v>
              </c:pt>
              <c:pt idx="34">
                <c:v>2005</c:v>
              </c:pt>
              <c:pt idx="35">
                <c:v>2006</c:v>
              </c:pt>
              <c:pt idx="36">
                <c:v>2007</c:v>
              </c:pt>
              <c:pt idx="37">
                <c:v>2008</c:v>
              </c:pt>
              <c:pt idx="38">
                <c:v>2009</c:v>
              </c:pt>
              <c:pt idx="39">
                <c:v>2010</c:v>
              </c:pt>
              <c:pt idx="40">
                <c:v>2011</c:v>
              </c:pt>
              <c:pt idx="41">
                <c:v>2012</c:v>
              </c:pt>
              <c:pt idx="42">
                <c:v>2013</c:v>
              </c:pt>
              <c:pt idx="43">
                <c:v>2014</c:v>
              </c:pt>
              <c:pt idx="44">
                <c:v>2015</c:v>
              </c:pt>
            </c:numLit>
          </c:cat>
          <c:val>
            <c:numLit>
              <c:formatCode>General</c:formatCode>
              <c:ptCount val="46"/>
              <c:pt idx="0">
                <c:v>203020339</c:v>
              </c:pt>
              <c:pt idx="1">
                <c:v>191489250</c:v>
              </c:pt>
              <c:pt idx="2">
                <c:v>193377651</c:v>
              </c:pt>
              <c:pt idx="3">
                <c:v>201291002</c:v>
              </c:pt>
              <c:pt idx="4">
                <c:v>275380446</c:v>
              </c:pt>
              <c:pt idx="5">
                <c:v>250530851</c:v>
              </c:pt>
              <c:pt idx="6">
                <c:v>208336002</c:v>
              </c:pt>
              <c:pt idx="7">
                <c:v>211657024</c:v>
              </c:pt>
              <c:pt idx="8">
                <c:v>191908000</c:v>
              </c:pt>
              <c:pt idx="9">
                <c:v>164773000</c:v>
              </c:pt>
              <c:pt idx="10">
                <c:v>138892000</c:v>
              </c:pt>
              <c:pt idx="11">
                <c:v>127913000</c:v>
              </c:pt>
              <c:pt idx="12">
                <c:v>106536000</c:v>
              </c:pt>
              <c:pt idx="13">
                <c:v>89936000</c:v>
              </c:pt>
              <c:pt idx="14">
                <c:v>91300000</c:v>
              </c:pt>
              <c:pt idx="15">
                <c:v>127603000</c:v>
              </c:pt>
              <c:pt idx="16">
                <c:v>116939000</c:v>
              </c:pt>
              <c:pt idx="17">
                <c:v>108567000</c:v>
              </c:pt>
              <c:pt idx="18">
                <c:v>110072000</c:v>
              </c:pt>
              <c:pt idx="19">
                <c:v>95101000</c:v>
              </c:pt>
              <c:pt idx="20">
                <c:v>95093000</c:v>
              </c:pt>
              <c:pt idx="21">
                <c:v>75000000</c:v>
              </c:pt>
              <c:pt idx="22">
                <c:v>70000000</c:v>
              </c:pt>
              <c:pt idx="23">
                <c:v>75000000</c:v>
              </c:pt>
              <c:pt idx="24">
                <c:v>85000000</c:v>
              </c:pt>
              <c:pt idx="25">
                <c:v>62000000</c:v>
              </c:pt>
              <c:pt idx="26">
                <c:v>52000000</c:v>
              </c:pt>
              <c:pt idx="27">
                <c:v>70000000</c:v>
              </c:pt>
              <c:pt idx="28">
                <c:v>70000000</c:v>
              </c:pt>
              <c:pt idx="29">
                <c:v>72000000</c:v>
              </c:pt>
              <c:pt idx="30">
                <c:v>75000000</c:v>
              </c:pt>
              <c:pt idx="31">
                <c:v>90865988</c:v>
              </c:pt>
              <c:pt idx="32">
                <c:v>105031457</c:v>
              </c:pt>
              <c:pt idx="33">
                <c:v>117451863</c:v>
              </c:pt>
              <c:pt idx="34">
                <c:v>93602863</c:v>
              </c:pt>
              <c:pt idx="35">
                <c:v>90283635</c:v>
              </c:pt>
              <c:pt idx="36">
                <c:v>89319290</c:v>
              </c:pt>
              <c:pt idx="37">
                <c:v>80288889</c:v>
              </c:pt>
              <c:pt idx="38">
                <c:v>96595506</c:v>
              </c:pt>
              <c:pt idx="39">
                <c:v>109149353</c:v>
              </c:pt>
              <c:pt idx="40">
                <c:v>125518802</c:v>
              </c:pt>
              <c:pt idx="41">
                <c:v>130943514</c:v>
              </c:pt>
              <c:pt idx="42">
                <c:v>121728465</c:v>
              </c:pt>
              <c:pt idx="43">
                <c:v>136513500</c:v>
              </c:pt>
              <c:pt idx="44">
                <c:v>173022509</c:v>
              </c:pt>
              <c:pt idx="45">
                <c:v>184324379</c:v>
              </c:pt>
            </c:numLit>
          </c:val>
          <c:extLst>
            <c:ext xmlns:c16="http://schemas.microsoft.com/office/drawing/2014/chart" uri="{C3380CC4-5D6E-409C-BE32-E72D297353CC}">
              <c16:uniqueId val="{00000000-416B-4089-A02D-79EB6312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69856"/>
        <c:axId val="453970400"/>
      </c:areaChart>
      <c:lineChart>
        <c:grouping val="stacked"/>
        <c:varyColors val="0"/>
        <c:ser>
          <c:idx val="0"/>
          <c:order val="0"/>
          <c:tx>
            <c:v>Salas</c:v>
          </c:tx>
          <c:spPr>
            <a:ln w="28575" cap="rnd">
              <a:solidFill>
                <a:srgbClr val="3494BA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416B-4089-A02D-79EB6312DF6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16B-4089-A02D-79EB6312DF6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16B-4089-A02D-79EB6312DF6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416B-4089-A02D-79EB6312DF6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16B-4089-A02D-79EB6312DF6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16B-4089-A02D-79EB6312DF6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16B-4089-A02D-79EB6312DF6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16B-4089-A02D-79EB6312DF6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16B-4089-A02D-79EB6312DF6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16B-4089-A02D-79EB6312DF6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16B-4089-A02D-79EB6312DF6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16B-4089-A02D-79EB6312DF6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16B-4089-A02D-79EB6312DF60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16B-4089-A02D-79EB6312DF60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16B-4089-A02D-79EB6312DF60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16B-4089-A02D-79EB6312DF60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16B-4089-A02D-79EB6312DF60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16B-4089-A02D-79EB6312DF6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16B-4089-A02D-79EB6312DF60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16B-4089-A02D-79EB6312DF6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416B-4089-A02D-79EB6312DF6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416B-4089-A02D-79EB6312DF6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416B-4089-A02D-79EB6312DF60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416B-4089-A02D-79EB6312DF60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416B-4089-A02D-79EB6312DF60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416B-4089-A02D-79EB6312DF60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416B-4089-A02D-79EB6312DF60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416B-4089-A02D-79EB6312DF60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416B-4089-A02D-79EB6312DF60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416B-4089-A02D-79EB6312DF60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416B-4089-A02D-79EB6312DF60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416B-4089-A02D-79EB6312DF60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416B-4089-A02D-79EB6312DF60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416B-4089-A02D-79EB6312DF60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416B-4089-A02D-79EB6312DF60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416B-4089-A02D-79EB6312DF60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416B-4089-A02D-79EB6312DF60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416B-4089-A02D-79EB6312DF60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416B-4089-A02D-79EB6312DF60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416B-4089-A02D-79EB6312DF60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416B-4089-A02D-79EB6312DF60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416B-4089-A02D-79EB6312DF60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416B-4089-A02D-79EB6312DF60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416B-4089-A02D-79EB6312DF60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416B-4089-A02D-79EB6312DF60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416B-4089-A02D-79EB6312DF60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B-4089-A02D-79EB6312DF60}"/>
                </c:ext>
              </c:extLst>
            </c:dLbl>
            <c:dLbl>
              <c:idx val="4"/>
              <c:layout>
                <c:manualLayout>
                  <c:x val="-2.4073565131589085E-2"/>
                  <c:y val="-2.5914468500800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B-4089-A02D-79EB6312DF60}"/>
                </c:ext>
              </c:extLst>
            </c:dLbl>
            <c:dLbl>
              <c:idx val="2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B-4089-A02D-79EB6312DF60}"/>
                </c:ext>
              </c:extLst>
            </c:dLbl>
            <c:dLbl>
              <c:idx val="3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6B-4089-A02D-79EB6312DF60}"/>
                </c:ext>
              </c:extLst>
            </c:dLbl>
            <c:dLbl>
              <c:idx val="45"/>
              <c:layout>
                <c:manualLayout>
                  <c:x val="-2.3175602513985621E-2"/>
                  <c:y val="-2.2186930186445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6B-4089-A02D-79EB6312D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6"/>
              <c:pt idx="0">
                <c:v>1971</c:v>
              </c:pt>
              <c:pt idx="1">
                <c:v>1972</c:v>
              </c:pt>
              <c:pt idx="2">
                <c:v>1973</c:v>
              </c:pt>
              <c:pt idx="3">
                <c:v>1974</c:v>
              </c:pt>
              <c:pt idx="4">
                <c:v>1975</c:v>
              </c:pt>
              <c:pt idx="5">
                <c:v>1976</c:v>
              </c:pt>
              <c:pt idx="6">
                <c:v>1977</c:v>
              </c:pt>
              <c:pt idx="7">
                <c:v>1978</c:v>
              </c:pt>
              <c:pt idx="8">
                <c:v>1979</c:v>
              </c:pt>
              <c:pt idx="9">
                <c:v>1980</c:v>
              </c:pt>
              <c:pt idx="10">
                <c:v>1981</c:v>
              </c:pt>
              <c:pt idx="11">
                <c:v>1982</c:v>
              </c:pt>
              <c:pt idx="12">
                <c:v>1983</c:v>
              </c:pt>
              <c:pt idx="13">
                <c:v>1984</c:v>
              </c:pt>
              <c:pt idx="14">
                <c:v>1985</c:v>
              </c:pt>
              <c:pt idx="15">
                <c:v>1986</c:v>
              </c:pt>
              <c:pt idx="16">
                <c:v>1987</c:v>
              </c:pt>
              <c:pt idx="17">
                <c:v>1988</c:v>
              </c:pt>
              <c:pt idx="18">
                <c:v>1989</c:v>
              </c:pt>
              <c:pt idx="19">
                <c:v>1990</c:v>
              </c:pt>
              <c:pt idx="20">
                <c:v>1991</c:v>
              </c:pt>
              <c:pt idx="21">
                <c:v>1992</c:v>
              </c:pt>
              <c:pt idx="22">
                <c:v>1993</c:v>
              </c:pt>
              <c:pt idx="23">
                <c:v>1994</c:v>
              </c:pt>
              <c:pt idx="24">
                <c:v>1995</c:v>
              </c:pt>
              <c:pt idx="25">
                <c:v>1996</c:v>
              </c:pt>
              <c:pt idx="26">
                <c:v>1997</c:v>
              </c:pt>
              <c:pt idx="27">
                <c:v>1998</c:v>
              </c:pt>
              <c:pt idx="28">
                <c:v>1999</c:v>
              </c:pt>
              <c:pt idx="29">
                <c:v>2000</c:v>
              </c:pt>
              <c:pt idx="30">
                <c:v>2001</c:v>
              </c:pt>
              <c:pt idx="31">
                <c:v>2002</c:v>
              </c:pt>
              <c:pt idx="32">
                <c:v>2003</c:v>
              </c:pt>
              <c:pt idx="33">
                <c:v>2004</c:v>
              </c:pt>
              <c:pt idx="34">
                <c:v>2005</c:v>
              </c:pt>
              <c:pt idx="35">
                <c:v>2006</c:v>
              </c:pt>
              <c:pt idx="36">
                <c:v>2007</c:v>
              </c:pt>
              <c:pt idx="37">
                <c:v>2008</c:v>
              </c:pt>
              <c:pt idx="38">
                <c:v>2009</c:v>
              </c:pt>
              <c:pt idx="39">
                <c:v>2010</c:v>
              </c:pt>
              <c:pt idx="40">
                <c:v>2011</c:v>
              </c:pt>
              <c:pt idx="41">
                <c:v>2012</c:v>
              </c:pt>
              <c:pt idx="42">
                <c:v>2013</c:v>
              </c:pt>
              <c:pt idx="43">
                <c:v>2014</c:v>
              </c:pt>
              <c:pt idx="44">
                <c:v>2015</c:v>
              </c:pt>
              <c:pt idx="45">
                <c:v>2016</c:v>
              </c:pt>
            </c:numLit>
          </c:cat>
          <c:val>
            <c:numLit>
              <c:formatCode>General</c:formatCode>
              <c:ptCount val="46"/>
              <c:pt idx="0">
                <c:v>2154</c:v>
              </c:pt>
              <c:pt idx="1">
                <c:v>2648</c:v>
              </c:pt>
              <c:pt idx="2">
                <c:v>2690</c:v>
              </c:pt>
              <c:pt idx="3">
                <c:v>2676</c:v>
              </c:pt>
              <c:pt idx="4">
                <c:v>3276</c:v>
              </c:pt>
              <c:pt idx="5">
                <c:v>3161</c:v>
              </c:pt>
              <c:pt idx="6">
                <c:v>3156</c:v>
              </c:pt>
              <c:pt idx="7">
                <c:v>2973</c:v>
              </c:pt>
              <c:pt idx="8">
                <c:v>2937</c:v>
              </c:pt>
              <c:pt idx="9">
                <c:v>2365</c:v>
              </c:pt>
              <c:pt idx="10">
                <c:v>2244</c:v>
              </c:pt>
              <c:pt idx="11">
                <c:v>1988</c:v>
              </c:pt>
              <c:pt idx="12">
                <c:v>1736</c:v>
              </c:pt>
              <c:pt idx="13">
                <c:v>1553</c:v>
              </c:pt>
              <c:pt idx="14">
                <c:v>1428</c:v>
              </c:pt>
              <c:pt idx="15">
                <c:v>1372</c:v>
              </c:pt>
              <c:pt idx="16">
                <c:v>1399</c:v>
              </c:pt>
              <c:pt idx="17">
                <c:v>1423</c:v>
              </c:pt>
              <c:pt idx="18">
                <c:v>1520</c:v>
              </c:pt>
              <c:pt idx="19">
                <c:v>1488</c:v>
              </c:pt>
              <c:pt idx="20">
                <c:v>1511</c:v>
              </c:pt>
              <c:pt idx="21">
                <c:v>1400</c:v>
              </c:pt>
              <c:pt idx="22">
                <c:v>1250</c:v>
              </c:pt>
              <c:pt idx="23">
                <c:v>1289</c:v>
              </c:pt>
              <c:pt idx="24">
                <c:v>1033</c:v>
              </c:pt>
              <c:pt idx="25">
                <c:v>1365</c:v>
              </c:pt>
              <c:pt idx="26">
                <c:v>1075</c:v>
              </c:pt>
              <c:pt idx="27">
                <c:v>1300</c:v>
              </c:pt>
              <c:pt idx="28">
                <c:v>1350</c:v>
              </c:pt>
              <c:pt idx="29">
                <c:v>1480</c:v>
              </c:pt>
              <c:pt idx="30">
                <c:v>1620</c:v>
              </c:pt>
              <c:pt idx="31">
                <c:v>1635</c:v>
              </c:pt>
              <c:pt idx="32">
                <c:v>1817</c:v>
              </c:pt>
              <c:pt idx="33">
                <c:v>1997</c:v>
              </c:pt>
              <c:pt idx="34">
                <c:v>2045</c:v>
              </c:pt>
              <c:pt idx="35">
                <c:v>2095</c:v>
              </c:pt>
              <c:pt idx="36">
                <c:v>2160</c:v>
              </c:pt>
              <c:pt idx="37">
                <c:v>2278</c:v>
              </c:pt>
              <c:pt idx="38">
                <c:v>2110</c:v>
              </c:pt>
              <c:pt idx="39">
                <c:v>2206</c:v>
              </c:pt>
              <c:pt idx="40">
                <c:v>2352</c:v>
              </c:pt>
              <c:pt idx="41">
                <c:v>2517</c:v>
              </c:pt>
              <c:pt idx="42">
                <c:v>2678</c:v>
              </c:pt>
              <c:pt idx="43">
                <c:v>2833</c:v>
              </c:pt>
              <c:pt idx="44">
                <c:v>3005</c:v>
              </c:pt>
              <c:pt idx="45">
                <c:v>3160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F-416B-4089-A02D-79EB6312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6384"/>
        <c:axId val="453957344"/>
      </c:lineChart>
      <c:valAx>
        <c:axId val="453957344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6384"/>
        <c:crosses val="max"/>
        <c:crossBetween val="between"/>
      </c:valAx>
      <c:catAx>
        <c:axId val="4539763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7344"/>
        <c:crosses val="autoZero"/>
        <c:auto val="1"/>
        <c:lblAlgn val="ctr"/>
        <c:lblOffset val="100"/>
        <c:noMultiLvlLbl val="0"/>
      </c:catAx>
      <c:valAx>
        <c:axId val="453970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69856"/>
        <c:crosses val="autoZero"/>
        <c:crossBetween val="between"/>
        <c:dispUnits>
          <c:builtInUnit val="hundred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</c:dispUnitsLbl>
        </c:dispUnits>
      </c:valAx>
      <c:catAx>
        <c:axId val="45396985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53970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6'!$W$8:$W$9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solidFill>
              <a:srgbClr val="3494BA"/>
            </a:solidFill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D-4DDF-99CC-70738874F87F}"/>
              </c:ext>
            </c:extLst>
          </c:dPt>
          <c:dPt>
            <c:idx val="1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D-4DDF-99CC-70738874F87F}"/>
              </c:ext>
            </c:extLst>
          </c:dPt>
          <c:val>
            <c:numRef>
              <c:f>'Gráfico 6'!$X$8:$X$9</c:f>
              <c:numCache>
                <c:formatCode>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D-4DDF-99CC-70738874F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'Tabela 11'!$F$3</c:f>
              <c:strCache>
                <c:ptCount val="1"/>
                <c:pt idx="0">
                  <c:v>3D</c:v>
                </c:pt>
              </c:strCache>
            </c:strRef>
          </c:tx>
          <c:spPr>
            <a:solidFill>
              <a:srgbClr val="3494BA"/>
            </a:solidFill>
            <a:ln>
              <a:noFill/>
            </a:ln>
            <a:effectLst/>
          </c:spPr>
          <c:invertIfNegative val="0"/>
          <c:cat>
            <c:strRef>
              <c:f>'Tabela 11'!$A$4:$A$61</c:f>
              <c:strCache>
                <c:ptCount val="58"/>
                <c:pt idx="0">
                  <c:v>AFA Cine Ritz Perim Center</c:v>
                </c:pt>
                <c:pt idx="1">
                  <c:v>ARAUJO Multiplex Boulevard Botucatu</c:v>
                </c:pt>
                <c:pt idx="2">
                  <c:v>Arcoplex Shopping Gravataí</c:v>
                </c:pt>
                <c:pt idx="3">
                  <c:v>Biblioteca Roberto Santos</c:v>
                </c:pt>
                <c:pt idx="4">
                  <c:v>Centerplex Cine Guararema</c:v>
                </c:pt>
                <c:pt idx="5">
                  <c:v>Centerplex Grand Shopping Messejana</c:v>
                </c:pt>
                <c:pt idx="6">
                  <c:v>Centro Cultural São Paulo</c:v>
                </c:pt>
                <c:pt idx="7">
                  <c:v>Centro De Formação Cultural de Cidade Tiradentes</c:v>
                </c:pt>
                <c:pt idx="8">
                  <c:v>CEU Aricanduva</c:v>
                </c:pt>
                <c:pt idx="9">
                  <c:v>CEU Butantã</c:v>
                </c:pt>
                <c:pt idx="10">
                  <c:v>CEU Caminho do Mar</c:v>
                </c:pt>
                <c:pt idx="11">
                  <c:v>CEU Feitiço da Vila</c:v>
                </c:pt>
                <c:pt idx="12">
                  <c:v>CEU Jacanã</c:v>
                </c:pt>
                <c:pt idx="13">
                  <c:v>CEU Jambreiro</c:v>
                </c:pt>
                <c:pt idx="14">
                  <c:v>CEU Meninos</c:v>
                </c:pt>
                <c:pt idx="15">
                  <c:v>CEU Parque Veredas</c:v>
                </c:pt>
                <c:pt idx="16">
                  <c:v>CEU Paz</c:v>
                </c:pt>
                <c:pt idx="17">
                  <c:v>CEU Perus</c:v>
                </c:pt>
                <c:pt idx="18">
                  <c:v>CEU Quinta do Sol</c:v>
                </c:pt>
                <c:pt idx="19">
                  <c:v>CEU São Rafael</c:v>
                </c:pt>
                <c:pt idx="20">
                  <c:v>CEU Três Lagos</c:v>
                </c:pt>
                <c:pt idx="21">
                  <c:v>CEU Vila Atlântica</c:v>
                </c:pt>
                <c:pt idx="22">
                  <c:v>CEU Vila do Sol</c:v>
                </c:pt>
                <c:pt idx="23">
                  <c:v>Cine + Arte Tanópolis</c:v>
                </c:pt>
                <c:pt idx="24">
                  <c:v>Cine A Bragança Paulista (Parque Mall)</c:v>
                </c:pt>
                <c:pt idx="25">
                  <c:v>Cine Banguê</c:v>
                </c:pt>
                <c:pt idx="26">
                  <c:v>Cine Bragança Garden Shopping</c:v>
                </c:pt>
                <c:pt idx="27">
                  <c:v>Cine Gracher Shopping</c:v>
                </c:pt>
                <c:pt idx="28">
                  <c:v>Cine Laser Barra do Garças</c:v>
                </c:pt>
                <c:pt idx="29">
                  <c:v>Cine Santa Cruz</c:v>
                </c:pt>
                <c:pt idx="30">
                  <c:v>Cine Sercla Rio Grande (Partage Shopping)</c:v>
                </c:pt>
                <c:pt idx="31">
                  <c:v>Cine Uniplex Pirassununga</c:v>
                </c:pt>
                <c:pt idx="32">
                  <c:v>Cineflix Cantareira Norte Shopping</c:v>
                </c:pt>
                <c:pt idx="33">
                  <c:v>Cineflix Londrina </c:v>
                </c:pt>
                <c:pt idx="34">
                  <c:v>Cineflix Shopping Sul</c:v>
                </c:pt>
                <c:pt idx="35">
                  <c:v>Cinemais Jardim Norte Shopping</c:v>
                </c:pt>
                <c:pt idx="36">
                  <c:v>Cinemark Camaçari (Boulevard Shopping)</c:v>
                </c:pt>
                <c:pt idx="37">
                  <c:v>Cinemark Juazeiro (Juá Garden Shopping)</c:v>
                </c:pt>
                <c:pt idx="38">
                  <c:v>Cinemark Shopping Catuaí Palladium</c:v>
                </c:pt>
                <c:pt idx="39">
                  <c:v>Cinemaxx Unapark Shopping</c:v>
                </c:pt>
                <c:pt idx="40">
                  <c:v>Cinemaxxi Cidade Luz</c:v>
                </c:pt>
                <c:pt idx="41">
                  <c:v>Cineplus Emacite Mafra</c:v>
                </c:pt>
                <c:pt idx="42">
                  <c:v>Cinépolis Plaza Shopping Carapicuíba</c:v>
                </c:pt>
                <c:pt idx="43">
                  <c:v>Cinépolis Shopping Cerrado</c:v>
                </c:pt>
                <c:pt idx="44">
                  <c:v>Cinesercla Cajazeiras</c:v>
                </c:pt>
                <c:pt idx="45">
                  <c:v>Cinesystem Paulista North Way Shopping</c:v>
                </c:pt>
                <c:pt idx="46">
                  <c:v>GNC Criciúma (Cinema Nações Shopping)</c:v>
                </c:pt>
                <c:pt idx="47">
                  <c:v>Itacine</c:v>
                </c:pt>
                <c:pt idx="48">
                  <c:v>Josué's Cine Pains</c:v>
                </c:pt>
                <c:pt idx="49">
                  <c:v>KINOPLEXShopping Nova Iguaçu</c:v>
                </c:pt>
                <c:pt idx="50">
                  <c:v>Maxicine</c:v>
                </c:pt>
                <c:pt idx="51">
                  <c:v>Mobi Cine Gurupi</c:v>
                </c:pt>
                <c:pt idx="52">
                  <c:v>Mobicine Avelan Shopping</c:v>
                </c:pt>
                <c:pt idx="53">
                  <c:v>Multicine Cinemas Caxias Shopping</c:v>
                </c:pt>
                <c:pt idx="54">
                  <c:v>Multiplex Itatiba Mall</c:v>
                </c:pt>
                <c:pt idx="55">
                  <c:v>Reserva Cultural De Cinema (Caminho Niemeyer - MAC)</c:v>
                </c:pt>
                <c:pt idx="56">
                  <c:v>Shopping RioMar Presidente Kennedy</c:v>
                </c:pt>
                <c:pt idx="57">
                  <c:v>Top Cineplex Campinas</c:v>
                </c:pt>
              </c:strCache>
            </c:strRef>
          </c:cat>
          <c:val>
            <c:numRef>
              <c:f>'Tabela 11'!$F$4:$F$61</c:f>
              <c:numCache>
                <c:formatCode>General</c:formatCode>
                <c:ptCount val="58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8-41D6-A3D1-9012D23480E6}"/>
            </c:ext>
          </c:extLst>
        </c:ser>
        <c:ser>
          <c:idx val="1"/>
          <c:order val="1"/>
          <c:tx>
            <c:strRef>
              <c:f>'Tabela 11'!$G$3</c:f>
              <c:strCache>
                <c:ptCount val="1"/>
                <c:pt idx="0">
                  <c:v>Apenas 2D</c:v>
                </c:pt>
              </c:strCache>
            </c:strRef>
          </c:tx>
          <c:spPr>
            <a:solidFill>
              <a:srgbClr val="75BDA7"/>
            </a:solidFill>
            <a:ln>
              <a:noFill/>
            </a:ln>
            <a:effectLst/>
          </c:spPr>
          <c:invertIfNegative val="0"/>
          <c:cat>
            <c:strRef>
              <c:f>'Tabela 11'!$A$4:$A$61</c:f>
              <c:strCache>
                <c:ptCount val="58"/>
                <c:pt idx="0">
                  <c:v>AFA Cine Ritz Perim Center</c:v>
                </c:pt>
                <c:pt idx="1">
                  <c:v>ARAUJO Multiplex Boulevard Botucatu</c:v>
                </c:pt>
                <c:pt idx="2">
                  <c:v>Arcoplex Shopping Gravataí</c:v>
                </c:pt>
                <c:pt idx="3">
                  <c:v>Biblioteca Roberto Santos</c:v>
                </c:pt>
                <c:pt idx="4">
                  <c:v>Centerplex Cine Guararema</c:v>
                </c:pt>
                <c:pt idx="5">
                  <c:v>Centerplex Grand Shopping Messejana</c:v>
                </c:pt>
                <c:pt idx="6">
                  <c:v>Centro Cultural São Paulo</c:v>
                </c:pt>
                <c:pt idx="7">
                  <c:v>Centro De Formação Cultural de Cidade Tiradentes</c:v>
                </c:pt>
                <c:pt idx="8">
                  <c:v>CEU Aricanduva</c:v>
                </c:pt>
                <c:pt idx="9">
                  <c:v>CEU Butantã</c:v>
                </c:pt>
                <c:pt idx="10">
                  <c:v>CEU Caminho do Mar</c:v>
                </c:pt>
                <c:pt idx="11">
                  <c:v>CEU Feitiço da Vila</c:v>
                </c:pt>
                <c:pt idx="12">
                  <c:v>CEU Jacanã</c:v>
                </c:pt>
                <c:pt idx="13">
                  <c:v>CEU Jambreiro</c:v>
                </c:pt>
                <c:pt idx="14">
                  <c:v>CEU Meninos</c:v>
                </c:pt>
                <c:pt idx="15">
                  <c:v>CEU Parque Veredas</c:v>
                </c:pt>
                <c:pt idx="16">
                  <c:v>CEU Paz</c:v>
                </c:pt>
                <c:pt idx="17">
                  <c:v>CEU Perus</c:v>
                </c:pt>
                <c:pt idx="18">
                  <c:v>CEU Quinta do Sol</c:v>
                </c:pt>
                <c:pt idx="19">
                  <c:v>CEU São Rafael</c:v>
                </c:pt>
                <c:pt idx="20">
                  <c:v>CEU Três Lagos</c:v>
                </c:pt>
                <c:pt idx="21">
                  <c:v>CEU Vila Atlântica</c:v>
                </c:pt>
                <c:pt idx="22">
                  <c:v>CEU Vila do Sol</c:v>
                </c:pt>
                <c:pt idx="23">
                  <c:v>Cine + Arte Tanópolis</c:v>
                </c:pt>
                <c:pt idx="24">
                  <c:v>Cine A Bragança Paulista (Parque Mall)</c:v>
                </c:pt>
                <c:pt idx="25">
                  <c:v>Cine Banguê</c:v>
                </c:pt>
                <c:pt idx="26">
                  <c:v>Cine Bragança Garden Shopping</c:v>
                </c:pt>
                <c:pt idx="27">
                  <c:v>Cine Gracher Shopping</c:v>
                </c:pt>
                <c:pt idx="28">
                  <c:v>Cine Laser Barra do Garças</c:v>
                </c:pt>
                <c:pt idx="29">
                  <c:v>Cine Santa Cruz</c:v>
                </c:pt>
                <c:pt idx="30">
                  <c:v>Cine Sercla Rio Grande (Partage Shopping)</c:v>
                </c:pt>
                <c:pt idx="31">
                  <c:v>Cine Uniplex Pirassununga</c:v>
                </c:pt>
                <c:pt idx="32">
                  <c:v>Cineflix Cantareira Norte Shopping</c:v>
                </c:pt>
                <c:pt idx="33">
                  <c:v>Cineflix Londrina </c:v>
                </c:pt>
                <c:pt idx="34">
                  <c:v>Cineflix Shopping Sul</c:v>
                </c:pt>
                <c:pt idx="35">
                  <c:v>Cinemais Jardim Norte Shopping</c:v>
                </c:pt>
                <c:pt idx="36">
                  <c:v>Cinemark Camaçari (Boulevard Shopping)</c:v>
                </c:pt>
                <c:pt idx="37">
                  <c:v>Cinemark Juazeiro (Juá Garden Shopping)</c:v>
                </c:pt>
                <c:pt idx="38">
                  <c:v>Cinemark Shopping Catuaí Palladium</c:v>
                </c:pt>
                <c:pt idx="39">
                  <c:v>Cinemaxx Unapark Shopping</c:v>
                </c:pt>
                <c:pt idx="40">
                  <c:v>Cinemaxxi Cidade Luz</c:v>
                </c:pt>
                <c:pt idx="41">
                  <c:v>Cineplus Emacite Mafra</c:v>
                </c:pt>
                <c:pt idx="42">
                  <c:v>Cinépolis Plaza Shopping Carapicuíba</c:v>
                </c:pt>
                <c:pt idx="43">
                  <c:v>Cinépolis Shopping Cerrado</c:v>
                </c:pt>
                <c:pt idx="44">
                  <c:v>Cinesercla Cajazeiras</c:v>
                </c:pt>
                <c:pt idx="45">
                  <c:v>Cinesystem Paulista North Way Shopping</c:v>
                </c:pt>
                <c:pt idx="46">
                  <c:v>GNC Criciúma (Cinema Nações Shopping)</c:v>
                </c:pt>
                <c:pt idx="47">
                  <c:v>Itacine</c:v>
                </c:pt>
                <c:pt idx="48">
                  <c:v>Josué's Cine Pains</c:v>
                </c:pt>
                <c:pt idx="49">
                  <c:v>KINOPLEXShopping Nova Iguaçu</c:v>
                </c:pt>
                <c:pt idx="50">
                  <c:v>Maxicine</c:v>
                </c:pt>
                <c:pt idx="51">
                  <c:v>Mobi Cine Gurupi</c:v>
                </c:pt>
                <c:pt idx="52">
                  <c:v>Mobicine Avelan Shopping</c:v>
                </c:pt>
                <c:pt idx="53">
                  <c:v>Multicine Cinemas Caxias Shopping</c:v>
                </c:pt>
                <c:pt idx="54">
                  <c:v>Multiplex Itatiba Mall</c:v>
                </c:pt>
                <c:pt idx="55">
                  <c:v>Reserva Cultural De Cinema (Caminho Niemeyer - MAC)</c:v>
                </c:pt>
                <c:pt idx="56">
                  <c:v>Shopping RioMar Presidente Kennedy</c:v>
                </c:pt>
                <c:pt idx="57">
                  <c:v>Top Cineplex Campinas</c:v>
                </c:pt>
              </c:strCache>
            </c:strRef>
          </c:cat>
          <c:val>
            <c:numRef>
              <c:f>'Tabela 11'!$G$4:$G$61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8-41D6-A3D1-9012D234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987264"/>
        <c:axId val="453968768"/>
      </c:barChart>
      <c:catAx>
        <c:axId val="4539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68768"/>
        <c:crosses val="autoZero"/>
        <c:auto val="1"/>
        <c:lblAlgn val="ctr"/>
        <c:lblOffset val="100"/>
        <c:noMultiLvlLbl val="0"/>
      </c:catAx>
      <c:valAx>
        <c:axId val="45396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8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Plan1!$A$2</c:f>
              <c:strCache>
                <c:ptCount val="1"/>
                <c:pt idx="0">
                  <c:v>Menos de 20.000</c:v>
                </c:pt>
              </c:strCache>
            </c:strRef>
          </c:tx>
          <c:spPr>
            <a:solidFill>
              <a:srgbClr val="7A8C8E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Plan1!$B$2:$H$2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1-468D-8303-07C0D5413B12}"/>
            </c:ext>
          </c:extLst>
        </c:ser>
        <c:ser>
          <c:idx val="1"/>
          <c:order val="1"/>
          <c:tx>
            <c:strRef>
              <c:f>Plan1!$A$3</c:f>
              <c:strCache>
                <c:ptCount val="1"/>
                <c:pt idx="0">
                  <c:v>20.001 a 100.000</c:v>
                </c:pt>
              </c:strCache>
            </c:strRef>
          </c:tx>
          <c:spPr>
            <a:solidFill>
              <a:srgbClr val="58B6C0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Plan1!$B$3:$H$3</c:f>
              <c:numCache>
                <c:formatCode>General</c:formatCode>
                <c:ptCount val="7"/>
                <c:pt idx="0">
                  <c:v>213</c:v>
                </c:pt>
                <c:pt idx="1">
                  <c:v>233</c:v>
                </c:pt>
                <c:pt idx="2">
                  <c:v>220</c:v>
                </c:pt>
                <c:pt idx="3">
                  <c:v>223</c:v>
                </c:pt>
                <c:pt idx="4">
                  <c:v>232</c:v>
                </c:pt>
                <c:pt idx="5">
                  <c:v>221</c:v>
                </c:pt>
                <c:pt idx="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1-468D-8303-07C0D5413B12}"/>
            </c:ext>
          </c:extLst>
        </c:ser>
        <c:ser>
          <c:idx val="2"/>
          <c:order val="2"/>
          <c:tx>
            <c:strRef>
              <c:f>Plan1!$A$4</c:f>
              <c:strCache>
                <c:ptCount val="1"/>
                <c:pt idx="0">
                  <c:v>100.001 a 500.000</c:v>
                </c:pt>
              </c:strCache>
            </c:strRef>
          </c:tx>
          <c:spPr>
            <a:solidFill>
              <a:srgbClr val="3494BA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Plan1!$B$4:$H$4</c:f>
              <c:numCache>
                <c:formatCode>General</c:formatCode>
                <c:ptCount val="7"/>
                <c:pt idx="0">
                  <c:v>644</c:v>
                </c:pt>
                <c:pt idx="1">
                  <c:v>730</c:v>
                </c:pt>
                <c:pt idx="2">
                  <c:v>823</c:v>
                </c:pt>
                <c:pt idx="3">
                  <c:v>858</c:v>
                </c:pt>
                <c:pt idx="4">
                  <c:v>956</c:v>
                </c:pt>
                <c:pt idx="5">
                  <c:v>1034</c:v>
                </c:pt>
                <c:pt idx="6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1-468D-8303-07C0D5413B12}"/>
            </c:ext>
          </c:extLst>
        </c:ser>
        <c:ser>
          <c:idx val="3"/>
          <c:order val="3"/>
          <c:tx>
            <c:strRef>
              <c:f>Plan1!$A$5</c:f>
              <c:strCache>
                <c:ptCount val="1"/>
                <c:pt idx="0">
                  <c:v>acima de 500.000</c:v>
                </c:pt>
              </c:strCache>
            </c:strRef>
          </c:tx>
          <c:spPr>
            <a:solidFill>
              <a:srgbClr val="75BDA7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Plan1!$B$5:$H$5</c:f>
              <c:numCache>
                <c:formatCode>General</c:formatCode>
                <c:ptCount val="7"/>
                <c:pt idx="0">
                  <c:v>1340</c:v>
                </c:pt>
                <c:pt idx="1">
                  <c:v>1382</c:v>
                </c:pt>
                <c:pt idx="2">
                  <c:v>1468</c:v>
                </c:pt>
                <c:pt idx="3">
                  <c:v>1592</c:v>
                </c:pt>
                <c:pt idx="4">
                  <c:v>1640</c:v>
                </c:pt>
                <c:pt idx="5">
                  <c:v>1745</c:v>
                </c:pt>
                <c:pt idx="6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1-468D-8303-07C0D541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53973120"/>
        <c:axId val="453973664"/>
      </c:barChart>
      <c:catAx>
        <c:axId val="4539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3664"/>
        <c:crossesAt val="0"/>
        <c:auto val="1"/>
        <c:lblAlgn val="ctr"/>
        <c:lblOffset val="100"/>
        <c:noMultiLvlLbl val="0"/>
      </c:catAx>
      <c:valAx>
        <c:axId val="45397366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31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Valor Distribuído</c:v>
          </c:tx>
          <c:spPr>
            <a:solidFill>
              <a:srgbClr val="58B6C0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120000</c:v>
              </c:pt>
              <c:pt idx="1">
                <c:v>869060</c:v>
              </c:pt>
              <c:pt idx="2">
                <c:v>1700134</c:v>
              </c:pt>
              <c:pt idx="3">
                <c:v>2088000</c:v>
              </c:pt>
              <c:pt idx="4">
                <c:v>2498280</c:v>
              </c:pt>
              <c:pt idx="5">
                <c:v>2948663</c:v>
              </c:pt>
              <c:pt idx="6">
                <c:v>2094439</c:v>
              </c:pt>
              <c:pt idx="7">
                <c:v>2059288</c:v>
              </c:pt>
              <c:pt idx="8">
                <c:v>2585662.0499999998</c:v>
              </c:pt>
              <c:pt idx="9">
                <c:v>3000000</c:v>
              </c:pt>
              <c:pt idx="10">
                <c:v>3000000</c:v>
              </c:pt>
              <c:pt idx="11">
                <c:v>3000000</c:v>
              </c:pt>
            </c:numLit>
          </c:val>
          <c:extLst>
            <c:ext xmlns:c16="http://schemas.microsoft.com/office/drawing/2014/chart" uri="{C3380CC4-5D6E-409C-BE32-E72D297353CC}">
              <c16:uniqueId val="{00000000-CDC8-450E-9AD3-C3367DB04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27"/>
        <c:axId val="453958432"/>
        <c:axId val="453955712"/>
      </c:barChart>
      <c:lineChart>
        <c:grouping val="standard"/>
        <c:varyColors val="0"/>
        <c:ser>
          <c:idx val="1"/>
          <c:order val="1"/>
          <c:tx>
            <c:v>Empresas</c:v>
          </c:tx>
          <c:spPr>
            <a:ln w="28575" cap="rnd">
              <a:solidFill>
                <a:srgbClr val="3494BA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1.8503991432880569E-2"/>
                  <c:y val="-2.219762196257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8-450E-9AD3-C3367DB04832}"/>
                </c:ext>
              </c:extLst>
            </c:dLbl>
            <c:dLbl>
              <c:idx val="8"/>
              <c:layout>
                <c:manualLayout>
                  <c:x val="-1.6536720830166638E-2"/>
                  <c:y val="2.0708853431985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11</c:v>
              </c:pt>
              <c:pt idx="2">
                <c:v>22</c:v>
              </c:pt>
              <c:pt idx="3">
                <c:v>31</c:v>
              </c:pt>
              <c:pt idx="4">
                <c:v>34</c:v>
              </c:pt>
              <c:pt idx="5">
                <c:v>57</c:v>
              </c:pt>
              <c:pt idx="6">
                <c:v>60</c:v>
              </c:pt>
              <c:pt idx="7">
                <c:v>58</c:v>
              </c:pt>
              <c:pt idx="8">
                <c:v>43</c:v>
              </c:pt>
              <c:pt idx="9">
                <c:v>53</c:v>
              </c:pt>
              <c:pt idx="10">
                <c:v>63</c:v>
              </c:pt>
              <c:pt idx="11">
                <c:v>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DC8-450E-9AD3-C3367DB04832}"/>
            </c:ext>
          </c:extLst>
        </c:ser>
        <c:ser>
          <c:idx val="2"/>
          <c:order val="2"/>
          <c:tx>
            <c:v>Complexos</c:v>
          </c:tx>
          <c:spPr>
            <a:ln w="28575" cap="rnd">
              <a:solidFill>
                <a:srgbClr val="75BDA7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1.6536720830166638E-2"/>
                  <c:y val="-1.6497385090357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8-450E-9AD3-C3367DB04832}"/>
                </c:ext>
              </c:extLst>
            </c:dLbl>
            <c:dLbl>
              <c:idx val="7"/>
              <c:layout>
                <c:manualLayout>
                  <c:x val="-1.5871844714120887E-2"/>
                  <c:y val="2.4310176190349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4</c:v>
              </c:pt>
              <c:pt idx="1">
                <c:v>16</c:v>
              </c:pt>
              <c:pt idx="2">
                <c:v>30</c:v>
              </c:pt>
              <c:pt idx="3">
                <c:v>48</c:v>
              </c:pt>
              <c:pt idx="4">
                <c:v>51</c:v>
              </c:pt>
              <c:pt idx="5">
                <c:v>82</c:v>
              </c:pt>
              <c:pt idx="6">
                <c:v>89</c:v>
              </c:pt>
              <c:pt idx="7">
                <c:v>41</c:v>
              </c:pt>
              <c:pt idx="8">
                <c:v>62</c:v>
              </c:pt>
              <c:pt idx="9">
                <c:v>66</c:v>
              </c:pt>
              <c:pt idx="10">
                <c:v>78</c:v>
              </c:pt>
              <c:pt idx="11">
                <c:v>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DC8-450E-9AD3-C3367DB04832}"/>
            </c:ext>
          </c:extLst>
        </c:ser>
        <c:ser>
          <c:idx val="3"/>
          <c:order val="3"/>
          <c:tx>
            <c:v>Salas</c:v>
          </c:tx>
          <c:spPr>
            <a:ln w="28575" cap="rnd">
              <a:solidFill>
                <a:srgbClr val="7A8C8E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7187918073500775E-2"/>
                  <c:y val="1.585995927926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8-450E-9AD3-C3367DB04832}"/>
                </c:ext>
              </c:extLst>
            </c:dLbl>
            <c:dLbl>
              <c:idx val="6"/>
              <c:layout>
                <c:manualLayout>
                  <c:x val="-2.0237892176907617E-2"/>
                  <c:y val="-1.6101156415511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6</c:v>
              </c:pt>
              <c:pt idx="1">
                <c:v>24</c:v>
              </c:pt>
              <c:pt idx="2">
                <c:v>43</c:v>
              </c:pt>
              <c:pt idx="3">
                <c:v>68</c:v>
              </c:pt>
              <c:pt idx="4">
                <c:v>77</c:v>
              </c:pt>
              <c:pt idx="5">
                <c:v>121</c:v>
              </c:pt>
              <c:pt idx="6">
                <c:v>128</c:v>
              </c:pt>
              <c:pt idx="7">
                <c:v>83</c:v>
              </c:pt>
              <c:pt idx="8">
                <c:v>91</c:v>
              </c:pt>
              <c:pt idx="9">
                <c:v>87</c:v>
              </c:pt>
              <c:pt idx="10">
                <c:v>103</c:v>
              </c:pt>
              <c:pt idx="11">
                <c:v>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DC8-450E-9AD3-C3367DB04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7472"/>
        <c:axId val="453956800"/>
      </c:lineChart>
      <c:catAx>
        <c:axId val="4539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6800"/>
        <c:crosses val="autoZero"/>
        <c:auto val="1"/>
        <c:lblAlgn val="ctr"/>
        <c:lblOffset val="100"/>
        <c:noMultiLvlLbl val="0"/>
      </c:catAx>
      <c:valAx>
        <c:axId val="4539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7472"/>
        <c:crosses val="autoZero"/>
        <c:crossBetween val="between"/>
      </c:valAx>
      <c:valAx>
        <c:axId val="45395571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8432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</c:dispUnitsLbl>
        </c:dispUnits>
      </c:valAx>
      <c:catAx>
        <c:axId val="453958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395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v>2016</c:v>
          </c:tx>
          <c:spPr>
            <a:solidFill>
              <a:srgbClr val="3494B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7-45FB-9271-39634E91D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7-45FB-9271-39634E91D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7-45FB-9271-39634E91D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7-45FB-9271-39634E91D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7-45FB-9271-39634E91D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7-45FB-9271-39634E91D077}"/>
                </c:ext>
              </c:extLst>
            </c:dLbl>
            <c:dLbl>
              <c:idx val="6"/>
              <c:layout>
                <c:manualLayout>
                  <c:x val="0"/>
                  <c:y val="-0.1445479466638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7-45FB-9271-39634E91D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7-45FB-9271-39634E91D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7-45FB-9271-39634E91D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7-45FB-9271-39634E91D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7-45FB-9271-39634E91D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7-45FB-9271-39634E91D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7-45FB-9271-39634E91D077}"/>
                </c:ext>
              </c:extLst>
            </c:dLbl>
            <c:dLbl>
              <c:idx val="13"/>
              <c:layout>
                <c:manualLayout>
                  <c:x val="0"/>
                  <c:y val="-5.91515183775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7-45FB-9271-39634E91D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7-45FB-9271-39634E91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7</c:v>
              </c:pt>
              <c:pt idx="1">
                <c:v>19</c:v>
              </c:pt>
              <c:pt idx="2">
                <c:v>0</c:v>
              </c:pt>
              <c:pt idx="3">
                <c:v>48</c:v>
              </c:pt>
              <c:pt idx="4">
                <c:v>5</c:v>
              </c:pt>
              <c:pt idx="5">
                <c:v>6</c:v>
              </c:pt>
              <c:pt idx="6">
                <c:v>24</c:v>
              </c:pt>
              <c:pt idx="7">
                <c:v>0</c:v>
              </c:pt>
              <c:pt idx="8">
                <c:v>35</c:v>
              </c:pt>
              <c:pt idx="9">
                <c:v>25</c:v>
              </c:pt>
              <c:pt idx="10">
                <c:v>3</c:v>
              </c:pt>
              <c:pt idx="11">
                <c:v>4</c:v>
              </c:pt>
              <c:pt idx="12">
                <c:v>4</c:v>
              </c:pt>
              <c:pt idx="13">
                <c:v>6</c:v>
              </c:pt>
              <c:pt idx="14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F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979104"/>
        <c:axId val="453962240"/>
      </c:barChart>
      <c:lineChart>
        <c:grouping val="standard"/>
        <c:varyColors val="0"/>
        <c:ser>
          <c:idx val="2"/>
          <c:order val="2"/>
          <c:tx>
            <c:v>2015</c:v>
          </c:tx>
          <c:spPr>
            <a:ln w="28575" cap="rnd">
              <a:solidFill>
                <a:srgbClr val="CEDBE6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1.974110039069767E-2"/>
                  <c:y val="-2.112554227769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7-45FB-9271-39634E91D077}"/>
                </c:ext>
              </c:extLst>
            </c:dLbl>
            <c:dLbl>
              <c:idx val="7"/>
              <c:layout>
                <c:manualLayout>
                  <c:x val="-1.5775574466021368E-2"/>
                  <c:y val="2.2164519734916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7-45FB-9271-39634E91D077}"/>
                </c:ext>
              </c:extLst>
            </c:dLbl>
            <c:dLbl>
              <c:idx val="13"/>
              <c:layout>
                <c:manualLayout>
                  <c:x val="-1.9741100390697812E-2"/>
                  <c:y val="-2.3238096505469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7-45FB-9271-39634E91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9</c:v>
              </c:pt>
              <c:pt idx="1">
                <c:v>30</c:v>
              </c:pt>
              <c:pt idx="2">
                <c:v>15</c:v>
              </c:pt>
              <c:pt idx="3">
                <c:v>66</c:v>
              </c:pt>
              <c:pt idx="4">
                <c:v>2</c:v>
              </c:pt>
              <c:pt idx="5">
                <c:v>8</c:v>
              </c:pt>
              <c:pt idx="6">
                <c:v>21</c:v>
              </c:pt>
              <c:pt idx="7">
                <c:v>19</c:v>
              </c:pt>
              <c:pt idx="8">
                <c:v>52</c:v>
              </c:pt>
              <c:pt idx="9">
                <c:v>7</c:v>
              </c:pt>
              <c:pt idx="10">
                <c:v>0</c:v>
              </c:pt>
              <c:pt idx="11">
                <c:v>7</c:v>
              </c:pt>
              <c:pt idx="12">
                <c:v>0</c:v>
              </c:pt>
              <c:pt idx="13">
                <c:v>26</c:v>
              </c:pt>
              <c:pt idx="14">
                <c:v>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v>2016</c:v>
          </c:tx>
          <c:spPr>
            <a:solidFill>
              <a:srgbClr val="3494B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F-4E6C-B75B-6AC891F621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F-4E6C-B75B-6AC891F621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F-4E6C-B75B-6AC891F621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F-4E6C-B75B-6AC891F621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F-4E6C-B75B-6AC891F621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F-4E6C-B75B-6AC891F621A0}"/>
                </c:ext>
              </c:extLst>
            </c:dLbl>
            <c:dLbl>
              <c:idx val="6"/>
              <c:layout>
                <c:manualLayout>
                  <c:x val="0"/>
                  <c:y val="-0.1445479466638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F-4E6C-B75B-6AC891F621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F-4E6C-B75B-6AC891F621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F-4E6C-B75B-6AC891F621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F-4E6C-B75B-6AC891F621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F-4E6C-B75B-6AC891F621A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F-4E6C-B75B-6AC891F621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F-4E6C-B75B-6AC891F621A0}"/>
                </c:ext>
              </c:extLst>
            </c:dLbl>
            <c:dLbl>
              <c:idx val="13"/>
              <c:layout>
                <c:manualLayout>
                  <c:x val="0"/>
                  <c:y val="-5.91515183775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F-4E6C-B75B-6AC891F621A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F-4E6C-B75B-6AC891F62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7</c:v>
              </c:pt>
              <c:pt idx="1">
                <c:v>19</c:v>
              </c:pt>
              <c:pt idx="2">
                <c:v>0</c:v>
              </c:pt>
              <c:pt idx="3">
                <c:v>48</c:v>
              </c:pt>
              <c:pt idx="4">
                <c:v>5</c:v>
              </c:pt>
              <c:pt idx="5">
                <c:v>6</c:v>
              </c:pt>
              <c:pt idx="6">
                <c:v>24</c:v>
              </c:pt>
              <c:pt idx="7">
                <c:v>0</c:v>
              </c:pt>
              <c:pt idx="8">
                <c:v>35</c:v>
              </c:pt>
              <c:pt idx="9">
                <c:v>25</c:v>
              </c:pt>
              <c:pt idx="10">
                <c:v>3</c:v>
              </c:pt>
              <c:pt idx="11">
                <c:v>4</c:v>
              </c:pt>
              <c:pt idx="12">
                <c:v>4</c:v>
              </c:pt>
              <c:pt idx="13">
                <c:v>6</c:v>
              </c:pt>
              <c:pt idx="14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F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979104"/>
        <c:axId val="453962240"/>
      </c:barChart>
      <c:lineChart>
        <c:grouping val="standard"/>
        <c:varyColors val="0"/>
        <c:ser>
          <c:idx val="2"/>
          <c:order val="2"/>
          <c:tx>
            <c:v>2015</c:v>
          </c:tx>
          <c:spPr>
            <a:ln w="28575" cap="rnd">
              <a:solidFill>
                <a:srgbClr val="CEDBE6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1.974110039069767E-2"/>
                  <c:y val="-2.112554227769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F-4E6C-B75B-6AC891F621A0}"/>
                </c:ext>
              </c:extLst>
            </c:dLbl>
            <c:dLbl>
              <c:idx val="7"/>
              <c:layout>
                <c:manualLayout>
                  <c:x val="-1.5775574466021368E-2"/>
                  <c:y val="2.2164519734916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F-4E6C-B75B-6AC891F621A0}"/>
                </c:ext>
              </c:extLst>
            </c:dLbl>
            <c:dLbl>
              <c:idx val="13"/>
              <c:layout>
                <c:manualLayout>
                  <c:x val="-1.9741100390697812E-2"/>
                  <c:y val="-2.3238096505469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F-4E6C-B75B-6AC891F62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9</c:v>
              </c:pt>
              <c:pt idx="1">
                <c:v>30</c:v>
              </c:pt>
              <c:pt idx="2">
                <c:v>15</c:v>
              </c:pt>
              <c:pt idx="3">
                <c:v>66</c:v>
              </c:pt>
              <c:pt idx="4">
                <c:v>2</c:v>
              </c:pt>
              <c:pt idx="5">
                <c:v>8</c:v>
              </c:pt>
              <c:pt idx="6">
                <c:v>21</c:v>
              </c:pt>
              <c:pt idx="7">
                <c:v>19</c:v>
              </c:pt>
              <c:pt idx="8">
                <c:v>52</c:v>
              </c:pt>
              <c:pt idx="9">
                <c:v>7</c:v>
              </c:pt>
              <c:pt idx="10">
                <c:v>0</c:v>
              </c:pt>
              <c:pt idx="11">
                <c:v>7</c:v>
              </c:pt>
              <c:pt idx="12">
                <c:v>0</c:v>
              </c:pt>
              <c:pt idx="13">
                <c:v>26</c:v>
              </c:pt>
              <c:pt idx="14">
                <c:v>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6'!$W$4:$W$5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solidFill>
              <a:srgbClr val="75BDA7"/>
            </a:solidFill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9-4CE4-8CC2-22847FA2E7C0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9-4CE4-8CC2-22847FA2E7C0}"/>
              </c:ext>
            </c:extLst>
          </c:dPt>
          <c:val>
            <c:numRef>
              <c:f>'Gráfico 6'!$X$4:$X$5</c:f>
              <c:numCache>
                <c:formatCode>0%</c:formatCode>
                <c:ptCount val="2"/>
                <c:pt idx="0">
                  <c:v>0.85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F9-4CE4-8CC2-22847FA2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6'!$Z$4:$Z$5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3F-4300-88CC-319615E83713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3F-4300-88CC-319615E83713}"/>
              </c:ext>
            </c:extLst>
          </c:dPt>
          <c:val>
            <c:numRef>
              <c:f>'Gráfico 6'!$AA$4:$AA$5</c:f>
              <c:numCache>
                <c:formatCode>0%</c:formatCode>
                <c:ptCount val="2"/>
                <c:pt idx="0">
                  <c:v>0.51</c:v>
                </c:pt>
                <c:pt idx="1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F-4300-88CC-319615E83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6'!$AC$4:$AC$5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B-4FF8-B4A8-97C2D4A125B7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B-4FF8-B4A8-97C2D4A125B7}"/>
              </c:ext>
            </c:extLst>
          </c:dPt>
          <c:val>
            <c:numRef>
              <c:f>'Gráfico 6'!$AD$4:$AD$5</c:f>
              <c:numCache>
                <c:formatCode>0%</c:formatCode>
                <c:ptCount val="2"/>
                <c:pt idx="0">
                  <c:v>0.54</c:v>
                </c:pt>
                <c:pt idx="1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6B-4FF8-B4A8-97C2D4A12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6'!$AC$8:$AC$9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9-44C9-B814-58E404428CA7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79-44C9-B814-58E404428CA7}"/>
              </c:ext>
            </c:extLst>
          </c:dPt>
          <c:val>
            <c:numRef>
              <c:f>'Gráfico 6'!$AD$8:$AD$9</c:f>
              <c:numCache>
                <c:formatCode>0%</c:formatCode>
                <c:ptCount val="2"/>
                <c:pt idx="0">
                  <c:v>0.42</c:v>
                </c:pt>
                <c:pt idx="1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79-44C9-B814-58E40442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theme="0"/>
  </sheetPr>
  <sheetViews>
    <sheetView workbookViewId="0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0075" y="419100"/>
    <xdr:ext cx="9649732" cy="602116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0.28763</cdr:x>
      <cdr:y>0.01039</cdr:y>
    </cdr:from>
    <cdr:to>
      <cdr:x>0.33414</cdr:x>
      <cdr:y>0.08505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2775623" y="6245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0.46481</cdr:x>
      <cdr:y>0.39677</cdr:y>
    </cdr:from>
    <cdr:to>
      <cdr:x>0.51132</cdr:x>
      <cdr:y>0.47143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4485426" y="238523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0.5263</cdr:x>
      <cdr:y>0.49546</cdr:y>
    </cdr:from>
    <cdr:to>
      <cdr:x>0.57281</cdr:x>
      <cdr:y>0.57012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5078758" y="2978575"/>
          <a:ext cx="448817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0.8742</cdr:x>
      <cdr:y>0.38508</cdr:y>
    </cdr:from>
    <cdr:to>
      <cdr:x>0.92071</cdr:x>
      <cdr:y>0.45974</cdr:y>
    </cdr:to>
    <cdr:sp macro="" textlink="">
      <cdr:nvSpPr>
        <cdr:cNvPr id="5" name="Elipse 4"/>
        <cdr:cNvSpPr/>
      </cdr:nvSpPr>
      <cdr:spPr>
        <a:xfrm xmlns:a="http://schemas.openxmlformats.org/drawingml/2006/main">
          <a:off x="8435964" y="2314961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0.87419</cdr:x>
      <cdr:y>0.5604</cdr:y>
    </cdr:from>
    <cdr:to>
      <cdr:x>0.92071</cdr:x>
      <cdr:y>0.63506</cdr:y>
    </cdr:to>
    <cdr:sp macro="" textlink="">
      <cdr:nvSpPr>
        <cdr:cNvPr id="6" name="Elipse 5"/>
        <cdr:cNvSpPr/>
      </cdr:nvSpPr>
      <cdr:spPr>
        <a:xfrm xmlns:a="http://schemas.openxmlformats.org/drawingml/2006/main">
          <a:off x="8435877" y="3368962"/>
          <a:ext cx="448915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549089</xdr:colOff>
      <xdr:row>23</xdr:row>
      <xdr:rowOff>26899</xdr:rowOff>
    </xdr:from>
    <xdr:to>
      <xdr:col>5</xdr:col>
      <xdr:colOff>392206</xdr:colOff>
      <xdr:row>26</xdr:row>
      <xdr:rowOff>56035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549089" y="4408399"/>
          <a:ext cx="2868705" cy="60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</a:t>
          </a:r>
          <a:r>
            <a:rPr lang="pt-BR" sz="1400" b="0" baseline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salas em complexos com até 5 salas</a:t>
          </a:r>
          <a:endParaRPr lang="pt-BR" sz="1400" b="0">
            <a:solidFill>
              <a:srgbClr val="7A8C8E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0</xdr:colOff>
      <xdr:row>20</xdr:row>
      <xdr:rowOff>85725</xdr:rowOff>
    </xdr:to>
    <xdr:sp macro="" textlink="">
      <xdr:nvSpPr>
        <xdr:cNvPr id="37" name="Retângulo de cantos arredondados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/>
      </xdr:nvSpPr>
      <xdr:spPr>
        <a:xfrm>
          <a:off x="0" y="1343025"/>
          <a:ext cx="0" cy="25527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absoluteAnchor>
    <xdr:pos x="22415" y="2129119"/>
    <xdr:ext cx="3803938" cy="2369767"/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515332" y="2229975"/>
    <xdr:ext cx="3839912" cy="2392178"/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4437533" y="5257300"/>
    <xdr:ext cx="4044427" cy="2519586"/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1206" y="5221943"/>
    <xdr:ext cx="3965825" cy="2470619"/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twoCellAnchor>
    <xdr:from>
      <xdr:col>2</xdr:col>
      <xdr:colOff>106732</xdr:colOff>
      <xdr:row>15</xdr:row>
      <xdr:rowOff>75646</xdr:rowOff>
    </xdr:from>
    <xdr:to>
      <xdr:col>4</xdr:col>
      <xdr:colOff>154359</xdr:colOff>
      <xdr:row>20</xdr:row>
      <xdr:rowOff>8970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316967" y="2933146"/>
          <a:ext cx="1257863" cy="88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85%</a:t>
          </a:r>
        </a:p>
      </xdr:txBody>
    </xdr:sp>
    <xdr:clientData/>
  </xdr:twoCellAnchor>
  <xdr:twoCellAnchor>
    <xdr:from>
      <xdr:col>7</xdr:col>
      <xdr:colOff>581448</xdr:colOff>
      <xdr:row>23</xdr:row>
      <xdr:rowOff>122708</xdr:rowOff>
    </xdr:from>
    <xdr:to>
      <xdr:col>13</xdr:col>
      <xdr:colOff>44824</xdr:colOff>
      <xdr:row>26</xdr:row>
      <xdr:rowOff>11210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4817272" y="4504208"/>
          <a:ext cx="3094081" cy="460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são salas com projeção em 3D</a:t>
          </a:r>
        </a:p>
      </xdr:txBody>
    </xdr:sp>
    <xdr:clientData/>
  </xdr:twoCellAnchor>
  <xdr:twoCellAnchor>
    <xdr:from>
      <xdr:col>9</xdr:col>
      <xdr:colOff>340836</xdr:colOff>
      <xdr:row>15</xdr:row>
      <xdr:rowOff>155208</xdr:rowOff>
    </xdr:from>
    <xdr:to>
      <xdr:col>11</xdr:col>
      <xdr:colOff>397763</xdr:colOff>
      <xdr:row>20</xdr:row>
      <xdr:rowOff>98057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5786895" y="3012708"/>
          <a:ext cx="1267162" cy="895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51%</a:t>
          </a:r>
        </a:p>
      </xdr:txBody>
    </xdr:sp>
    <xdr:clientData/>
  </xdr:twoCellAnchor>
  <xdr:twoCellAnchor>
    <xdr:from>
      <xdr:col>9</xdr:col>
      <xdr:colOff>277503</xdr:colOff>
      <xdr:row>32</xdr:row>
      <xdr:rowOff>38102</xdr:rowOff>
    </xdr:from>
    <xdr:to>
      <xdr:col>11</xdr:col>
      <xdr:colOff>343815</xdr:colOff>
      <xdr:row>36</xdr:row>
      <xdr:rowOff>161928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5723562" y="6134102"/>
          <a:ext cx="1276547" cy="885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54%</a:t>
          </a:r>
        </a:p>
      </xdr:txBody>
    </xdr:sp>
    <xdr:clientData/>
  </xdr:twoCellAnchor>
  <xdr:twoCellAnchor>
    <xdr:from>
      <xdr:col>8</xdr:col>
      <xdr:colOff>443863</xdr:colOff>
      <xdr:row>40</xdr:row>
      <xdr:rowOff>55469</xdr:rowOff>
    </xdr:from>
    <xdr:to>
      <xdr:col>12</xdr:col>
      <xdr:colOff>414618</xdr:colOff>
      <xdr:row>44</xdr:row>
      <xdr:rowOff>33620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5284804" y="7675469"/>
          <a:ext cx="2391226" cy="74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 salas enquadaram-se no RECINE</a:t>
          </a:r>
        </a:p>
      </xdr:txBody>
    </xdr:sp>
    <xdr:clientData/>
  </xdr:twoCellAnchor>
  <xdr:twoCellAnchor>
    <xdr:from>
      <xdr:col>2</xdr:col>
      <xdr:colOff>215287</xdr:colOff>
      <xdr:row>31</xdr:row>
      <xdr:rowOff>164729</xdr:rowOff>
    </xdr:from>
    <xdr:to>
      <xdr:col>4</xdr:col>
      <xdr:colOff>215295</xdr:colOff>
      <xdr:row>36</xdr:row>
      <xdr:rowOff>98053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425522" y="6070229"/>
          <a:ext cx="1210244" cy="88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42%</a:t>
          </a:r>
        </a:p>
      </xdr:txBody>
    </xdr:sp>
    <xdr:clientData/>
  </xdr:twoCellAnchor>
  <xdr:twoCellAnchor>
    <xdr:from>
      <xdr:col>0</xdr:col>
      <xdr:colOff>539501</xdr:colOff>
      <xdr:row>40</xdr:row>
      <xdr:rowOff>64998</xdr:rowOff>
    </xdr:from>
    <xdr:to>
      <xdr:col>5</xdr:col>
      <xdr:colOff>448236</xdr:colOff>
      <xdr:row>43</xdr:row>
      <xdr:rowOff>134474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539501" y="7684998"/>
          <a:ext cx="2934323" cy="64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 salas foram abertas em cidades de médio porte</a:t>
          </a:r>
        </a:p>
      </xdr:txBody>
    </xdr:sp>
    <xdr:clientData/>
  </xdr:twoCellAnchor>
  <xdr:absoluteAnchor>
    <xdr:pos x="2229974" y="168089"/>
    <xdr:ext cx="3911863" cy="2437002"/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twoCellAnchor>
    <xdr:from>
      <xdr:col>5</xdr:col>
      <xdr:colOff>369794</xdr:colOff>
      <xdr:row>3</xdr:row>
      <xdr:rowOff>177614</xdr:rowOff>
    </xdr:from>
    <xdr:to>
      <xdr:col>8</xdr:col>
      <xdr:colOff>100854</xdr:colOff>
      <xdr:row>10</xdr:row>
      <xdr:rowOff>123266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3395382" y="749114"/>
          <a:ext cx="1546413" cy="1279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600" b="1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170 salas inauguradas em novos complexos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600075" y="390525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57150</xdr:rowOff>
    </xdr:from>
    <xdr:to>
      <xdr:col>10</xdr:col>
      <xdr:colOff>188734</xdr:colOff>
      <xdr:row>36</xdr:row>
      <xdr:rowOff>89629</xdr:rowOff>
    </xdr:to>
    <xdr:pic>
      <xdr:nvPicPr>
        <xdr:cNvPr id="484" name="Imagem 483">
          <a:extLst>
            <a:ext uri="{FF2B5EF4-FFF2-40B4-BE49-F238E27FC236}">
              <a16:creationId xmlns:a16="http://schemas.microsoft.com/office/drawing/2014/main" id="{00000000-0008-0000-17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28625"/>
          <a:ext cx="5998984" cy="548077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0.13778</cdr:x>
      <cdr:y>0.01228</cdr:y>
    </cdr:from>
    <cdr:to>
      <cdr:x>0.18612</cdr:x>
      <cdr:y>0.08987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27727" y="73789"/>
          <a:ext cx="465810" cy="46619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pt-BR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.</a:t>
          </a:r>
        </a:p>
      </cdr:txBody>
    </cdr:sp>
  </cdr:relSizeAnchor>
  <cdr:relSizeAnchor xmlns:cdr="http://schemas.openxmlformats.org/drawingml/2006/chartDrawing">
    <cdr:from>
      <cdr:x>0.9252</cdr:x>
      <cdr:y>0.04517</cdr:y>
    </cdr:from>
    <cdr:to>
      <cdr:x>0.97354</cdr:x>
      <cdr:y>0.12275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8928059" y="271539"/>
          <a:ext cx="466477" cy="466387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114300</xdr:rowOff>
    </xdr:from>
    <xdr:to>
      <xdr:col>8</xdr:col>
      <xdr:colOff>36334</xdr:colOff>
      <xdr:row>35</xdr:row>
      <xdr:rowOff>127729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323850"/>
          <a:ext cx="5998984" cy="54807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95250</xdr:rowOff>
    </xdr:from>
    <xdr:to>
      <xdr:col>8</xdr:col>
      <xdr:colOff>314187</xdr:colOff>
      <xdr:row>35</xdr:row>
      <xdr:rowOff>123825</xdr:rowOff>
    </xdr:to>
    <xdr:grpSp>
      <xdr:nvGrpSpPr>
        <xdr:cNvPr id="322" name="Grupo 321">
          <a:extLst>
            <a:ext uri="{FF2B5EF4-FFF2-40B4-BE49-F238E27FC236}">
              <a16:creationId xmlns:a16="http://schemas.microsoft.com/office/drawing/2014/main" id="{00000000-0008-0000-1900-000042010000}"/>
            </a:ext>
          </a:extLst>
        </xdr:cNvPr>
        <xdr:cNvGrpSpPr/>
      </xdr:nvGrpSpPr>
      <xdr:grpSpPr>
        <a:xfrm>
          <a:off x="95250" y="304800"/>
          <a:ext cx="5267187" cy="5476875"/>
          <a:chOff x="4581525" y="1133475"/>
          <a:chExt cx="5229087" cy="5400675"/>
        </a:xfrm>
      </xdr:grpSpPr>
      <xdr:sp macro="" textlink="">
        <xdr:nvSpPr>
          <xdr:cNvPr id="323" name="AC">
            <a:extLst>
              <a:ext uri="{FF2B5EF4-FFF2-40B4-BE49-F238E27FC236}">
                <a16:creationId xmlns:a16="http://schemas.microsoft.com/office/drawing/2014/main" id="{00000000-0008-0000-1900-00004301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CEDB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4" name="AL">
            <a:extLst>
              <a:ext uri="{FF2B5EF4-FFF2-40B4-BE49-F238E27FC236}">
                <a16:creationId xmlns:a16="http://schemas.microsoft.com/office/drawing/2014/main" id="{00000000-0008-0000-1900-00004401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5" name="AP">
            <a:extLst>
              <a:ext uri="{FF2B5EF4-FFF2-40B4-BE49-F238E27FC236}">
                <a16:creationId xmlns:a16="http://schemas.microsoft.com/office/drawing/2014/main" id="{00000000-0008-0000-1900-00004501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6" name="AM">
            <a:extLst>
              <a:ext uri="{FF2B5EF4-FFF2-40B4-BE49-F238E27FC236}">
                <a16:creationId xmlns:a16="http://schemas.microsoft.com/office/drawing/2014/main" id="{00000000-0008-0000-1900-00004601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7" name="BA">
            <a:extLst>
              <a:ext uri="{FF2B5EF4-FFF2-40B4-BE49-F238E27FC236}">
                <a16:creationId xmlns:a16="http://schemas.microsoft.com/office/drawing/2014/main" id="{00000000-0008-0000-1900-00004701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8" name="CE">
            <a:extLst>
              <a:ext uri="{FF2B5EF4-FFF2-40B4-BE49-F238E27FC236}">
                <a16:creationId xmlns:a16="http://schemas.microsoft.com/office/drawing/2014/main" id="{00000000-0008-0000-1900-00004801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9" name="DF">
            <a:extLst>
              <a:ext uri="{FF2B5EF4-FFF2-40B4-BE49-F238E27FC236}">
                <a16:creationId xmlns:a16="http://schemas.microsoft.com/office/drawing/2014/main" id="{00000000-0008-0000-1900-00004901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0" name="ES">
            <a:extLst>
              <a:ext uri="{FF2B5EF4-FFF2-40B4-BE49-F238E27FC236}">
                <a16:creationId xmlns:a16="http://schemas.microsoft.com/office/drawing/2014/main" id="{00000000-0008-0000-1900-00004A01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1" name="Freeform 218">
            <a:extLst>
              <a:ext uri="{FF2B5EF4-FFF2-40B4-BE49-F238E27FC236}">
                <a16:creationId xmlns:a16="http://schemas.microsoft.com/office/drawing/2014/main" id="{00000000-0008-0000-1900-00004B01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" name="Freeform 219">
            <a:extLst>
              <a:ext uri="{FF2B5EF4-FFF2-40B4-BE49-F238E27FC236}">
                <a16:creationId xmlns:a16="http://schemas.microsoft.com/office/drawing/2014/main" id="{00000000-0008-0000-1900-00004C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" name="Freeform 220">
            <a:extLst>
              <a:ext uri="{FF2B5EF4-FFF2-40B4-BE49-F238E27FC236}">
                <a16:creationId xmlns:a16="http://schemas.microsoft.com/office/drawing/2014/main" id="{00000000-0008-0000-1900-00004D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" name="Freeform 221">
            <a:extLst>
              <a:ext uri="{FF2B5EF4-FFF2-40B4-BE49-F238E27FC236}">
                <a16:creationId xmlns:a16="http://schemas.microsoft.com/office/drawing/2014/main" id="{00000000-0008-0000-1900-00004E01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" name="Freeform 222">
            <a:extLst>
              <a:ext uri="{FF2B5EF4-FFF2-40B4-BE49-F238E27FC236}">
                <a16:creationId xmlns:a16="http://schemas.microsoft.com/office/drawing/2014/main" id="{00000000-0008-0000-1900-00004F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" name="Freeform 223">
            <a:extLst>
              <a:ext uri="{FF2B5EF4-FFF2-40B4-BE49-F238E27FC236}">
                <a16:creationId xmlns:a16="http://schemas.microsoft.com/office/drawing/2014/main" id="{00000000-0008-0000-1900-00005001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7" name="GO">
            <a:extLst>
              <a:ext uri="{FF2B5EF4-FFF2-40B4-BE49-F238E27FC236}">
                <a16:creationId xmlns:a16="http://schemas.microsoft.com/office/drawing/2014/main" id="{00000000-0008-0000-1900-00005101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8" name="MA">
            <a:extLst>
              <a:ext uri="{FF2B5EF4-FFF2-40B4-BE49-F238E27FC236}">
                <a16:creationId xmlns:a16="http://schemas.microsoft.com/office/drawing/2014/main" id="{00000000-0008-0000-1900-00005201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1A495D"/>
          </a:solidFill>
          <a:ln>
            <a:noFill/>
          </a:ln>
        </xdr:spPr>
      </xdr:sp>
      <xdr:sp macro="" textlink="">
        <xdr:nvSpPr>
          <xdr:cNvPr id="339" name="Freeform 228">
            <a:extLst>
              <a:ext uri="{FF2B5EF4-FFF2-40B4-BE49-F238E27FC236}">
                <a16:creationId xmlns:a16="http://schemas.microsoft.com/office/drawing/2014/main" id="{00000000-0008-0000-1900-00005301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" name="Freeform 229">
            <a:extLst>
              <a:ext uri="{FF2B5EF4-FFF2-40B4-BE49-F238E27FC236}">
                <a16:creationId xmlns:a16="http://schemas.microsoft.com/office/drawing/2014/main" id="{00000000-0008-0000-1900-00005401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1" name="Freeform 230">
            <a:extLst>
              <a:ext uri="{FF2B5EF4-FFF2-40B4-BE49-F238E27FC236}">
                <a16:creationId xmlns:a16="http://schemas.microsoft.com/office/drawing/2014/main" id="{00000000-0008-0000-1900-00005501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2" name="Freeform 231">
            <a:extLst>
              <a:ext uri="{FF2B5EF4-FFF2-40B4-BE49-F238E27FC236}">
                <a16:creationId xmlns:a16="http://schemas.microsoft.com/office/drawing/2014/main" id="{00000000-0008-0000-1900-00005601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3" name="Freeform 232">
            <a:extLst>
              <a:ext uri="{FF2B5EF4-FFF2-40B4-BE49-F238E27FC236}">
                <a16:creationId xmlns:a16="http://schemas.microsoft.com/office/drawing/2014/main" id="{00000000-0008-0000-1900-000057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4" name="Freeform 233">
            <a:extLst>
              <a:ext uri="{FF2B5EF4-FFF2-40B4-BE49-F238E27FC236}">
                <a16:creationId xmlns:a16="http://schemas.microsoft.com/office/drawing/2014/main" id="{00000000-0008-0000-1900-000058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5" name="Freeform 234">
            <a:extLst>
              <a:ext uri="{FF2B5EF4-FFF2-40B4-BE49-F238E27FC236}">
                <a16:creationId xmlns:a16="http://schemas.microsoft.com/office/drawing/2014/main" id="{00000000-0008-0000-1900-00005901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6" name="Freeform 235">
            <a:extLst>
              <a:ext uri="{FF2B5EF4-FFF2-40B4-BE49-F238E27FC236}">
                <a16:creationId xmlns:a16="http://schemas.microsoft.com/office/drawing/2014/main" id="{00000000-0008-0000-1900-00005A01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7" name="Freeform 236">
            <a:extLst>
              <a:ext uri="{FF2B5EF4-FFF2-40B4-BE49-F238E27FC236}">
                <a16:creationId xmlns:a16="http://schemas.microsoft.com/office/drawing/2014/main" id="{00000000-0008-0000-1900-00005B01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8" name="Freeform 237">
            <a:extLst>
              <a:ext uri="{FF2B5EF4-FFF2-40B4-BE49-F238E27FC236}">
                <a16:creationId xmlns:a16="http://schemas.microsoft.com/office/drawing/2014/main" id="{00000000-0008-0000-1900-00005C01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9" name="Freeform 238">
            <a:extLst>
              <a:ext uri="{FF2B5EF4-FFF2-40B4-BE49-F238E27FC236}">
                <a16:creationId xmlns:a16="http://schemas.microsoft.com/office/drawing/2014/main" id="{00000000-0008-0000-1900-00005D01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0" name="Freeform 239">
            <a:extLst>
              <a:ext uri="{FF2B5EF4-FFF2-40B4-BE49-F238E27FC236}">
                <a16:creationId xmlns:a16="http://schemas.microsoft.com/office/drawing/2014/main" id="{00000000-0008-0000-1900-00005E01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1" name="Rectangle 240">
            <a:extLst>
              <a:ext uri="{FF2B5EF4-FFF2-40B4-BE49-F238E27FC236}">
                <a16:creationId xmlns:a16="http://schemas.microsoft.com/office/drawing/2014/main" id="{00000000-0008-0000-19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2" name="Freeform 241">
            <a:extLst>
              <a:ext uri="{FF2B5EF4-FFF2-40B4-BE49-F238E27FC236}">
                <a16:creationId xmlns:a16="http://schemas.microsoft.com/office/drawing/2014/main" id="{00000000-0008-0000-1900-00006001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3" name="Freeform 242">
            <a:extLst>
              <a:ext uri="{FF2B5EF4-FFF2-40B4-BE49-F238E27FC236}">
                <a16:creationId xmlns:a16="http://schemas.microsoft.com/office/drawing/2014/main" id="{00000000-0008-0000-1900-000061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4" name="Freeform 243">
            <a:extLst>
              <a:ext uri="{FF2B5EF4-FFF2-40B4-BE49-F238E27FC236}">
                <a16:creationId xmlns:a16="http://schemas.microsoft.com/office/drawing/2014/main" id="{00000000-0008-0000-1900-00006201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5" name="Freeform 244">
            <a:extLst>
              <a:ext uri="{FF2B5EF4-FFF2-40B4-BE49-F238E27FC236}">
                <a16:creationId xmlns:a16="http://schemas.microsoft.com/office/drawing/2014/main" id="{00000000-0008-0000-1900-00006301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6" name="Freeform 245">
            <a:extLst>
              <a:ext uri="{FF2B5EF4-FFF2-40B4-BE49-F238E27FC236}">
                <a16:creationId xmlns:a16="http://schemas.microsoft.com/office/drawing/2014/main" id="{00000000-0008-0000-1900-00006401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7" name="Freeform 246">
            <a:extLst>
              <a:ext uri="{FF2B5EF4-FFF2-40B4-BE49-F238E27FC236}">
                <a16:creationId xmlns:a16="http://schemas.microsoft.com/office/drawing/2014/main" id="{00000000-0008-0000-1900-00006501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8" name="Freeform 247">
            <a:extLst>
              <a:ext uri="{FF2B5EF4-FFF2-40B4-BE49-F238E27FC236}">
                <a16:creationId xmlns:a16="http://schemas.microsoft.com/office/drawing/2014/main" id="{00000000-0008-0000-1900-00006601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9" name="Freeform 248">
            <a:extLst>
              <a:ext uri="{FF2B5EF4-FFF2-40B4-BE49-F238E27FC236}">
                <a16:creationId xmlns:a16="http://schemas.microsoft.com/office/drawing/2014/main" id="{00000000-0008-0000-1900-00006701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0" name="Freeform 249">
            <a:extLst>
              <a:ext uri="{FF2B5EF4-FFF2-40B4-BE49-F238E27FC236}">
                <a16:creationId xmlns:a16="http://schemas.microsoft.com/office/drawing/2014/main" id="{00000000-0008-0000-1900-00006801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1" name="Freeform 250">
            <a:extLst>
              <a:ext uri="{FF2B5EF4-FFF2-40B4-BE49-F238E27FC236}">
                <a16:creationId xmlns:a16="http://schemas.microsoft.com/office/drawing/2014/main" id="{00000000-0008-0000-1900-00006901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2" name="Freeform 251">
            <a:extLst>
              <a:ext uri="{FF2B5EF4-FFF2-40B4-BE49-F238E27FC236}">
                <a16:creationId xmlns:a16="http://schemas.microsoft.com/office/drawing/2014/main" id="{00000000-0008-0000-1900-00006A01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3" name="Freeform 252">
            <a:extLst>
              <a:ext uri="{FF2B5EF4-FFF2-40B4-BE49-F238E27FC236}">
                <a16:creationId xmlns:a16="http://schemas.microsoft.com/office/drawing/2014/main" id="{00000000-0008-0000-1900-00006B01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4" name="Freeform 253">
            <a:extLst>
              <a:ext uri="{FF2B5EF4-FFF2-40B4-BE49-F238E27FC236}">
                <a16:creationId xmlns:a16="http://schemas.microsoft.com/office/drawing/2014/main" id="{00000000-0008-0000-1900-00006C01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5" name="Freeform 254">
            <a:extLst>
              <a:ext uri="{FF2B5EF4-FFF2-40B4-BE49-F238E27FC236}">
                <a16:creationId xmlns:a16="http://schemas.microsoft.com/office/drawing/2014/main" id="{00000000-0008-0000-1900-00006D01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6" name="Freeform 255">
            <a:extLst>
              <a:ext uri="{FF2B5EF4-FFF2-40B4-BE49-F238E27FC236}">
                <a16:creationId xmlns:a16="http://schemas.microsoft.com/office/drawing/2014/main" id="{00000000-0008-0000-1900-00006E01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7" name="Freeform 256">
            <a:extLst>
              <a:ext uri="{FF2B5EF4-FFF2-40B4-BE49-F238E27FC236}">
                <a16:creationId xmlns:a16="http://schemas.microsoft.com/office/drawing/2014/main" id="{00000000-0008-0000-1900-00006F01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8" name="Freeform 257">
            <a:extLst>
              <a:ext uri="{FF2B5EF4-FFF2-40B4-BE49-F238E27FC236}">
                <a16:creationId xmlns:a16="http://schemas.microsoft.com/office/drawing/2014/main" id="{00000000-0008-0000-1900-00007001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9" name="Freeform 258">
            <a:extLst>
              <a:ext uri="{FF2B5EF4-FFF2-40B4-BE49-F238E27FC236}">
                <a16:creationId xmlns:a16="http://schemas.microsoft.com/office/drawing/2014/main" id="{00000000-0008-0000-1900-00007101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0" name="Freeform 259">
            <a:extLst>
              <a:ext uri="{FF2B5EF4-FFF2-40B4-BE49-F238E27FC236}">
                <a16:creationId xmlns:a16="http://schemas.microsoft.com/office/drawing/2014/main" id="{00000000-0008-0000-1900-00007201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1" name="Freeform 260">
            <a:extLst>
              <a:ext uri="{FF2B5EF4-FFF2-40B4-BE49-F238E27FC236}">
                <a16:creationId xmlns:a16="http://schemas.microsoft.com/office/drawing/2014/main" id="{00000000-0008-0000-1900-00007301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2" name="Freeform 261">
            <a:extLst>
              <a:ext uri="{FF2B5EF4-FFF2-40B4-BE49-F238E27FC236}">
                <a16:creationId xmlns:a16="http://schemas.microsoft.com/office/drawing/2014/main" id="{00000000-0008-0000-1900-00007401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3" name="Freeform 262">
            <a:extLst>
              <a:ext uri="{FF2B5EF4-FFF2-40B4-BE49-F238E27FC236}">
                <a16:creationId xmlns:a16="http://schemas.microsoft.com/office/drawing/2014/main" id="{00000000-0008-0000-1900-00007501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4" name="Freeform 263">
            <a:extLst>
              <a:ext uri="{FF2B5EF4-FFF2-40B4-BE49-F238E27FC236}">
                <a16:creationId xmlns:a16="http://schemas.microsoft.com/office/drawing/2014/main" id="{00000000-0008-0000-1900-00007601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5" name="Freeform 264">
            <a:extLst>
              <a:ext uri="{FF2B5EF4-FFF2-40B4-BE49-F238E27FC236}">
                <a16:creationId xmlns:a16="http://schemas.microsoft.com/office/drawing/2014/main" id="{00000000-0008-0000-1900-00007701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6" name="Freeform 265">
            <a:extLst>
              <a:ext uri="{FF2B5EF4-FFF2-40B4-BE49-F238E27FC236}">
                <a16:creationId xmlns:a16="http://schemas.microsoft.com/office/drawing/2014/main" id="{00000000-0008-0000-1900-00007801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7" name="Freeform 266">
            <a:extLst>
              <a:ext uri="{FF2B5EF4-FFF2-40B4-BE49-F238E27FC236}">
                <a16:creationId xmlns:a16="http://schemas.microsoft.com/office/drawing/2014/main" id="{00000000-0008-0000-1900-000079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8" name="Freeform 267">
            <a:extLst>
              <a:ext uri="{FF2B5EF4-FFF2-40B4-BE49-F238E27FC236}">
                <a16:creationId xmlns:a16="http://schemas.microsoft.com/office/drawing/2014/main" id="{00000000-0008-0000-1900-00007A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9" name="Freeform 268">
            <a:extLst>
              <a:ext uri="{FF2B5EF4-FFF2-40B4-BE49-F238E27FC236}">
                <a16:creationId xmlns:a16="http://schemas.microsoft.com/office/drawing/2014/main" id="{00000000-0008-0000-1900-00007B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0" name="MT">
            <a:extLst>
              <a:ext uri="{FF2B5EF4-FFF2-40B4-BE49-F238E27FC236}">
                <a16:creationId xmlns:a16="http://schemas.microsoft.com/office/drawing/2014/main" id="{00000000-0008-0000-1900-00007C01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1" name="MS">
            <a:extLst>
              <a:ext uri="{FF2B5EF4-FFF2-40B4-BE49-F238E27FC236}">
                <a16:creationId xmlns:a16="http://schemas.microsoft.com/office/drawing/2014/main" id="{00000000-0008-0000-1900-00007D01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2" name="MG">
            <a:extLst>
              <a:ext uri="{FF2B5EF4-FFF2-40B4-BE49-F238E27FC236}">
                <a16:creationId xmlns:a16="http://schemas.microsoft.com/office/drawing/2014/main" id="{00000000-0008-0000-1900-00007E01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3" name="PA">
            <a:extLst>
              <a:ext uri="{FF2B5EF4-FFF2-40B4-BE49-F238E27FC236}">
                <a16:creationId xmlns:a16="http://schemas.microsoft.com/office/drawing/2014/main" id="{00000000-0008-0000-1900-00007F01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4" name="Freeform 277">
            <a:extLst>
              <a:ext uri="{FF2B5EF4-FFF2-40B4-BE49-F238E27FC236}">
                <a16:creationId xmlns:a16="http://schemas.microsoft.com/office/drawing/2014/main" id="{00000000-0008-0000-1900-00008001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5" name="Freeform 278">
            <a:extLst>
              <a:ext uri="{FF2B5EF4-FFF2-40B4-BE49-F238E27FC236}">
                <a16:creationId xmlns:a16="http://schemas.microsoft.com/office/drawing/2014/main" id="{00000000-0008-0000-1900-00008101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6" name="Rectangle 279">
            <a:extLst>
              <a:ext uri="{FF2B5EF4-FFF2-40B4-BE49-F238E27FC236}">
                <a16:creationId xmlns:a16="http://schemas.microsoft.com/office/drawing/2014/main" id="{00000000-0008-0000-1900-00008201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7" name="Freeform 280">
            <a:extLst>
              <a:ext uri="{FF2B5EF4-FFF2-40B4-BE49-F238E27FC236}">
                <a16:creationId xmlns:a16="http://schemas.microsoft.com/office/drawing/2014/main" id="{00000000-0008-0000-1900-00008301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8" name="Rectangle 281">
            <a:extLst>
              <a:ext uri="{FF2B5EF4-FFF2-40B4-BE49-F238E27FC236}">
                <a16:creationId xmlns:a16="http://schemas.microsoft.com/office/drawing/2014/main" id="{00000000-0008-0000-1900-00008401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9" name="Freeform 282">
            <a:extLst>
              <a:ext uri="{FF2B5EF4-FFF2-40B4-BE49-F238E27FC236}">
                <a16:creationId xmlns:a16="http://schemas.microsoft.com/office/drawing/2014/main" id="{00000000-0008-0000-1900-00008501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0" name="Freeform 283">
            <a:extLst>
              <a:ext uri="{FF2B5EF4-FFF2-40B4-BE49-F238E27FC236}">
                <a16:creationId xmlns:a16="http://schemas.microsoft.com/office/drawing/2014/main" id="{00000000-0008-0000-1900-00008601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1" name="Freeform 284">
            <a:extLst>
              <a:ext uri="{FF2B5EF4-FFF2-40B4-BE49-F238E27FC236}">
                <a16:creationId xmlns:a16="http://schemas.microsoft.com/office/drawing/2014/main" id="{00000000-0008-0000-1900-00008701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2" name="Freeform 285">
            <a:extLst>
              <a:ext uri="{FF2B5EF4-FFF2-40B4-BE49-F238E27FC236}">
                <a16:creationId xmlns:a16="http://schemas.microsoft.com/office/drawing/2014/main" id="{00000000-0008-0000-1900-00008801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3" name="Freeform 286">
            <a:extLst>
              <a:ext uri="{FF2B5EF4-FFF2-40B4-BE49-F238E27FC236}">
                <a16:creationId xmlns:a16="http://schemas.microsoft.com/office/drawing/2014/main" id="{00000000-0008-0000-1900-00008901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4" name="Freeform 287">
            <a:extLst>
              <a:ext uri="{FF2B5EF4-FFF2-40B4-BE49-F238E27FC236}">
                <a16:creationId xmlns:a16="http://schemas.microsoft.com/office/drawing/2014/main" id="{00000000-0008-0000-1900-00008A01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5" name="PR">
            <a:extLst>
              <a:ext uri="{FF2B5EF4-FFF2-40B4-BE49-F238E27FC236}">
                <a16:creationId xmlns:a16="http://schemas.microsoft.com/office/drawing/2014/main" id="{00000000-0008-0000-1900-00008B01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6" name="PB">
            <a:extLst>
              <a:ext uri="{FF2B5EF4-FFF2-40B4-BE49-F238E27FC236}">
                <a16:creationId xmlns:a16="http://schemas.microsoft.com/office/drawing/2014/main" id="{00000000-0008-0000-1900-00008C01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7" name="PE">
            <a:extLst>
              <a:ext uri="{FF2B5EF4-FFF2-40B4-BE49-F238E27FC236}">
                <a16:creationId xmlns:a16="http://schemas.microsoft.com/office/drawing/2014/main" id="{00000000-0008-0000-1900-00008D01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8" name="PI">
            <a:extLst>
              <a:ext uri="{FF2B5EF4-FFF2-40B4-BE49-F238E27FC236}">
                <a16:creationId xmlns:a16="http://schemas.microsoft.com/office/drawing/2014/main" id="{00000000-0008-0000-1900-00008E01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9" name="RJ">
            <a:extLst>
              <a:ext uri="{FF2B5EF4-FFF2-40B4-BE49-F238E27FC236}">
                <a16:creationId xmlns:a16="http://schemas.microsoft.com/office/drawing/2014/main" id="{00000000-0008-0000-1900-00008F01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00" name="Rectangle 298">
            <a:extLst>
              <a:ext uri="{FF2B5EF4-FFF2-40B4-BE49-F238E27FC236}">
                <a16:creationId xmlns:a16="http://schemas.microsoft.com/office/drawing/2014/main" id="{00000000-0008-0000-1900-00009001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1" name="Freeform 299">
            <a:extLst>
              <a:ext uri="{FF2B5EF4-FFF2-40B4-BE49-F238E27FC236}">
                <a16:creationId xmlns:a16="http://schemas.microsoft.com/office/drawing/2014/main" id="{00000000-0008-0000-1900-00009101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2" name="Freeform 300">
            <a:extLst>
              <a:ext uri="{FF2B5EF4-FFF2-40B4-BE49-F238E27FC236}">
                <a16:creationId xmlns:a16="http://schemas.microsoft.com/office/drawing/2014/main" id="{00000000-0008-0000-1900-000092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3" name="Freeform 301">
            <a:extLst>
              <a:ext uri="{FF2B5EF4-FFF2-40B4-BE49-F238E27FC236}">
                <a16:creationId xmlns:a16="http://schemas.microsoft.com/office/drawing/2014/main" id="{00000000-0008-0000-1900-000093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4" name="Freeform 302">
            <a:extLst>
              <a:ext uri="{FF2B5EF4-FFF2-40B4-BE49-F238E27FC236}">
                <a16:creationId xmlns:a16="http://schemas.microsoft.com/office/drawing/2014/main" id="{00000000-0008-0000-1900-000094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5" name="Freeform 303">
            <a:extLst>
              <a:ext uri="{FF2B5EF4-FFF2-40B4-BE49-F238E27FC236}">
                <a16:creationId xmlns:a16="http://schemas.microsoft.com/office/drawing/2014/main" id="{00000000-0008-0000-1900-000095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6" name="Freeform 304">
            <a:extLst>
              <a:ext uri="{FF2B5EF4-FFF2-40B4-BE49-F238E27FC236}">
                <a16:creationId xmlns:a16="http://schemas.microsoft.com/office/drawing/2014/main" id="{00000000-0008-0000-1900-00009601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7" name="Freeform 305">
            <a:extLst>
              <a:ext uri="{FF2B5EF4-FFF2-40B4-BE49-F238E27FC236}">
                <a16:creationId xmlns:a16="http://schemas.microsoft.com/office/drawing/2014/main" id="{00000000-0008-0000-1900-00009701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8" name="Rectangle 306">
            <a:extLst>
              <a:ext uri="{FF2B5EF4-FFF2-40B4-BE49-F238E27FC236}">
                <a16:creationId xmlns:a16="http://schemas.microsoft.com/office/drawing/2014/main" id="{00000000-0008-0000-1900-000098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9" name="Freeform 307">
            <a:extLst>
              <a:ext uri="{FF2B5EF4-FFF2-40B4-BE49-F238E27FC236}">
                <a16:creationId xmlns:a16="http://schemas.microsoft.com/office/drawing/2014/main" id="{00000000-0008-0000-1900-000099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0" name="Freeform 308">
            <a:extLst>
              <a:ext uri="{FF2B5EF4-FFF2-40B4-BE49-F238E27FC236}">
                <a16:creationId xmlns:a16="http://schemas.microsoft.com/office/drawing/2014/main" id="{00000000-0008-0000-1900-00009A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1" name="Freeform 309">
            <a:extLst>
              <a:ext uri="{FF2B5EF4-FFF2-40B4-BE49-F238E27FC236}">
                <a16:creationId xmlns:a16="http://schemas.microsoft.com/office/drawing/2014/main" id="{00000000-0008-0000-1900-00009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2" name="Freeform 310">
            <a:extLst>
              <a:ext uri="{FF2B5EF4-FFF2-40B4-BE49-F238E27FC236}">
                <a16:creationId xmlns:a16="http://schemas.microsoft.com/office/drawing/2014/main" id="{00000000-0008-0000-1900-00009C01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3" name="Freeform 311">
            <a:extLst>
              <a:ext uri="{FF2B5EF4-FFF2-40B4-BE49-F238E27FC236}">
                <a16:creationId xmlns:a16="http://schemas.microsoft.com/office/drawing/2014/main" id="{00000000-0008-0000-1900-00009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4" name="Freeform 312">
            <a:extLst>
              <a:ext uri="{FF2B5EF4-FFF2-40B4-BE49-F238E27FC236}">
                <a16:creationId xmlns:a16="http://schemas.microsoft.com/office/drawing/2014/main" id="{00000000-0008-0000-1900-00009E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5" name="Freeform 313">
            <a:extLst>
              <a:ext uri="{FF2B5EF4-FFF2-40B4-BE49-F238E27FC236}">
                <a16:creationId xmlns:a16="http://schemas.microsoft.com/office/drawing/2014/main" id="{00000000-0008-0000-1900-00009F01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6" name="Freeform 314">
            <a:extLst>
              <a:ext uri="{FF2B5EF4-FFF2-40B4-BE49-F238E27FC236}">
                <a16:creationId xmlns:a16="http://schemas.microsoft.com/office/drawing/2014/main" id="{00000000-0008-0000-1900-0000A0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7" name="Freeform 315">
            <a:extLst>
              <a:ext uri="{FF2B5EF4-FFF2-40B4-BE49-F238E27FC236}">
                <a16:creationId xmlns:a16="http://schemas.microsoft.com/office/drawing/2014/main" id="{00000000-0008-0000-1900-0000A101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8" name="Freeform 316">
            <a:extLst>
              <a:ext uri="{FF2B5EF4-FFF2-40B4-BE49-F238E27FC236}">
                <a16:creationId xmlns:a16="http://schemas.microsoft.com/office/drawing/2014/main" id="{00000000-0008-0000-1900-0000A201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9" name="Rectangle 317">
            <a:extLst>
              <a:ext uri="{FF2B5EF4-FFF2-40B4-BE49-F238E27FC236}">
                <a16:creationId xmlns:a16="http://schemas.microsoft.com/office/drawing/2014/main" id="{00000000-0008-0000-1900-0000A3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0" name="Freeform 318">
            <a:extLst>
              <a:ext uri="{FF2B5EF4-FFF2-40B4-BE49-F238E27FC236}">
                <a16:creationId xmlns:a16="http://schemas.microsoft.com/office/drawing/2014/main" id="{00000000-0008-0000-1900-0000A4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1" name="Freeform 319">
            <a:extLst>
              <a:ext uri="{FF2B5EF4-FFF2-40B4-BE49-F238E27FC236}">
                <a16:creationId xmlns:a16="http://schemas.microsoft.com/office/drawing/2014/main" id="{00000000-0008-0000-1900-0000A5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2" name="Freeform 320">
            <a:extLst>
              <a:ext uri="{FF2B5EF4-FFF2-40B4-BE49-F238E27FC236}">
                <a16:creationId xmlns:a16="http://schemas.microsoft.com/office/drawing/2014/main" id="{00000000-0008-0000-1900-0000A601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3" name="Freeform 321">
            <a:extLst>
              <a:ext uri="{FF2B5EF4-FFF2-40B4-BE49-F238E27FC236}">
                <a16:creationId xmlns:a16="http://schemas.microsoft.com/office/drawing/2014/main" id="{00000000-0008-0000-1900-0000A7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4" name="Freeform 322">
            <a:extLst>
              <a:ext uri="{FF2B5EF4-FFF2-40B4-BE49-F238E27FC236}">
                <a16:creationId xmlns:a16="http://schemas.microsoft.com/office/drawing/2014/main" id="{00000000-0008-0000-1900-0000A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5" name="Rectangle 323">
            <a:extLst>
              <a:ext uri="{FF2B5EF4-FFF2-40B4-BE49-F238E27FC236}">
                <a16:creationId xmlns:a16="http://schemas.microsoft.com/office/drawing/2014/main" id="{00000000-0008-0000-1900-0000A901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6" name="Freeform 324">
            <a:extLst>
              <a:ext uri="{FF2B5EF4-FFF2-40B4-BE49-F238E27FC236}">
                <a16:creationId xmlns:a16="http://schemas.microsoft.com/office/drawing/2014/main" id="{00000000-0008-0000-1900-0000AA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7" name="Freeform 325">
            <a:extLst>
              <a:ext uri="{FF2B5EF4-FFF2-40B4-BE49-F238E27FC236}">
                <a16:creationId xmlns:a16="http://schemas.microsoft.com/office/drawing/2014/main" id="{00000000-0008-0000-1900-0000A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8" name="Freeform 326">
            <a:extLst>
              <a:ext uri="{FF2B5EF4-FFF2-40B4-BE49-F238E27FC236}">
                <a16:creationId xmlns:a16="http://schemas.microsoft.com/office/drawing/2014/main" id="{00000000-0008-0000-1900-0000AC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9" name="Freeform 327">
            <a:extLst>
              <a:ext uri="{FF2B5EF4-FFF2-40B4-BE49-F238E27FC236}">
                <a16:creationId xmlns:a16="http://schemas.microsoft.com/office/drawing/2014/main" id="{00000000-0008-0000-1900-0000A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0" name="Freeform 328">
            <a:extLst>
              <a:ext uri="{FF2B5EF4-FFF2-40B4-BE49-F238E27FC236}">
                <a16:creationId xmlns:a16="http://schemas.microsoft.com/office/drawing/2014/main" id="{00000000-0008-0000-1900-0000AE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1" name="Rectangle 329">
            <a:extLst>
              <a:ext uri="{FF2B5EF4-FFF2-40B4-BE49-F238E27FC236}">
                <a16:creationId xmlns:a16="http://schemas.microsoft.com/office/drawing/2014/main" id="{00000000-0008-0000-1900-0000AF01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2" name="Freeform 330">
            <a:extLst>
              <a:ext uri="{FF2B5EF4-FFF2-40B4-BE49-F238E27FC236}">
                <a16:creationId xmlns:a16="http://schemas.microsoft.com/office/drawing/2014/main" id="{00000000-0008-0000-1900-0000B001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" name="Freeform 331">
            <a:extLst>
              <a:ext uri="{FF2B5EF4-FFF2-40B4-BE49-F238E27FC236}">
                <a16:creationId xmlns:a16="http://schemas.microsoft.com/office/drawing/2014/main" id="{00000000-0008-0000-1900-0000B1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4" name="Freeform 332">
            <a:extLst>
              <a:ext uri="{FF2B5EF4-FFF2-40B4-BE49-F238E27FC236}">
                <a16:creationId xmlns:a16="http://schemas.microsoft.com/office/drawing/2014/main" id="{00000000-0008-0000-1900-0000B201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" name="Rectangle 333">
            <a:extLst>
              <a:ext uri="{FF2B5EF4-FFF2-40B4-BE49-F238E27FC236}">
                <a16:creationId xmlns:a16="http://schemas.microsoft.com/office/drawing/2014/main" id="{00000000-0008-0000-1900-0000B301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6" name="Freeform 334">
            <a:extLst>
              <a:ext uri="{FF2B5EF4-FFF2-40B4-BE49-F238E27FC236}">
                <a16:creationId xmlns:a16="http://schemas.microsoft.com/office/drawing/2014/main" id="{00000000-0008-0000-1900-0000B4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7" name="Freeform 335">
            <a:extLst>
              <a:ext uri="{FF2B5EF4-FFF2-40B4-BE49-F238E27FC236}">
                <a16:creationId xmlns:a16="http://schemas.microsoft.com/office/drawing/2014/main" id="{00000000-0008-0000-1900-0000B501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8" name="Freeform 336">
            <a:extLst>
              <a:ext uri="{FF2B5EF4-FFF2-40B4-BE49-F238E27FC236}">
                <a16:creationId xmlns:a16="http://schemas.microsoft.com/office/drawing/2014/main" id="{00000000-0008-0000-1900-0000B601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9" name="Freeform 337">
            <a:extLst>
              <a:ext uri="{FF2B5EF4-FFF2-40B4-BE49-F238E27FC236}">
                <a16:creationId xmlns:a16="http://schemas.microsoft.com/office/drawing/2014/main" id="{00000000-0008-0000-1900-0000B7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0" name="Freeform 338">
            <a:extLst>
              <a:ext uri="{FF2B5EF4-FFF2-40B4-BE49-F238E27FC236}">
                <a16:creationId xmlns:a16="http://schemas.microsoft.com/office/drawing/2014/main" id="{00000000-0008-0000-1900-0000B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1" name="Freeform 339">
            <a:extLst>
              <a:ext uri="{FF2B5EF4-FFF2-40B4-BE49-F238E27FC236}">
                <a16:creationId xmlns:a16="http://schemas.microsoft.com/office/drawing/2014/main" id="{00000000-0008-0000-1900-0000B901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2" name="Freeform 340">
            <a:extLst>
              <a:ext uri="{FF2B5EF4-FFF2-40B4-BE49-F238E27FC236}">
                <a16:creationId xmlns:a16="http://schemas.microsoft.com/office/drawing/2014/main" id="{00000000-0008-0000-1900-0000BA01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3" name="RN">
            <a:extLst>
              <a:ext uri="{FF2B5EF4-FFF2-40B4-BE49-F238E27FC236}">
                <a16:creationId xmlns:a16="http://schemas.microsoft.com/office/drawing/2014/main" id="{00000000-0008-0000-1900-0000BB01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4" name="RS">
            <a:extLst>
              <a:ext uri="{FF2B5EF4-FFF2-40B4-BE49-F238E27FC236}">
                <a16:creationId xmlns:a16="http://schemas.microsoft.com/office/drawing/2014/main" id="{00000000-0008-0000-1900-0000BC01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5" name="RO">
            <a:extLst>
              <a:ext uri="{FF2B5EF4-FFF2-40B4-BE49-F238E27FC236}">
                <a16:creationId xmlns:a16="http://schemas.microsoft.com/office/drawing/2014/main" id="{00000000-0008-0000-1900-0000BD01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6" name="RR">
            <a:extLst>
              <a:ext uri="{FF2B5EF4-FFF2-40B4-BE49-F238E27FC236}">
                <a16:creationId xmlns:a16="http://schemas.microsoft.com/office/drawing/2014/main" id="{00000000-0008-0000-1900-0000BE01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7" name="SC">
            <a:extLst>
              <a:ext uri="{FF2B5EF4-FFF2-40B4-BE49-F238E27FC236}">
                <a16:creationId xmlns:a16="http://schemas.microsoft.com/office/drawing/2014/main" id="{00000000-0008-0000-1900-0000BF01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8" name="Freeform 351">
            <a:extLst>
              <a:ext uri="{FF2B5EF4-FFF2-40B4-BE49-F238E27FC236}">
                <a16:creationId xmlns:a16="http://schemas.microsoft.com/office/drawing/2014/main" id="{00000000-0008-0000-1900-0000C0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9" name="Freeform 352">
            <a:extLst>
              <a:ext uri="{FF2B5EF4-FFF2-40B4-BE49-F238E27FC236}">
                <a16:creationId xmlns:a16="http://schemas.microsoft.com/office/drawing/2014/main" id="{00000000-0008-0000-1900-0000C101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0" name="Freeform 353">
            <a:extLst>
              <a:ext uri="{FF2B5EF4-FFF2-40B4-BE49-F238E27FC236}">
                <a16:creationId xmlns:a16="http://schemas.microsoft.com/office/drawing/2014/main" id="{00000000-0008-0000-1900-0000C2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1" name="SP">
            <a:extLst>
              <a:ext uri="{FF2B5EF4-FFF2-40B4-BE49-F238E27FC236}">
                <a16:creationId xmlns:a16="http://schemas.microsoft.com/office/drawing/2014/main" id="{00000000-0008-0000-1900-0000C301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52" name="Freeform 356">
            <a:extLst>
              <a:ext uri="{FF2B5EF4-FFF2-40B4-BE49-F238E27FC236}">
                <a16:creationId xmlns:a16="http://schemas.microsoft.com/office/drawing/2014/main" id="{00000000-0008-0000-1900-0000C4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3" name="Freeform 357">
            <a:extLst>
              <a:ext uri="{FF2B5EF4-FFF2-40B4-BE49-F238E27FC236}">
                <a16:creationId xmlns:a16="http://schemas.microsoft.com/office/drawing/2014/main" id="{00000000-0008-0000-1900-0000C501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4" name="Freeform 358">
            <a:extLst>
              <a:ext uri="{FF2B5EF4-FFF2-40B4-BE49-F238E27FC236}">
                <a16:creationId xmlns:a16="http://schemas.microsoft.com/office/drawing/2014/main" id="{00000000-0008-0000-1900-0000C601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5" name="Freeform 359">
            <a:extLst>
              <a:ext uri="{FF2B5EF4-FFF2-40B4-BE49-F238E27FC236}">
                <a16:creationId xmlns:a16="http://schemas.microsoft.com/office/drawing/2014/main" id="{00000000-0008-0000-1900-0000C701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6" name="Freeform 360">
            <a:extLst>
              <a:ext uri="{FF2B5EF4-FFF2-40B4-BE49-F238E27FC236}">
                <a16:creationId xmlns:a16="http://schemas.microsoft.com/office/drawing/2014/main" id="{00000000-0008-0000-1900-0000C801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7" name="Freeform 361">
            <a:extLst>
              <a:ext uri="{FF2B5EF4-FFF2-40B4-BE49-F238E27FC236}">
                <a16:creationId xmlns:a16="http://schemas.microsoft.com/office/drawing/2014/main" id="{00000000-0008-0000-1900-0000C9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8" name="Freeform 362">
            <a:extLst>
              <a:ext uri="{FF2B5EF4-FFF2-40B4-BE49-F238E27FC236}">
                <a16:creationId xmlns:a16="http://schemas.microsoft.com/office/drawing/2014/main" id="{00000000-0008-0000-1900-0000CA01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9" name="Freeform 363">
            <a:extLst>
              <a:ext uri="{FF2B5EF4-FFF2-40B4-BE49-F238E27FC236}">
                <a16:creationId xmlns:a16="http://schemas.microsoft.com/office/drawing/2014/main" id="{00000000-0008-0000-1900-0000CB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0" name="Rectangle 364">
            <a:extLst>
              <a:ext uri="{FF2B5EF4-FFF2-40B4-BE49-F238E27FC236}">
                <a16:creationId xmlns:a16="http://schemas.microsoft.com/office/drawing/2014/main" id="{00000000-0008-0000-1900-0000CC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1" name="Freeform 365">
            <a:extLst>
              <a:ext uri="{FF2B5EF4-FFF2-40B4-BE49-F238E27FC236}">
                <a16:creationId xmlns:a16="http://schemas.microsoft.com/office/drawing/2014/main" id="{00000000-0008-0000-1900-0000CD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2" name="Freeform 366">
            <a:extLst>
              <a:ext uri="{FF2B5EF4-FFF2-40B4-BE49-F238E27FC236}">
                <a16:creationId xmlns:a16="http://schemas.microsoft.com/office/drawing/2014/main" id="{00000000-0008-0000-1900-0000CE01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3" name="Freeform 367">
            <a:extLst>
              <a:ext uri="{FF2B5EF4-FFF2-40B4-BE49-F238E27FC236}">
                <a16:creationId xmlns:a16="http://schemas.microsoft.com/office/drawing/2014/main" id="{00000000-0008-0000-1900-0000CF01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4" name="Freeform 368">
            <a:extLst>
              <a:ext uri="{FF2B5EF4-FFF2-40B4-BE49-F238E27FC236}">
                <a16:creationId xmlns:a16="http://schemas.microsoft.com/office/drawing/2014/main" id="{00000000-0008-0000-1900-0000D001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5" name="Freeform 369">
            <a:extLst>
              <a:ext uri="{FF2B5EF4-FFF2-40B4-BE49-F238E27FC236}">
                <a16:creationId xmlns:a16="http://schemas.microsoft.com/office/drawing/2014/main" id="{00000000-0008-0000-1900-0000D101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6" name="Freeform 370">
            <a:extLst>
              <a:ext uri="{FF2B5EF4-FFF2-40B4-BE49-F238E27FC236}">
                <a16:creationId xmlns:a16="http://schemas.microsoft.com/office/drawing/2014/main" id="{00000000-0008-0000-1900-0000D2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7" name="Rectangle 371">
            <a:extLst>
              <a:ext uri="{FF2B5EF4-FFF2-40B4-BE49-F238E27FC236}">
                <a16:creationId xmlns:a16="http://schemas.microsoft.com/office/drawing/2014/main" id="{00000000-0008-0000-1900-0000D3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8" name="Freeform 372">
            <a:extLst>
              <a:ext uri="{FF2B5EF4-FFF2-40B4-BE49-F238E27FC236}">
                <a16:creationId xmlns:a16="http://schemas.microsoft.com/office/drawing/2014/main" id="{00000000-0008-0000-1900-0000D401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9" name="Freeform 373">
            <a:extLst>
              <a:ext uri="{FF2B5EF4-FFF2-40B4-BE49-F238E27FC236}">
                <a16:creationId xmlns:a16="http://schemas.microsoft.com/office/drawing/2014/main" id="{00000000-0008-0000-1900-0000D501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0" name="Rectangle 374">
            <a:extLst>
              <a:ext uri="{FF2B5EF4-FFF2-40B4-BE49-F238E27FC236}">
                <a16:creationId xmlns:a16="http://schemas.microsoft.com/office/drawing/2014/main" id="{00000000-0008-0000-1900-0000D6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1" name="Rectangle 375">
            <a:extLst>
              <a:ext uri="{FF2B5EF4-FFF2-40B4-BE49-F238E27FC236}">
                <a16:creationId xmlns:a16="http://schemas.microsoft.com/office/drawing/2014/main" id="{00000000-0008-0000-1900-0000D7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2" name="Freeform 376">
            <a:extLst>
              <a:ext uri="{FF2B5EF4-FFF2-40B4-BE49-F238E27FC236}">
                <a16:creationId xmlns:a16="http://schemas.microsoft.com/office/drawing/2014/main" id="{00000000-0008-0000-1900-0000D8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3" name="Rectangle 377">
            <a:extLst>
              <a:ext uri="{FF2B5EF4-FFF2-40B4-BE49-F238E27FC236}">
                <a16:creationId xmlns:a16="http://schemas.microsoft.com/office/drawing/2014/main" id="{00000000-0008-0000-1900-0000D901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4" name="Freeform 378">
            <a:extLst>
              <a:ext uri="{FF2B5EF4-FFF2-40B4-BE49-F238E27FC236}">
                <a16:creationId xmlns:a16="http://schemas.microsoft.com/office/drawing/2014/main" id="{00000000-0008-0000-1900-0000DA01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5" name="Freeform 379">
            <a:extLst>
              <a:ext uri="{FF2B5EF4-FFF2-40B4-BE49-F238E27FC236}">
                <a16:creationId xmlns:a16="http://schemas.microsoft.com/office/drawing/2014/main" id="{00000000-0008-0000-1900-0000DB01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6" name="Freeform 380">
            <a:extLst>
              <a:ext uri="{FF2B5EF4-FFF2-40B4-BE49-F238E27FC236}">
                <a16:creationId xmlns:a16="http://schemas.microsoft.com/office/drawing/2014/main" id="{00000000-0008-0000-1900-0000DC01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7" name="Freeform 381">
            <a:extLst>
              <a:ext uri="{FF2B5EF4-FFF2-40B4-BE49-F238E27FC236}">
                <a16:creationId xmlns:a16="http://schemas.microsoft.com/office/drawing/2014/main" id="{00000000-0008-0000-1900-0000DD01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8" name="Freeform 382">
            <a:extLst>
              <a:ext uri="{FF2B5EF4-FFF2-40B4-BE49-F238E27FC236}">
                <a16:creationId xmlns:a16="http://schemas.microsoft.com/office/drawing/2014/main" id="{00000000-0008-0000-1900-0000DE01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9" name="SE">
            <a:extLst>
              <a:ext uri="{FF2B5EF4-FFF2-40B4-BE49-F238E27FC236}">
                <a16:creationId xmlns:a16="http://schemas.microsoft.com/office/drawing/2014/main" id="{00000000-0008-0000-1900-0000DF01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80" name="TO">
            <a:extLst>
              <a:ext uri="{FF2B5EF4-FFF2-40B4-BE49-F238E27FC236}">
                <a16:creationId xmlns:a16="http://schemas.microsoft.com/office/drawing/2014/main" id="{00000000-0008-0000-1900-0000E001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81" name="Freeform 387">
            <a:extLst>
              <a:ext uri="{FF2B5EF4-FFF2-40B4-BE49-F238E27FC236}">
                <a16:creationId xmlns:a16="http://schemas.microsoft.com/office/drawing/2014/main" id="{00000000-0008-0000-1900-0000E101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609600" y="38100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0.1699</cdr:x>
      <cdr:y>0.16114</cdr:y>
    </cdr:from>
    <cdr:to>
      <cdr:x>0.89994</cdr:x>
      <cdr:y>0.43117</cdr:y>
    </cdr:to>
    <cdr:cxnSp macro="">
      <cdr:nvCxnSpPr>
        <cdr:cNvPr id="5" name="Conector reto 4">
          <a:extLst xmlns:a="http://schemas.openxmlformats.org/drawingml/2006/main">
            <a:ext uri="{FF2B5EF4-FFF2-40B4-BE49-F238E27FC236}">
              <a16:creationId xmlns:a16="http://schemas.microsoft.com/office/drawing/2014/main" id="{9322882E-3A3D-4607-91E2-1AE52B7ABDC7}"/>
            </a:ext>
          </a:extLst>
        </cdr:cNvPr>
        <cdr:cNvCxnSpPr/>
      </cdr:nvCxnSpPr>
      <cdr:spPr>
        <a:xfrm xmlns:a="http://schemas.openxmlformats.org/drawingml/2006/main" flipV="1">
          <a:off x="1639549" y="968723"/>
          <a:ext cx="7044798" cy="162332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7A8C8E"/>
          </a:solidFill>
          <a:prstDash val="sysDot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0.89094</cdr:x>
      <cdr:y>0.11476</cdr:y>
    </cdr:from>
    <cdr:to>
      <cdr:x>0.9742</cdr:x>
      <cdr:y>0.16424</cdr:y>
    </cdr:to>
    <cdr:sp macro="" textlink="">
      <cdr:nvSpPr>
        <cdr:cNvPr id="12" name="CaixaDeTexto 2"/>
        <cdr:cNvSpPr txBox="1"/>
      </cdr:nvSpPr>
      <cdr:spPr>
        <a:xfrm xmlns:a="http://schemas.openxmlformats.org/drawingml/2006/main">
          <a:off x="8597517" y="689908"/>
          <a:ext cx="803452" cy="297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>
              <a:solidFill>
                <a:srgbClr val="7A8C8E"/>
              </a:solidFill>
              <a:latin typeface="Century Gothic" panose="020B0502020202020204" pitchFamily="34" charset="0"/>
            </a:rPr>
            <a:t>1124</a:t>
          </a:r>
        </a:p>
      </cdr:txBody>
    </cdr:sp>
  </cdr:relSizeAnchor>
  <cdr:relSizeAnchor xmlns:cdr="http://schemas.openxmlformats.org/drawingml/2006/chartDrawing">
    <cdr:from>
      <cdr:x>0.90297</cdr:x>
      <cdr:y>0.0922</cdr:y>
    </cdr:from>
    <cdr:to>
      <cdr:x>0.96357</cdr:x>
      <cdr:y>0.19241</cdr:y>
    </cdr:to>
    <cdr:sp macro="" textlink="">
      <cdr:nvSpPr>
        <cdr:cNvPr id="19" name="Elipse 18"/>
        <cdr:cNvSpPr/>
      </cdr:nvSpPr>
      <cdr:spPr>
        <a:xfrm xmlns:a="http://schemas.openxmlformats.org/drawingml/2006/main">
          <a:off x="8713564" y="554284"/>
          <a:ext cx="584841" cy="602430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6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0.1085</cdr:x>
      <cdr:y>0.41307</cdr:y>
    </cdr:from>
    <cdr:to>
      <cdr:x>0.16429</cdr:x>
      <cdr:y>0.45521</cdr:y>
    </cdr:to>
    <cdr:sp macro="" textlink="">
      <cdr:nvSpPr>
        <cdr:cNvPr id="9" name="CaixaDeTexto 2"/>
        <cdr:cNvSpPr txBox="1"/>
      </cdr:nvSpPr>
      <cdr:spPr>
        <a:xfrm xmlns:a="http://schemas.openxmlformats.org/drawingml/2006/main">
          <a:off x="1047016" y="2483215"/>
          <a:ext cx="538369" cy="253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>
              <a:solidFill>
                <a:srgbClr val="7A8C8E"/>
              </a:solidFill>
              <a:latin typeface="Century Gothic" panose="020B0502020202020204" pitchFamily="34" charset="0"/>
            </a:rPr>
            <a:t>644</a:t>
          </a:r>
        </a:p>
      </cdr:txBody>
    </cdr:sp>
  </cdr:relSizeAnchor>
  <cdr:relSizeAnchor xmlns:cdr="http://schemas.openxmlformats.org/drawingml/2006/chartDrawing">
    <cdr:from>
      <cdr:x>0.11012</cdr:x>
      <cdr:y>0.39944</cdr:y>
    </cdr:from>
    <cdr:to>
      <cdr:x>0.1623</cdr:x>
      <cdr:y>0.48309</cdr:y>
    </cdr:to>
    <cdr:sp macro="" textlink="">
      <cdr:nvSpPr>
        <cdr:cNvPr id="21" name="Elipse 20"/>
        <cdr:cNvSpPr/>
      </cdr:nvSpPr>
      <cdr:spPr>
        <a:xfrm xmlns:a="http://schemas.openxmlformats.org/drawingml/2006/main">
          <a:off x="1062632" y="2401294"/>
          <a:ext cx="503533" cy="502877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600">
            <a:solidFill>
              <a:srgbClr val="7A8C8E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609600" y="381000"/>
    <xdr:ext cx="9648825" cy="6010275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0.03884</cdr:x>
      <cdr:y>0.78961</cdr:y>
    </cdr:from>
    <cdr:to>
      <cdr:x>0.10923</cdr:x>
      <cdr:y>0.84285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74789" y="4746902"/>
          <a:ext cx="679258" cy="32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1100" b="1">
              <a:solidFill>
                <a:srgbClr val="7A8C8E"/>
              </a:solidFill>
              <a:latin typeface="Century Gothic" panose="020B0502020202020204" pitchFamily="34" charset="0"/>
            </a:rPr>
            <a:t>120 mil</a:t>
          </a:r>
        </a:p>
      </cdr:txBody>
    </cdr:sp>
  </cdr:relSizeAnchor>
  <cdr:relSizeAnchor xmlns:cdr="http://schemas.openxmlformats.org/drawingml/2006/chartDrawing">
    <cdr:from>
      <cdr:x>0.10365</cdr:x>
      <cdr:y>0.11663</cdr:y>
    </cdr:from>
    <cdr:to>
      <cdr:x>0.7153</cdr:x>
      <cdr:y>0.79845</cdr:y>
    </cdr:to>
    <cdr:cxnSp macro="">
      <cdr:nvCxnSpPr>
        <cdr:cNvPr id="5" name="Conector reto 4">
          <a:extLst xmlns:a="http://schemas.openxmlformats.org/drawingml/2006/main">
            <a:ext uri="{FF2B5EF4-FFF2-40B4-BE49-F238E27FC236}">
              <a16:creationId xmlns:a16="http://schemas.microsoft.com/office/drawing/2014/main" id="{1878E1EA-1D66-46A2-BDB7-9127B5AF6414}"/>
            </a:ext>
          </a:extLst>
        </cdr:cNvPr>
        <cdr:cNvCxnSpPr/>
      </cdr:nvCxnSpPr>
      <cdr:spPr>
        <a:xfrm xmlns:a="http://schemas.openxmlformats.org/drawingml/2006/main" flipV="1">
          <a:off x="998775" y="700841"/>
          <a:ext cx="5894143" cy="4096958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7A8C8E"/>
          </a:solidFill>
          <a:prstDash val="sysDot"/>
          <a:headEnd type="non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0.04491</cdr:x>
      <cdr:y>0.76755</cdr:y>
    </cdr:from>
    <cdr:to>
      <cdr:x>0.10194</cdr:x>
      <cdr:y>0.8591</cdr:y>
    </cdr:to>
    <cdr:sp macro="" textlink="">
      <cdr:nvSpPr>
        <cdr:cNvPr id="8" name="Elipse 7"/>
        <cdr:cNvSpPr/>
      </cdr:nvSpPr>
      <cdr:spPr>
        <a:xfrm xmlns:a="http://schemas.openxmlformats.org/drawingml/2006/main">
          <a:off x="433387" y="4614272"/>
          <a:ext cx="550335" cy="55036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0.70882</cdr:x>
      <cdr:y>0.04015</cdr:y>
    </cdr:from>
    <cdr:to>
      <cdr:x>0.78244</cdr:x>
      <cdr:y>0.13886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6830496" y="241240"/>
          <a:ext cx="709437" cy="593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b="1">
              <a:solidFill>
                <a:srgbClr val="7A8C8E"/>
              </a:solidFill>
              <a:latin typeface="Century Gothic" panose="020B0502020202020204" pitchFamily="34" charset="0"/>
            </a:rPr>
            <a:t>3 milhões/ano</a:t>
          </a:r>
          <a:endParaRPr lang="pt-BR" sz="1000" b="1" baseline="0">
            <a:solidFill>
              <a:srgbClr val="7A8C8E"/>
            </a:solidFill>
            <a:latin typeface="Century Gothic" panose="020B0502020202020204" pitchFamily="34" charset="0"/>
          </a:endParaRPr>
        </a:p>
        <a:p xmlns:a="http://schemas.openxmlformats.org/drawingml/2006/main">
          <a:pPr algn="ctr"/>
          <a:endParaRPr lang="pt-BR" sz="1000"/>
        </a:p>
      </cdr:txBody>
    </cdr:sp>
  </cdr:relSizeAnchor>
  <cdr:relSizeAnchor xmlns:cdr="http://schemas.openxmlformats.org/drawingml/2006/chartDrawing">
    <cdr:from>
      <cdr:x>0.7945</cdr:x>
      <cdr:y>0.07792</cdr:y>
    </cdr:from>
    <cdr:to>
      <cdr:x>0.90939</cdr:x>
      <cdr:y>0.09351</cdr:y>
    </cdr:to>
    <cdr:sp macro="" textlink="">
      <cdr:nvSpPr>
        <cdr:cNvPr id="21" name="Seta para a direita 20"/>
        <cdr:cNvSpPr/>
      </cdr:nvSpPr>
      <cdr:spPr>
        <a:xfrm xmlns:a="http://schemas.openxmlformats.org/drawingml/2006/main">
          <a:off x="7666844" y="468443"/>
          <a:ext cx="1108648" cy="9368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7A8C8E">
            <a:alpha val="4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0.71287</cdr:x>
      <cdr:y>0.03962</cdr:y>
    </cdr:from>
    <cdr:to>
      <cdr:x>0.77638</cdr:x>
      <cdr:y>0.14156</cdr:y>
    </cdr:to>
    <cdr:sp macro="" textlink="">
      <cdr:nvSpPr>
        <cdr:cNvPr id="11" name="Elipse 10"/>
        <cdr:cNvSpPr/>
      </cdr:nvSpPr>
      <cdr:spPr>
        <a:xfrm xmlns:a="http://schemas.openxmlformats.org/drawingml/2006/main">
          <a:off x="6879137" y="238175"/>
          <a:ext cx="612866" cy="612830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>
            <a:solidFill>
              <a:schemeClr val="bg1">
                <a:lumMod val="85000"/>
              </a:schemeClr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493059</xdr:colOff>
      <xdr:row>2</xdr:row>
      <xdr:rowOff>56031</xdr:rowOff>
    </xdr:from>
    <xdr:to>
      <xdr:col>8</xdr:col>
      <xdr:colOff>37455</xdr:colOff>
      <xdr:row>37</xdr:row>
      <xdr:rowOff>45928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059" y="425825"/>
          <a:ext cx="5998984" cy="54807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0" y="38100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0.28763</cdr:x>
      <cdr:y>0.01039</cdr:y>
    </cdr:from>
    <cdr:to>
      <cdr:x>0.33414</cdr:x>
      <cdr:y>0.08505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2775623" y="6245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0.46481</cdr:x>
      <cdr:y>0.39677</cdr:y>
    </cdr:from>
    <cdr:to>
      <cdr:x>0.51132</cdr:x>
      <cdr:y>0.47143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4485426" y="238523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0.5263</cdr:x>
      <cdr:y>0.49546</cdr:y>
    </cdr:from>
    <cdr:to>
      <cdr:x>0.57281</cdr:x>
      <cdr:y>0.57012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5078758" y="2978575"/>
          <a:ext cx="448817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0.8742</cdr:x>
      <cdr:y>0.38508</cdr:y>
    </cdr:from>
    <cdr:to>
      <cdr:x>0.92071</cdr:x>
      <cdr:y>0.45974</cdr:y>
    </cdr:to>
    <cdr:sp macro="" textlink="">
      <cdr:nvSpPr>
        <cdr:cNvPr id="5" name="Elipse 4"/>
        <cdr:cNvSpPr/>
      </cdr:nvSpPr>
      <cdr:spPr>
        <a:xfrm xmlns:a="http://schemas.openxmlformats.org/drawingml/2006/main">
          <a:off x="8435964" y="2314961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0.87419</cdr:x>
      <cdr:y>0.5604</cdr:y>
    </cdr:from>
    <cdr:to>
      <cdr:x>0.92071</cdr:x>
      <cdr:y>0.63506</cdr:y>
    </cdr:to>
    <cdr:sp macro="" textlink="">
      <cdr:nvSpPr>
        <cdr:cNvPr id="6" name="Elipse 5"/>
        <cdr:cNvSpPr/>
      </cdr:nvSpPr>
      <cdr:spPr>
        <a:xfrm xmlns:a="http://schemas.openxmlformats.org/drawingml/2006/main">
          <a:off x="8435877" y="3368962"/>
          <a:ext cx="448915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47920457\Documents\LUCIANO\MEUS%20DOCS%20IBGE\PROJE&#199;&#213;ES\SISTEMA%20PROJE&#199;&#195;O\SISTEMA%20DE%20PROJE&#199;&#195;O%20POPULACIONAL%20(NOV&#205;SSIM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il.lepri\Meus%20documentos\procv%20ema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ana.zubelli\Meus%20documentos\Downloads\ESTIMATIVAS%202013_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populacao_2007_DOU_05_10_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V\IBGE\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3:C20" totalsRowShown="0" headerRowDxfId="63" dataDxfId="61" headerRowBorderDxfId="62" totalsRowBorderDxfId="60">
  <tableColumns count="3">
    <tableColumn id="1" xr3:uid="{00000000-0010-0000-0000-000001000000}" name="N° de Salas" dataDxfId="59"/>
    <tableColumn id="2" xr3:uid="{00000000-0010-0000-0000-000002000000}" name="Complexos" dataDxfId="58"/>
    <tableColumn id="3" xr3:uid="{00000000-0010-0000-0000-000003000000}" name="Salas" dataDxfId="5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A3:E9" totalsRowShown="0" headerRowDxfId="56" dataDxfId="54" headerRowBorderDxfId="55" totalsRowBorderDxfId="53">
  <tableColumns count="5">
    <tableColumn id="1" xr3:uid="{00000000-0010-0000-0100-000001000000}" name="Região" dataDxfId="52"/>
    <tableColumn id="2" xr3:uid="{00000000-0010-0000-0100-000002000000}" name="Cidades Grandes" dataDxfId="51"/>
    <tableColumn id="3" xr3:uid="{00000000-0010-0000-0100-000003000000}" name="Cidades Médias" dataDxfId="50"/>
    <tableColumn id="4" xr3:uid="{00000000-0010-0000-0100-000004000000}" name="Cidades Pequenas" dataDxfId="49"/>
    <tableColumn id="5" xr3:uid="{00000000-0010-0000-0100-000005000000}" name="Total" dataDxfId="4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ela13" displayName="Tabela13" ref="A3:M11" totalsRowShown="0" headerRowDxfId="47" dataDxfId="45" headerRowBorderDxfId="46" totalsRowBorderDxfId="44">
  <tableColumns count="13">
    <tableColumn id="1" xr3:uid="{00000000-0010-0000-0200-000001000000}" name="Dados" dataDxfId="43"/>
    <tableColumn id="2" xr3:uid="{00000000-0010-0000-0200-000002000000}" name="2005" dataDxfId="42"/>
    <tableColumn id="3" xr3:uid="{00000000-0010-0000-0200-000003000000}" name="2006" dataDxfId="41"/>
    <tableColumn id="4" xr3:uid="{00000000-0010-0000-0200-000004000000}" name="2007" dataDxfId="40"/>
    <tableColumn id="5" xr3:uid="{00000000-0010-0000-0200-000005000000}" name="2008" dataDxfId="39"/>
    <tableColumn id="6" xr3:uid="{00000000-0010-0000-0200-000006000000}" name="2009" dataDxfId="38"/>
    <tableColumn id="7" xr3:uid="{00000000-0010-0000-0200-000007000000}" name="2010" dataDxfId="37"/>
    <tableColumn id="8" xr3:uid="{00000000-0010-0000-0200-000008000000}" name="2011" dataDxfId="36"/>
    <tableColumn id="9" xr3:uid="{00000000-0010-0000-0200-000009000000}" name="2012" dataDxfId="35"/>
    <tableColumn id="10" xr3:uid="{00000000-0010-0000-0200-00000A000000}" name="2013" dataDxfId="34"/>
    <tableColumn id="11" xr3:uid="{00000000-0010-0000-0200-00000B000000}" name="2014" dataDxfId="33"/>
    <tableColumn id="12" xr3:uid="{00000000-0010-0000-0200-00000C000000}" name="2015" dataDxfId="32"/>
    <tableColumn id="13" xr3:uid="{00000000-0010-0000-0200-00000D000000}" name="2016" dataDxfId="3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3000000}" name="Tabela15" displayName="Tabela15" ref="A4:G63" headerRowCount="0" totalsRowShown="0" headerRowDxfId="30" dataDxfId="28" headerRowBorderDxfId="29" tableBorderDxfId="27" totalsRowBorderDxfId="26">
  <tableColumns count="7">
    <tableColumn id="1" xr3:uid="{00000000-0010-0000-0300-000001000000}" name="Salas de Novos Complexos" headerRowDxfId="25" dataDxfId="24"/>
    <tableColumn id="2" xr3:uid="{00000000-0010-0000-0300-000002000000}" name="Colunas1" headerRowDxfId="23" dataDxfId="22"/>
    <tableColumn id="3" xr3:uid="{00000000-0010-0000-0300-000003000000}" name="Colunas2" headerRowDxfId="21" dataDxfId="20"/>
    <tableColumn id="4" xr3:uid="{00000000-0010-0000-0300-000004000000}" name="Colunas3" headerRowDxfId="19" dataDxfId="18"/>
    <tableColumn id="5" xr3:uid="{00000000-0010-0000-0300-000005000000}" name="Colunas4" headerRowDxfId="17" dataDxfId="16"/>
    <tableColumn id="6" xr3:uid="{00000000-0010-0000-0300-000006000000}" name="Colunas5" headerRowDxfId="15" dataDxfId="14"/>
    <tableColumn id="7" xr3:uid="{00000000-0010-0000-0300-000007000000}" name="Colunas6" headerRowDxfId="13" dataDxfId="1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4000000}" name="Tabela16" displayName="Tabela16" ref="A3:G61" totalsRowShown="0" headerRowDxfId="11" dataDxfId="9" headerRowBorderDxfId="10" tableBorderDxfId="8" totalsRowBorderDxfId="7">
  <tableColumns count="7">
    <tableColumn id="1" xr3:uid="{00000000-0010-0000-0400-000001000000}" name="Nome do Complexo" dataDxfId="6"/>
    <tableColumn id="2" xr3:uid="{00000000-0010-0000-0400-000002000000}" name="Grupo Exibidor" dataDxfId="5"/>
    <tableColumn id="3" xr3:uid="{00000000-0010-0000-0400-000003000000}" name="Município" dataDxfId="4"/>
    <tableColumn id="4" xr3:uid="{00000000-0010-0000-0400-000004000000}" name="UF" dataDxfId="3"/>
    <tableColumn id="5" xr3:uid="{00000000-0010-0000-0400-000005000000}" name="Total de Salas" dataDxfId="2"/>
    <tableColumn id="6" xr3:uid="{00000000-0010-0000-0400-000006000000}" name="3D" dataDxfId="1"/>
    <tableColumn id="7" xr3:uid="{00000000-0010-0000-0400-000007000000}" name="Apenas 2D" dataDxfId="0">
      <calculatedColumnFormula>E4-F4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"/>
  <sheetViews>
    <sheetView tabSelected="1" workbookViewId="0">
      <selection activeCell="U5" sqref="U5"/>
    </sheetView>
  </sheetViews>
  <sheetFormatPr defaultRowHeight="15" x14ac:dyDescent="0.25"/>
  <sheetData>
    <row r="1" spans="1:1" ht="16.5" x14ac:dyDescent="0.3">
      <c r="A1" s="52" t="s">
        <v>711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4">
    <tabColor theme="0"/>
  </sheetPr>
  <dimension ref="A1:M9"/>
  <sheetViews>
    <sheetView zoomScaleNormal="100" workbookViewId="0">
      <selection activeCell="A3" sqref="A3:M9"/>
    </sheetView>
  </sheetViews>
  <sheetFormatPr defaultRowHeight="16.5" x14ac:dyDescent="0.3"/>
  <cols>
    <col min="1" max="1" width="18.140625" style="52" customWidth="1"/>
    <col min="2" max="8" width="10.42578125" style="52" customWidth="1"/>
    <col min="9" max="10" width="12.42578125" style="52" customWidth="1"/>
    <col min="11" max="16384" width="9.140625" style="52"/>
  </cols>
  <sheetData>
    <row r="1" spans="1:13" x14ac:dyDescent="0.3">
      <c r="A1" s="51" t="s">
        <v>681</v>
      </c>
    </row>
    <row r="3" spans="1:13" s="69" customFormat="1" ht="24" customHeight="1" x14ac:dyDescent="0.25">
      <c r="A3" s="183" t="s">
        <v>39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123"/>
      <c r="L3" s="123"/>
      <c r="M3" s="123"/>
    </row>
    <row r="4" spans="1:13" s="69" customFormat="1" ht="18" customHeight="1" x14ac:dyDescent="0.25">
      <c r="A4" s="184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123"/>
      <c r="L4" s="123"/>
      <c r="M4" s="123"/>
    </row>
    <row r="5" spans="1:13" s="69" customFormat="1" ht="18" customHeight="1" x14ac:dyDescent="0.25">
      <c r="A5" s="93" t="s">
        <v>40</v>
      </c>
      <c r="B5" s="99">
        <v>1822</v>
      </c>
      <c r="C5" s="99">
        <v>2002</v>
      </c>
      <c r="D5" s="99">
        <v>2177</v>
      </c>
      <c r="E5" s="99">
        <v>2343</v>
      </c>
      <c r="F5" s="99">
        <v>2488</v>
      </c>
      <c r="G5" s="94">
        <v>2699</v>
      </c>
      <c r="H5" s="94">
        <v>2809</v>
      </c>
      <c r="I5" s="115">
        <f>H5/$H$7</f>
        <v>0.88892405063291136</v>
      </c>
      <c r="J5" s="115">
        <f>1-(B5/H5)</f>
        <v>0.35137059451762198</v>
      </c>
      <c r="K5" s="123"/>
      <c r="L5" s="123"/>
      <c r="M5" s="123"/>
    </row>
    <row r="6" spans="1:13" s="69" customFormat="1" ht="19.5" customHeight="1" x14ac:dyDescent="0.25">
      <c r="A6" s="137" t="s">
        <v>41</v>
      </c>
      <c r="B6" s="138">
        <v>384</v>
      </c>
      <c r="C6" s="138">
        <v>350</v>
      </c>
      <c r="D6" s="138">
        <v>340</v>
      </c>
      <c r="E6" s="138">
        <v>335</v>
      </c>
      <c r="F6" s="138">
        <v>345</v>
      </c>
      <c r="G6" s="138">
        <v>306</v>
      </c>
      <c r="H6" s="138">
        <v>351</v>
      </c>
      <c r="I6" s="139">
        <f>H6/$H$7</f>
        <v>0.1110759493670886</v>
      </c>
      <c r="J6" s="140">
        <f>1-(B6/H6)</f>
        <v>-9.4017094017094127E-2</v>
      </c>
      <c r="K6" s="123"/>
      <c r="L6" s="123"/>
      <c r="M6" s="123"/>
    </row>
    <row r="7" spans="1:13" x14ac:dyDescent="0.3">
      <c r="A7" s="118" t="s">
        <v>4</v>
      </c>
      <c r="B7" s="119">
        <v>2206</v>
      </c>
      <c r="C7" s="119">
        <v>2352</v>
      </c>
      <c r="D7" s="119">
        <v>2517</v>
      </c>
      <c r="E7" s="119">
        <v>2678</v>
      </c>
      <c r="F7" s="119">
        <v>2833</v>
      </c>
      <c r="G7" s="119">
        <v>3005</v>
      </c>
      <c r="H7" s="119">
        <f>SUM(H5:H6)</f>
        <v>3160</v>
      </c>
      <c r="I7" s="121">
        <v>1</v>
      </c>
      <c r="J7" s="122">
        <f>1-(B7/H7)</f>
        <v>0.30189873417721524</v>
      </c>
      <c r="K7" s="81"/>
      <c r="L7" s="81"/>
      <c r="M7" s="81"/>
    </row>
    <row r="8" spans="1:13" x14ac:dyDescent="0.3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</sheetData>
  <mergeCells count="4">
    <mergeCell ref="J3:J4"/>
    <mergeCell ref="I3:I4"/>
    <mergeCell ref="B3:H3"/>
    <mergeCell ref="A3:A4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"/>
  <sheetViews>
    <sheetView workbookViewId="0">
      <selection activeCell="V29" sqref="V29"/>
    </sheetView>
  </sheetViews>
  <sheetFormatPr defaultRowHeight="15" x14ac:dyDescent="0.25"/>
  <sheetData>
    <row r="1" spans="1:1" ht="16.5" x14ac:dyDescent="0.3">
      <c r="A1" s="52" t="s">
        <v>716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5">
    <tabColor theme="0"/>
  </sheetPr>
  <dimension ref="A1:O12"/>
  <sheetViews>
    <sheetView zoomScaleNormal="100" workbookViewId="0">
      <selection activeCell="A3" sqref="A3:O12"/>
    </sheetView>
  </sheetViews>
  <sheetFormatPr defaultRowHeight="15" x14ac:dyDescent="0.25"/>
  <cols>
    <col min="1" max="1" width="22.42578125" customWidth="1"/>
  </cols>
  <sheetData>
    <row r="1" spans="1:15" ht="16.5" x14ac:dyDescent="0.25">
      <c r="A1" s="51" t="s">
        <v>706</v>
      </c>
    </row>
    <row r="2" spans="1:15" ht="16.5" x14ac:dyDescent="0.25">
      <c r="A2" s="1"/>
    </row>
    <row r="3" spans="1:15" ht="15.75" x14ac:dyDescent="0.3">
      <c r="A3" s="28" t="s">
        <v>42</v>
      </c>
      <c r="B3" s="29" t="s">
        <v>696</v>
      </c>
      <c r="C3" s="29" t="s">
        <v>697</v>
      </c>
      <c r="D3" s="29" t="s">
        <v>698</v>
      </c>
      <c r="E3" s="29" t="s">
        <v>699</v>
      </c>
      <c r="F3" s="29" t="s">
        <v>700</v>
      </c>
      <c r="G3" s="29" t="s">
        <v>689</v>
      </c>
      <c r="H3" s="29" t="s">
        <v>690</v>
      </c>
      <c r="I3" s="29" t="s">
        <v>691</v>
      </c>
      <c r="J3" s="29" t="s">
        <v>692</v>
      </c>
      <c r="K3" s="29" t="s">
        <v>693</v>
      </c>
      <c r="L3" s="30" t="s">
        <v>694</v>
      </c>
      <c r="M3" s="30" t="s">
        <v>695</v>
      </c>
      <c r="N3" s="81"/>
      <c r="O3" s="81"/>
    </row>
    <row r="4" spans="1:15" ht="30" customHeight="1" x14ac:dyDescent="0.3">
      <c r="A4" s="82" t="s">
        <v>43</v>
      </c>
      <c r="B4" s="34">
        <v>3</v>
      </c>
      <c r="C4" s="34">
        <v>11</v>
      </c>
      <c r="D4" s="34">
        <v>22</v>
      </c>
      <c r="E4" s="34">
        <v>31</v>
      </c>
      <c r="F4" s="34">
        <v>34</v>
      </c>
      <c r="G4" s="34">
        <v>57</v>
      </c>
      <c r="H4" s="34">
        <v>60</v>
      </c>
      <c r="I4" s="34">
        <v>58</v>
      </c>
      <c r="J4" s="34">
        <v>43</v>
      </c>
      <c r="K4" s="34">
        <v>53</v>
      </c>
      <c r="L4" s="83">
        <v>63</v>
      </c>
      <c r="M4" s="83">
        <v>58</v>
      </c>
      <c r="N4" s="81"/>
      <c r="O4" s="81"/>
    </row>
    <row r="5" spans="1:15" ht="30" customHeight="1" x14ac:dyDescent="0.3">
      <c r="A5" s="82" t="s">
        <v>2</v>
      </c>
      <c r="B5" s="34">
        <v>4</v>
      </c>
      <c r="C5" s="34">
        <v>16</v>
      </c>
      <c r="D5" s="34">
        <v>30</v>
      </c>
      <c r="E5" s="34">
        <v>48</v>
      </c>
      <c r="F5" s="34">
        <v>51</v>
      </c>
      <c r="G5" s="34">
        <v>82</v>
      </c>
      <c r="H5" s="34">
        <v>89</v>
      </c>
      <c r="I5" s="34">
        <v>41</v>
      </c>
      <c r="J5" s="34">
        <v>62</v>
      </c>
      <c r="K5" s="34">
        <v>66</v>
      </c>
      <c r="L5" s="83">
        <v>78</v>
      </c>
      <c r="M5" s="83">
        <v>70</v>
      </c>
      <c r="N5" s="81"/>
      <c r="O5" s="81"/>
    </row>
    <row r="6" spans="1:15" ht="30" customHeight="1" x14ac:dyDescent="0.3">
      <c r="A6" s="82" t="s">
        <v>3</v>
      </c>
      <c r="B6" s="34">
        <v>6</v>
      </c>
      <c r="C6" s="34">
        <v>24</v>
      </c>
      <c r="D6" s="34">
        <v>43</v>
      </c>
      <c r="E6" s="34">
        <v>68</v>
      </c>
      <c r="F6" s="34">
        <v>77</v>
      </c>
      <c r="G6" s="34">
        <v>121</v>
      </c>
      <c r="H6" s="34">
        <v>128</v>
      </c>
      <c r="I6" s="34">
        <v>83</v>
      </c>
      <c r="J6" s="34">
        <v>91</v>
      </c>
      <c r="K6" s="34">
        <v>87</v>
      </c>
      <c r="L6" s="83">
        <v>103</v>
      </c>
      <c r="M6" s="83">
        <v>89</v>
      </c>
      <c r="N6" s="81"/>
      <c r="O6" s="81"/>
    </row>
    <row r="7" spans="1:15" ht="30" customHeight="1" x14ac:dyDescent="0.3">
      <c r="A7" s="107" t="s">
        <v>44</v>
      </c>
      <c r="B7" s="141">
        <v>30000</v>
      </c>
      <c r="C7" s="141">
        <v>41884</v>
      </c>
      <c r="D7" s="141">
        <v>26891</v>
      </c>
      <c r="E7" s="141">
        <v>8048</v>
      </c>
      <c r="F7" s="141">
        <v>9457</v>
      </c>
      <c r="G7" s="141">
        <v>7128</v>
      </c>
      <c r="H7" s="34">
        <v>948</v>
      </c>
      <c r="I7" s="141">
        <v>7344</v>
      </c>
      <c r="J7" s="141">
        <v>6060</v>
      </c>
      <c r="K7" s="141">
        <v>24503</v>
      </c>
      <c r="L7" s="142">
        <v>24315</v>
      </c>
      <c r="M7" s="142">
        <v>27484.94</v>
      </c>
      <c r="N7" s="81"/>
      <c r="O7" s="81"/>
    </row>
    <row r="8" spans="1:15" ht="30" customHeight="1" x14ac:dyDescent="0.3">
      <c r="A8" s="107" t="s">
        <v>45</v>
      </c>
      <c r="B8" s="141">
        <v>30000</v>
      </c>
      <c r="C8" s="141">
        <v>57000</v>
      </c>
      <c r="D8" s="141">
        <v>64000</v>
      </c>
      <c r="E8" s="141">
        <v>68635</v>
      </c>
      <c r="F8" s="141">
        <v>71130</v>
      </c>
      <c r="G8" s="141">
        <v>72300</v>
      </c>
      <c r="H8" s="141">
        <v>62786</v>
      </c>
      <c r="I8" s="141">
        <v>82683</v>
      </c>
      <c r="J8" s="141">
        <v>89105</v>
      </c>
      <c r="K8" s="141">
        <v>59503</v>
      </c>
      <c r="L8" s="142">
        <v>59315</v>
      </c>
      <c r="M8" s="142">
        <v>62484.92</v>
      </c>
      <c r="N8" s="81"/>
      <c r="O8" s="81"/>
    </row>
    <row r="9" spans="1:15" ht="30" customHeight="1" x14ac:dyDescent="0.3">
      <c r="A9" s="107" t="s">
        <v>46</v>
      </c>
      <c r="B9" s="141">
        <v>30000</v>
      </c>
      <c r="C9" s="141">
        <v>57000</v>
      </c>
      <c r="D9" s="141">
        <v>64000</v>
      </c>
      <c r="E9" s="141">
        <v>14036</v>
      </c>
      <c r="F9" s="141">
        <v>38216</v>
      </c>
      <c r="G9" s="141">
        <v>21710</v>
      </c>
      <c r="H9" s="141">
        <v>2358</v>
      </c>
      <c r="I9" s="141">
        <v>5173</v>
      </c>
      <c r="J9" s="141">
        <v>36568</v>
      </c>
      <c r="K9" s="141">
        <v>39012</v>
      </c>
      <c r="L9" s="142">
        <v>27686</v>
      </c>
      <c r="M9" s="142">
        <v>48884.3</v>
      </c>
      <c r="N9" s="81"/>
      <c r="O9" s="81"/>
    </row>
    <row r="10" spans="1:15" ht="30" customHeight="1" x14ac:dyDescent="0.3">
      <c r="A10" s="107" t="s">
        <v>47</v>
      </c>
      <c r="B10" s="141">
        <v>30000</v>
      </c>
      <c r="C10" s="141">
        <v>57000</v>
      </c>
      <c r="D10" s="141">
        <v>64000</v>
      </c>
      <c r="E10" s="141">
        <v>68635</v>
      </c>
      <c r="F10" s="141">
        <v>71130</v>
      </c>
      <c r="G10" s="141">
        <v>72300</v>
      </c>
      <c r="H10" s="141">
        <v>76800</v>
      </c>
      <c r="I10" s="141">
        <v>83400</v>
      </c>
      <c r="J10" s="141">
        <v>85325</v>
      </c>
      <c r="K10" s="141">
        <v>109012</v>
      </c>
      <c r="L10" s="142">
        <v>92287</v>
      </c>
      <c r="M10" s="142">
        <v>118884.27</v>
      </c>
      <c r="N10" s="81"/>
      <c r="O10" s="81"/>
    </row>
    <row r="11" spans="1:15" ht="30" customHeight="1" x14ac:dyDescent="0.3">
      <c r="A11" s="143" t="s">
        <v>48</v>
      </c>
      <c r="B11" s="144">
        <v>120000</v>
      </c>
      <c r="C11" s="144">
        <v>869060</v>
      </c>
      <c r="D11" s="144">
        <v>1700134</v>
      </c>
      <c r="E11" s="144">
        <v>2088000</v>
      </c>
      <c r="F11" s="144">
        <v>2498280</v>
      </c>
      <c r="G11" s="144">
        <v>2948663</v>
      </c>
      <c r="H11" s="144">
        <v>2094439</v>
      </c>
      <c r="I11" s="144">
        <v>2059288</v>
      </c>
      <c r="J11" s="144">
        <v>2585652</v>
      </c>
      <c r="K11" s="144">
        <v>3000000</v>
      </c>
      <c r="L11" s="39">
        <v>3000000</v>
      </c>
      <c r="M11" s="39">
        <v>3000000</v>
      </c>
      <c r="N11" s="81"/>
      <c r="O11" s="81"/>
    </row>
    <row r="12" spans="1:15" ht="15.75" x14ac:dyDescent="0.3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5">
    <tabColor theme="0"/>
  </sheetPr>
  <dimension ref="A1:I30"/>
  <sheetViews>
    <sheetView zoomScaleNormal="100" workbookViewId="0"/>
  </sheetViews>
  <sheetFormatPr defaultColWidth="9.140625" defaultRowHeight="12.75" x14ac:dyDescent="0.2"/>
  <cols>
    <col min="1" max="6" width="9.140625" style="2"/>
    <col min="7" max="7" width="28.28515625" style="2" customWidth="1"/>
    <col min="8" max="8" width="1.7109375" style="2" customWidth="1"/>
    <col min="9" max="9" width="20.28515625" style="2" customWidth="1"/>
    <col min="10" max="16384" width="9.140625" style="2"/>
  </cols>
  <sheetData>
    <row r="1" spans="1:1" ht="16.5" x14ac:dyDescent="0.2">
      <c r="A1" s="51" t="s">
        <v>508</v>
      </c>
    </row>
    <row r="25" spans="8:9" ht="12" customHeight="1" x14ac:dyDescent="0.3">
      <c r="H25" s="14" t="str">
        <f>ADDRESS(ROW(),COLUMN(),4)</f>
        <v>H25</v>
      </c>
      <c r="I25" s="15" t="s">
        <v>49</v>
      </c>
    </row>
    <row r="26" spans="8:9" ht="12" customHeight="1" x14ac:dyDescent="0.3">
      <c r="H26" s="16" t="str">
        <f t="shared" ref="H26:H30" si="0">ADDRESS(ROW(),COLUMN(),4)</f>
        <v>H26</v>
      </c>
      <c r="I26" s="15" t="s">
        <v>50</v>
      </c>
    </row>
    <row r="27" spans="8:9" ht="12" customHeight="1" x14ac:dyDescent="0.3">
      <c r="H27" s="17" t="str">
        <f t="shared" si="0"/>
        <v>H27</v>
      </c>
      <c r="I27" s="15" t="s">
        <v>51</v>
      </c>
    </row>
    <row r="28" spans="8:9" ht="12" customHeight="1" x14ac:dyDescent="0.3">
      <c r="H28" s="18" t="str">
        <f t="shared" si="0"/>
        <v>H28</v>
      </c>
      <c r="I28" s="15" t="s">
        <v>52</v>
      </c>
    </row>
    <row r="29" spans="8:9" ht="12" customHeight="1" x14ac:dyDescent="0.3">
      <c r="H29" s="19" t="str">
        <f t="shared" si="0"/>
        <v>H29</v>
      </c>
      <c r="I29" s="15" t="s">
        <v>53</v>
      </c>
    </row>
    <row r="30" spans="8:9" ht="12" customHeight="1" x14ac:dyDescent="0.3">
      <c r="H30" s="20" t="str">
        <f t="shared" si="0"/>
        <v>H30</v>
      </c>
      <c r="I30" s="15" t="s">
        <v>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6">
    <tabColor theme="0"/>
  </sheetPr>
  <dimension ref="A1:E7"/>
  <sheetViews>
    <sheetView zoomScaleNormal="100" workbookViewId="0">
      <selection activeCell="M18" sqref="M18"/>
    </sheetView>
  </sheetViews>
  <sheetFormatPr defaultRowHeight="16.5" x14ac:dyDescent="0.3"/>
  <cols>
    <col min="1" max="1" width="19.7109375" style="52" customWidth="1"/>
    <col min="2" max="3" width="12.5703125" style="52" customWidth="1"/>
    <col min="4" max="16384" width="9.140625" style="52"/>
  </cols>
  <sheetData>
    <row r="1" spans="1:5" x14ac:dyDescent="0.3">
      <c r="A1" s="51" t="s">
        <v>701</v>
      </c>
    </row>
    <row r="3" spans="1:5" ht="18" customHeight="1" x14ac:dyDescent="0.3">
      <c r="A3" s="58"/>
      <c r="B3" s="59" t="s">
        <v>2</v>
      </c>
      <c r="C3" s="60" t="s">
        <v>3</v>
      </c>
    </row>
    <row r="4" spans="1:5" ht="18" customHeight="1" x14ac:dyDescent="0.3">
      <c r="A4" s="61" t="s">
        <v>55</v>
      </c>
      <c r="B4" s="62">
        <v>58</v>
      </c>
      <c r="C4" s="63">
        <v>170</v>
      </c>
      <c r="E4" s="56"/>
    </row>
    <row r="5" spans="1:5" ht="18" customHeight="1" x14ac:dyDescent="0.3">
      <c r="A5" s="64" t="s">
        <v>56</v>
      </c>
      <c r="B5" s="55">
        <v>3</v>
      </c>
      <c r="C5" s="65">
        <v>3</v>
      </c>
    </row>
    <row r="6" spans="1:5" ht="18" customHeight="1" x14ac:dyDescent="0.3">
      <c r="A6" s="61" t="s">
        <v>57</v>
      </c>
      <c r="B6" s="62">
        <v>11</v>
      </c>
      <c r="C6" s="63">
        <v>23</v>
      </c>
    </row>
    <row r="7" spans="1:5" ht="18" customHeight="1" x14ac:dyDescent="0.3">
      <c r="A7" s="66" t="s">
        <v>4</v>
      </c>
      <c r="B7" s="67">
        <v>78</v>
      </c>
      <c r="C7" s="68">
        <v>193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>
    <tabColor theme="0"/>
  </sheetPr>
  <dimension ref="A1:H84"/>
  <sheetViews>
    <sheetView zoomScaleNormal="100" workbookViewId="0">
      <selection activeCell="K17" sqref="K17"/>
    </sheetView>
  </sheetViews>
  <sheetFormatPr defaultRowHeight="16.5" x14ac:dyDescent="0.3"/>
  <cols>
    <col min="1" max="1" width="42.42578125" style="54" customWidth="1"/>
    <col min="2" max="2" width="19.85546875" style="54" customWidth="1"/>
    <col min="3" max="3" width="20.85546875" style="54" customWidth="1"/>
    <col min="4" max="4" width="10.28515625" style="52" customWidth="1"/>
    <col min="5" max="6" width="12.140625" style="52" customWidth="1"/>
    <col min="7" max="7" width="14.28515625" style="52" bestFit="1" customWidth="1"/>
    <col min="8" max="16384" width="9.140625" style="52"/>
  </cols>
  <sheetData>
    <row r="1" spans="1:8" x14ac:dyDescent="0.3">
      <c r="A1" s="57" t="s">
        <v>702</v>
      </c>
    </row>
    <row r="3" spans="1:8" x14ac:dyDescent="0.3">
      <c r="A3" s="81"/>
      <c r="B3" s="81"/>
      <c r="C3" s="81"/>
      <c r="D3" s="81"/>
      <c r="E3" s="81"/>
      <c r="F3" s="81"/>
      <c r="G3" s="81"/>
      <c r="H3" s="81"/>
    </row>
    <row r="4" spans="1:8" ht="42.75" x14ac:dyDescent="0.3">
      <c r="A4" s="146" t="s">
        <v>58</v>
      </c>
      <c r="B4" s="147" t="s">
        <v>59</v>
      </c>
      <c r="C4" s="147" t="s">
        <v>60</v>
      </c>
      <c r="D4" s="147" t="s">
        <v>61</v>
      </c>
      <c r="E4" s="147" t="s">
        <v>62</v>
      </c>
      <c r="F4" s="147" t="s">
        <v>63</v>
      </c>
      <c r="G4" s="148" t="s">
        <v>64</v>
      </c>
      <c r="H4" s="81"/>
    </row>
    <row r="5" spans="1:8" x14ac:dyDescent="0.3">
      <c r="A5" s="82" t="s">
        <v>531</v>
      </c>
      <c r="B5" s="34" t="s">
        <v>90</v>
      </c>
      <c r="C5" s="34" t="s">
        <v>179</v>
      </c>
      <c r="D5" s="34" t="s">
        <v>150</v>
      </c>
      <c r="E5" s="34">
        <v>3</v>
      </c>
      <c r="F5" s="34" t="s">
        <v>639</v>
      </c>
      <c r="G5" s="34" t="s">
        <v>639</v>
      </c>
      <c r="H5" s="81"/>
    </row>
    <row r="6" spans="1:8" x14ac:dyDescent="0.3">
      <c r="A6" s="107" t="s">
        <v>532</v>
      </c>
      <c r="B6" s="141" t="s">
        <v>81</v>
      </c>
      <c r="C6" s="141" t="s">
        <v>423</v>
      </c>
      <c r="D6" s="141" t="s">
        <v>89</v>
      </c>
      <c r="E6" s="141">
        <v>3</v>
      </c>
      <c r="F6" s="141" t="s">
        <v>639</v>
      </c>
      <c r="G6" s="141" t="s">
        <v>639</v>
      </c>
      <c r="H6" s="81"/>
    </row>
    <row r="7" spans="1:8" x14ac:dyDescent="0.3">
      <c r="A7" s="107" t="s">
        <v>533</v>
      </c>
      <c r="B7" s="141" t="s">
        <v>70</v>
      </c>
      <c r="C7" s="141" t="s">
        <v>589</v>
      </c>
      <c r="D7" s="141" t="s">
        <v>142</v>
      </c>
      <c r="E7" s="141">
        <v>5</v>
      </c>
      <c r="F7" s="141" t="s">
        <v>639</v>
      </c>
      <c r="G7" s="141" t="s">
        <v>639</v>
      </c>
      <c r="H7" s="81"/>
    </row>
    <row r="8" spans="1:8" x14ac:dyDescent="0.3">
      <c r="A8" s="82" t="s">
        <v>534</v>
      </c>
      <c r="B8" s="34" t="s">
        <v>590</v>
      </c>
      <c r="C8" s="34" t="s">
        <v>134</v>
      </c>
      <c r="D8" s="34" t="s">
        <v>89</v>
      </c>
      <c r="E8" s="34">
        <v>1</v>
      </c>
      <c r="F8" s="34" t="s">
        <v>639</v>
      </c>
      <c r="G8" s="34" t="s">
        <v>639</v>
      </c>
      <c r="H8" s="81"/>
    </row>
    <row r="9" spans="1:8" x14ac:dyDescent="0.3">
      <c r="A9" s="107" t="s">
        <v>535</v>
      </c>
      <c r="B9" s="141" t="s">
        <v>131</v>
      </c>
      <c r="C9" s="141" t="s">
        <v>591</v>
      </c>
      <c r="D9" s="141" t="s">
        <v>89</v>
      </c>
      <c r="E9" s="141">
        <v>1</v>
      </c>
      <c r="F9" s="141" t="s">
        <v>639</v>
      </c>
      <c r="G9" s="141" t="s">
        <v>639</v>
      </c>
      <c r="H9" s="81"/>
    </row>
    <row r="10" spans="1:8" x14ac:dyDescent="0.3">
      <c r="A10" s="107" t="s">
        <v>536</v>
      </c>
      <c r="B10" s="141" t="s">
        <v>131</v>
      </c>
      <c r="C10" s="141" t="s">
        <v>94</v>
      </c>
      <c r="D10" s="141" t="s">
        <v>69</v>
      </c>
      <c r="E10" s="141">
        <v>5</v>
      </c>
      <c r="F10" s="141" t="s">
        <v>639</v>
      </c>
      <c r="G10" s="141" t="s">
        <v>639</v>
      </c>
      <c r="H10" s="81"/>
    </row>
    <row r="11" spans="1:8" x14ac:dyDescent="0.3">
      <c r="A11" s="82" t="s">
        <v>537</v>
      </c>
      <c r="B11" s="34" t="s">
        <v>590</v>
      </c>
      <c r="C11" s="34" t="s">
        <v>134</v>
      </c>
      <c r="D11" s="34" t="s">
        <v>89</v>
      </c>
      <c r="E11" s="34">
        <v>2</v>
      </c>
      <c r="F11" s="34" t="s">
        <v>639</v>
      </c>
      <c r="G11" s="34" t="s">
        <v>639</v>
      </c>
      <c r="H11" s="81"/>
    </row>
    <row r="12" spans="1:8" ht="28.5" x14ac:dyDescent="0.3">
      <c r="A12" s="107" t="s">
        <v>538</v>
      </c>
      <c r="B12" s="141" t="s">
        <v>590</v>
      </c>
      <c r="C12" s="141" t="s">
        <v>134</v>
      </c>
      <c r="D12" s="141" t="s">
        <v>89</v>
      </c>
      <c r="E12" s="141">
        <v>1</v>
      </c>
      <c r="F12" s="141" t="s">
        <v>639</v>
      </c>
      <c r="G12" s="141" t="s">
        <v>639</v>
      </c>
      <c r="H12" s="81"/>
    </row>
    <row r="13" spans="1:8" x14ac:dyDescent="0.3">
      <c r="A13" s="107" t="s">
        <v>539</v>
      </c>
      <c r="B13" s="141" t="s">
        <v>590</v>
      </c>
      <c r="C13" s="141" t="s">
        <v>134</v>
      </c>
      <c r="D13" s="141" t="s">
        <v>89</v>
      </c>
      <c r="E13" s="141">
        <v>1</v>
      </c>
      <c r="F13" s="141" t="s">
        <v>639</v>
      </c>
      <c r="G13" s="141" t="s">
        <v>639</v>
      </c>
      <c r="H13" s="81"/>
    </row>
    <row r="14" spans="1:8" x14ac:dyDescent="0.3">
      <c r="A14" s="82" t="s">
        <v>540</v>
      </c>
      <c r="B14" s="34" t="s">
        <v>590</v>
      </c>
      <c r="C14" s="34" t="s">
        <v>134</v>
      </c>
      <c r="D14" s="34" t="s">
        <v>89</v>
      </c>
      <c r="E14" s="34">
        <v>1</v>
      </c>
      <c r="F14" s="34" t="s">
        <v>639</v>
      </c>
      <c r="G14" s="34" t="s">
        <v>639</v>
      </c>
      <c r="H14" s="81"/>
    </row>
    <row r="15" spans="1:8" x14ac:dyDescent="0.3">
      <c r="A15" s="107" t="s">
        <v>541</v>
      </c>
      <c r="B15" s="141" t="s">
        <v>590</v>
      </c>
      <c r="C15" s="141" t="s">
        <v>134</v>
      </c>
      <c r="D15" s="141" t="s">
        <v>89</v>
      </c>
      <c r="E15" s="141">
        <v>1</v>
      </c>
      <c r="F15" s="141" t="s">
        <v>639</v>
      </c>
      <c r="G15" s="141" t="s">
        <v>639</v>
      </c>
      <c r="H15" s="81"/>
    </row>
    <row r="16" spans="1:8" x14ac:dyDescent="0.3">
      <c r="A16" s="107" t="s">
        <v>542</v>
      </c>
      <c r="B16" s="141" t="s">
        <v>590</v>
      </c>
      <c r="C16" s="141" t="s">
        <v>134</v>
      </c>
      <c r="D16" s="141" t="s">
        <v>89</v>
      </c>
      <c r="E16" s="141">
        <v>1</v>
      </c>
      <c r="F16" s="141" t="s">
        <v>639</v>
      </c>
      <c r="G16" s="141" t="s">
        <v>639</v>
      </c>
      <c r="H16" s="81"/>
    </row>
    <row r="17" spans="1:8" x14ac:dyDescent="0.3">
      <c r="A17" s="82" t="s">
        <v>543</v>
      </c>
      <c r="B17" s="34" t="s">
        <v>590</v>
      </c>
      <c r="C17" s="34" t="s">
        <v>134</v>
      </c>
      <c r="D17" s="34" t="s">
        <v>89</v>
      </c>
      <c r="E17" s="34">
        <v>1</v>
      </c>
      <c r="F17" s="34" t="s">
        <v>639</v>
      </c>
      <c r="G17" s="34" t="s">
        <v>639</v>
      </c>
      <c r="H17" s="81"/>
    </row>
    <row r="18" spans="1:8" x14ac:dyDescent="0.3">
      <c r="A18" s="107" t="s">
        <v>544</v>
      </c>
      <c r="B18" s="141" t="s">
        <v>590</v>
      </c>
      <c r="C18" s="141" t="s">
        <v>134</v>
      </c>
      <c r="D18" s="141" t="s">
        <v>89</v>
      </c>
      <c r="E18" s="141">
        <v>1</v>
      </c>
      <c r="F18" s="141" t="s">
        <v>639</v>
      </c>
      <c r="G18" s="141" t="s">
        <v>639</v>
      </c>
      <c r="H18" s="81"/>
    </row>
    <row r="19" spans="1:8" x14ac:dyDescent="0.3">
      <c r="A19" s="107" t="s">
        <v>545</v>
      </c>
      <c r="B19" s="141" t="s">
        <v>590</v>
      </c>
      <c r="C19" s="141" t="s">
        <v>134</v>
      </c>
      <c r="D19" s="141" t="s">
        <v>89</v>
      </c>
      <c r="E19" s="141">
        <v>1</v>
      </c>
      <c r="F19" s="141" t="s">
        <v>639</v>
      </c>
      <c r="G19" s="141" t="s">
        <v>639</v>
      </c>
      <c r="H19" s="81"/>
    </row>
    <row r="20" spans="1:8" x14ac:dyDescent="0.3">
      <c r="A20" s="82" t="s">
        <v>546</v>
      </c>
      <c r="B20" s="34" t="s">
        <v>590</v>
      </c>
      <c r="C20" s="34" t="s">
        <v>134</v>
      </c>
      <c r="D20" s="34" t="s">
        <v>89</v>
      </c>
      <c r="E20" s="34">
        <v>1</v>
      </c>
      <c r="F20" s="34" t="s">
        <v>639</v>
      </c>
      <c r="G20" s="34" t="s">
        <v>639</v>
      </c>
      <c r="H20" s="81"/>
    </row>
    <row r="21" spans="1:8" x14ac:dyDescent="0.3">
      <c r="A21" s="107" t="s">
        <v>547</v>
      </c>
      <c r="B21" s="141" t="s">
        <v>590</v>
      </c>
      <c r="C21" s="141" t="s">
        <v>134</v>
      </c>
      <c r="D21" s="141" t="s">
        <v>89</v>
      </c>
      <c r="E21" s="141">
        <v>1</v>
      </c>
      <c r="F21" s="141" t="s">
        <v>639</v>
      </c>
      <c r="G21" s="141" t="s">
        <v>639</v>
      </c>
      <c r="H21" s="81"/>
    </row>
    <row r="22" spans="1:8" x14ac:dyDescent="0.3">
      <c r="A22" s="107" t="s">
        <v>548</v>
      </c>
      <c r="B22" s="141" t="s">
        <v>590</v>
      </c>
      <c r="C22" s="141" t="s">
        <v>134</v>
      </c>
      <c r="D22" s="141" t="s">
        <v>89</v>
      </c>
      <c r="E22" s="141">
        <v>1</v>
      </c>
      <c r="F22" s="141" t="s">
        <v>639</v>
      </c>
      <c r="G22" s="141" t="s">
        <v>639</v>
      </c>
      <c r="H22" s="81"/>
    </row>
    <row r="23" spans="1:8" x14ac:dyDescent="0.3">
      <c r="A23" s="82" t="s">
        <v>549</v>
      </c>
      <c r="B23" s="34" t="s">
        <v>590</v>
      </c>
      <c r="C23" s="34" t="s">
        <v>134</v>
      </c>
      <c r="D23" s="34" t="s">
        <v>89</v>
      </c>
      <c r="E23" s="34">
        <v>1</v>
      </c>
      <c r="F23" s="34" t="s">
        <v>639</v>
      </c>
      <c r="G23" s="34" t="s">
        <v>639</v>
      </c>
      <c r="H23" s="81"/>
    </row>
    <row r="24" spans="1:8" x14ac:dyDescent="0.3">
      <c r="A24" s="107" t="s">
        <v>550</v>
      </c>
      <c r="B24" s="141" t="s">
        <v>590</v>
      </c>
      <c r="C24" s="141" t="s">
        <v>134</v>
      </c>
      <c r="D24" s="141" t="s">
        <v>89</v>
      </c>
      <c r="E24" s="141">
        <v>1</v>
      </c>
      <c r="F24" s="141" t="s">
        <v>639</v>
      </c>
      <c r="G24" s="141" t="s">
        <v>639</v>
      </c>
      <c r="H24" s="81"/>
    </row>
    <row r="25" spans="1:8" x14ac:dyDescent="0.3">
      <c r="A25" s="107" t="s">
        <v>551</v>
      </c>
      <c r="B25" s="141" t="s">
        <v>590</v>
      </c>
      <c r="C25" s="141" t="s">
        <v>134</v>
      </c>
      <c r="D25" s="141" t="s">
        <v>89</v>
      </c>
      <c r="E25" s="141">
        <v>1</v>
      </c>
      <c r="F25" s="141" t="s">
        <v>639</v>
      </c>
      <c r="G25" s="141" t="s">
        <v>639</v>
      </c>
      <c r="H25" s="81"/>
    </row>
    <row r="26" spans="1:8" x14ac:dyDescent="0.3">
      <c r="A26" s="82" t="s">
        <v>552</v>
      </c>
      <c r="B26" s="34" t="s">
        <v>590</v>
      </c>
      <c r="C26" s="34" t="s">
        <v>134</v>
      </c>
      <c r="D26" s="34" t="s">
        <v>89</v>
      </c>
      <c r="E26" s="34">
        <v>1</v>
      </c>
      <c r="F26" s="34" t="s">
        <v>639</v>
      </c>
      <c r="G26" s="34" t="s">
        <v>639</v>
      </c>
      <c r="H26" s="81"/>
    </row>
    <row r="27" spans="1:8" x14ac:dyDescent="0.3">
      <c r="A27" s="107" t="s">
        <v>553</v>
      </c>
      <c r="B27" s="141" t="s">
        <v>590</v>
      </c>
      <c r="C27" s="141" t="s">
        <v>134</v>
      </c>
      <c r="D27" s="141" t="s">
        <v>89</v>
      </c>
      <c r="E27" s="141">
        <v>1</v>
      </c>
      <c r="F27" s="141" t="s">
        <v>639</v>
      </c>
      <c r="G27" s="141" t="s">
        <v>639</v>
      </c>
      <c r="H27" s="81"/>
    </row>
    <row r="28" spans="1:8" x14ac:dyDescent="0.3">
      <c r="A28" s="107" t="s">
        <v>554</v>
      </c>
      <c r="B28" s="141" t="s">
        <v>592</v>
      </c>
      <c r="C28" s="141" t="s">
        <v>593</v>
      </c>
      <c r="D28" s="141" t="s">
        <v>142</v>
      </c>
      <c r="E28" s="141">
        <v>1</v>
      </c>
      <c r="F28" s="141" t="s">
        <v>640</v>
      </c>
      <c r="G28" s="141" t="s">
        <v>639</v>
      </c>
      <c r="H28" s="81"/>
    </row>
    <row r="29" spans="1:8" x14ac:dyDescent="0.3">
      <c r="A29" s="82" t="s">
        <v>555</v>
      </c>
      <c r="B29" s="34" t="s">
        <v>594</v>
      </c>
      <c r="C29" s="34" t="s">
        <v>595</v>
      </c>
      <c r="D29" s="34" t="s">
        <v>89</v>
      </c>
      <c r="E29" s="34">
        <v>3</v>
      </c>
      <c r="F29" s="34" t="s">
        <v>639</v>
      </c>
      <c r="G29" s="34" t="s">
        <v>639</v>
      </c>
      <c r="H29" s="81"/>
    </row>
    <row r="30" spans="1:8" x14ac:dyDescent="0.3">
      <c r="A30" s="107" t="s">
        <v>556</v>
      </c>
      <c r="B30" s="141" t="s">
        <v>596</v>
      </c>
      <c r="C30" s="141" t="s">
        <v>105</v>
      </c>
      <c r="D30" s="141" t="s">
        <v>106</v>
      </c>
      <c r="E30" s="141">
        <v>1</v>
      </c>
      <c r="F30" s="141" t="s">
        <v>639</v>
      </c>
      <c r="G30" s="141" t="s">
        <v>639</v>
      </c>
      <c r="H30" s="81"/>
    </row>
    <row r="31" spans="1:8" x14ac:dyDescent="0.3">
      <c r="A31" s="107" t="s">
        <v>557</v>
      </c>
      <c r="B31" s="141" t="s">
        <v>84</v>
      </c>
      <c r="C31" s="141" t="s">
        <v>595</v>
      </c>
      <c r="D31" s="141" t="s">
        <v>89</v>
      </c>
      <c r="E31" s="141">
        <v>4</v>
      </c>
      <c r="F31" s="141" t="s">
        <v>640</v>
      </c>
      <c r="G31" s="141" t="s">
        <v>639</v>
      </c>
      <c r="H31" s="81"/>
    </row>
    <row r="32" spans="1:8" x14ac:dyDescent="0.3">
      <c r="A32" s="82" t="s">
        <v>558</v>
      </c>
      <c r="B32" s="34" t="s">
        <v>124</v>
      </c>
      <c r="C32" s="34" t="s">
        <v>597</v>
      </c>
      <c r="D32" s="34" t="s">
        <v>182</v>
      </c>
      <c r="E32" s="34">
        <v>3</v>
      </c>
      <c r="F32" s="34" t="s">
        <v>640</v>
      </c>
      <c r="G32" s="34" t="s">
        <v>640</v>
      </c>
      <c r="H32" s="81"/>
    </row>
    <row r="33" spans="1:8" x14ac:dyDescent="0.3">
      <c r="A33" s="107" t="s">
        <v>559</v>
      </c>
      <c r="B33" s="141" t="s">
        <v>598</v>
      </c>
      <c r="C33" s="141" t="s">
        <v>599</v>
      </c>
      <c r="D33" s="141" t="s">
        <v>148</v>
      </c>
      <c r="E33" s="141">
        <v>3</v>
      </c>
      <c r="F33" s="141" t="s">
        <v>639</v>
      </c>
      <c r="G33" s="141" t="s">
        <v>639</v>
      </c>
      <c r="H33" s="81"/>
    </row>
    <row r="34" spans="1:8" x14ac:dyDescent="0.3">
      <c r="A34" s="107" t="s">
        <v>560</v>
      </c>
      <c r="B34" s="141" t="s">
        <v>600</v>
      </c>
      <c r="C34" s="141" t="s">
        <v>184</v>
      </c>
      <c r="D34" s="141" t="s">
        <v>142</v>
      </c>
      <c r="E34" s="141">
        <v>2</v>
      </c>
      <c r="F34" s="141" t="s">
        <v>639</v>
      </c>
      <c r="G34" s="141" t="s">
        <v>639</v>
      </c>
      <c r="H34" s="81"/>
    </row>
    <row r="35" spans="1:8" x14ac:dyDescent="0.3">
      <c r="A35" s="82" t="s">
        <v>561</v>
      </c>
      <c r="B35" s="34" t="s">
        <v>198</v>
      </c>
      <c r="C35" s="34" t="s">
        <v>378</v>
      </c>
      <c r="D35" s="34" t="s">
        <v>142</v>
      </c>
      <c r="E35" s="34">
        <v>5</v>
      </c>
      <c r="F35" s="34" t="s">
        <v>640</v>
      </c>
      <c r="G35" s="34" t="s">
        <v>639</v>
      </c>
      <c r="H35" s="81"/>
    </row>
    <row r="36" spans="1:8" x14ac:dyDescent="0.3">
      <c r="A36" s="107" t="s">
        <v>562</v>
      </c>
      <c r="B36" s="141" t="s">
        <v>601</v>
      </c>
      <c r="C36" s="141" t="s">
        <v>602</v>
      </c>
      <c r="D36" s="141" t="s">
        <v>89</v>
      </c>
      <c r="E36" s="141">
        <v>2</v>
      </c>
      <c r="F36" s="141" t="s">
        <v>639</v>
      </c>
      <c r="G36" s="141" t="s">
        <v>639</v>
      </c>
      <c r="H36" s="81"/>
    </row>
    <row r="37" spans="1:8" x14ac:dyDescent="0.3">
      <c r="A37" s="107" t="s">
        <v>563</v>
      </c>
      <c r="B37" s="141" t="s">
        <v>108</v>
      </c>
      <c r="C37" s="141" t="s">
        <v>134</v>
      </c>
      <c r="D37" s="141" t="s">
        <v>89</v>
      </c>
      <c r="E37" s="141">
        <v>5</v>
      </c>
      <c r="F37" s="141" t="s">
        <v>640</v>
      </c>
      <c r="G37" s="141" t="s">
        <v>639</v>
      </c>
      <c r="H37" s="81"/>
    </row>
    <row r="38" spans="1:8" x14ac:dyDescent="0.3">
      <c r="A38" s="82" t="s">
        <v>564</v>
      </c>
      <c r="B38" s="34" t="s">
        <v>108</v>
      </c>
      <c r="C38" s="34" t="s">
        <v>326</v>
      </c>
      <c r="D38" s="34" t="s">
        <v>182</v>
      </c>
      <c r="E38" s="34">
        <v>5</v>
      </c>
      <c r="F38" s="34" t="s">
        <v>640</v>
      </c>
      <c r="G38" s="34" t="s">
        <v>639</v>
      </c>
      <c r="H38" s="81"/>
    </row>
    <row r="39" spans="1:8" x14ac:dyDescent="0.3">
      <c r="A39" s="107" t="s">
        <v>565</v>
      </c>
      <c r="B39" s="141" t="s">
        <v>108</v>
      </c>
      <c r="C39" s="141" t="s">
        <v>249</v>
      </c>
      <c r="D39" s="141" t="s">
        <v>96</v>
      </c>
      <c r="E39" s="141">
        <v>6</v>
      </c>
      <c r="F39" s="141" t="s">
        <v>640</v>
      </c>
      <c r="G39" s="141" t="s">
        <v>639</v>
      </c>
      <c r="H39" s="81"/>
    </row>
    <row r="40" spans="1:8" x14ac:dyDescent="0.3">
      <c r="A40" s="107" t="s">
        <v>566</v>
      </c>
      <c r="B40" s="141" t="s">
        <v>73</v>
      </c>
      <c r="C40" s="141" t="s">
        <v>266</v>
      </c>
      <c r="D40" s="141" t="s">
        <v>75</v>
      </c>
      <c r="E40" s="141">
        <v>6</v>
      </c>
      <c r="F40" s="141" t="s">
        <v>640</v>
      </c>
      <c r="G40" s="141" t="s">
        <v>640</v>
      </c>
      <c r="H40" s="81"/>
    </row>
    <row r="41" spans="1:8" x14ac:dyDescent="0.3">
      <c r="A41" s="82" t="s">
        <v>567</v>
      </c>
      <c r="B41" s="34" t="s">
        <v>84</v>
      </c>
      <c r="C41" s="34" t="s">
        <v>603</v>
      </c>
      <c r="D41" s="34" t="s">
        <v>112</v>
      </c>
      <c r="E41" s="34">
        <v>5</v>
      </c>
      <c r="F41" s="34" t="s">
        <v>640</v>
      </c>
      <c r="G41" s="34" t="s">
        <v>639</v>
      </c>
      <c r="H41" s="81"/>
    </row>
    <row r="42" spans="1:8" x14ac:dyDescent="0.3">
      <c r="A42" s="107" t="s">
        <v>568</v>
      </c>
      <c r="B42" s="141" t="s">
        <v>84</v>
      </c>
      <c r="C42" s="141" t="s">
        <v>604</v>
      </c>
      <c r="D42" s="141" t="s">
        <v>112</v>
      </c>
      <c r="E42" s="141">
        <v>4</v>
      </c>
      <c r="F42" s="141" t="s">
        <v>640</v>
      </c>
      <c r="G42" s="141" t="s">
        <v>639</v>
      </c>
      <c r="H42" s="81"/>
    </row>
    <row r="43" spans="1:8" x14ac:dyDescent="0.3">
      <c r="A43" s="107" t="s">
        <v>569</v>
      </c>
      <c r="B43" s="141" t="s">
        <v>84</v>
      </c>
      <c r="C43" s="141" t="s">
        <v>181</v>
      </c>
      <c r="D43" s="141" t="s">
        <v>182</v>
      </c>
      <c r="E43" s="141">
        <v>6</v>
      </c>
      <c r="F43" s="141" t="s">
        <v>640</v>
      </c>
      <c r="G43" s="141" t="s">
        <v>639</v>
      </c>
      <c r="H43" s="81"/>
    </row>
    <row r="44" spans="1:8" x14ac:dyDescent="0.3">
      <c r="A44" s="82" t="s">
        <v>570</v>
      </c>
      <c r="B44" s="34" t="s">
        <v>605</v>
      </c>
      <c r="C44" s="34" t="s">
        <v>178</v>
      </c>
      <c r="D44" s="34" t="s">
        <v>101</v>
      </c>
      <c r="E44" s="34">
        <v>2</v>
      </c>
      <c r="F44" s="34" t="s">
        <v>639</v>
      </c>
      <c r="G44" s="34" t="s">
        <v>639</v>
      </c>
      <c r="H44" s="81"/>
    </row>
    <row r="45" spans="1:8" x14ac:dyDescent="0.3">
      <c r="A45" s="107" t="s">
        <v>571</v>
      </c>
      <c r="B45" s="141" t="s">
        <v>606</v>
      </c>
      <c r="C45" s="141" t="s">
        <v>607</v>
      </c>
      <c r="D45" s="141" t="s">
        <v>106</v>
      </c>
      <c r="E45" s="141">
        <v>2</v>
      </c>
      <c r="F45" s="141" t="s">
        <v>639</v>
      </c>
      <c r="G45" s="141" t="s">
        <v>639</v>
      </c>
      <c r="H45" s="81"/>
    </row>
    <row r="46" spans="1:8" x14ac:dyDescent="0.3">
      <c r="A46" s="107" t="s">
        <v>572</v>
      </c>
      <c r="B46" s="141" t="s">
        <v>608</v>
      </c>
      <c r="C46" s="141" t="s">
        <v>609</v>
      </c>
      <c r="D46" s="141" t="s">
        <v>72</v>
      </c>
      <c r="E46" s="141">
        <v>1</v>
      </c>
      <c r="F46" s="141" t="s">
        <v>639</v>
      </c>
      <c r="G46" s="141" t="s">
        <v>639</v>
      </c>
      <c r="H46" s="81"/>
    </row>
    <row r="47" spans="1:8" x14ac:dyDescent="0.3">
      <c r="A47" s="82" t="s">
        <v>573</v>
      </c>
      <c r="B47" s="34" t="s">
        <v>97</v>
      </c>
      <c r="C47" s="34" t="s">
        <v>610</v>
      </c>
      <c r="D47" s="34" t="s">
        <v>89</v>
      </c>
      <c r="E47" s="34">
        <v>5</v>
      </c>
      <c r="F47" s="34" t="s">
        <v>640</v>
      </c>
      <c r="G47" s="34" t="s">
        <v>639</v>
      </c>
      <c r="H47" s="81"/>
    </row>
    <row r="48" spans="1:8" x14ac:dyDescent="0.3">
      <c r="A48" s="107" t="s">
        <v>574</v>
      </c>
      <c r="B48" s="141" t="s">
        <v>97</v>
      </c>
      <c r="C48" s="141" t="s">
        <v>95</v>
      </c>
      <c r="D48" s="141" t="s">
        <v>96</v>
      </c>
      <c r="E48" s="141">
        <v>7</v>
      </c>
      <c r="F48" s="141" t="s">
        <v>640</v>
      </c>
      <c r="G48" s="141" t="s">
        <v>639</v>
      </c>
      <c r="H48" s="81"/>
    </row>
    <row r="49" spans="1:8" x14ac:dyDescent="0.3">
      <c r="A49" s="107" t="s">
        <v>575</v>
      </c>
      <c r="B49" s="141" t="s">
        <v>198</v>
      </c>
      <c r="C49" s="141" t="s">
        <v>164</v>
      </c>
      <c r="D49" s="141" t="s">
        <v>112</v>
      </c>
      <c r="E49" s="141">
        <v>4</v>
      </c>
      <c r="F49" s="141" t="s">
        <v>640</v>
      </c>
      <c r="G49" s="141" t="s">
        <v>639</v>
      </c>
      <c r="H49" s="81"/>
    </row>
    <row r="50" spans="1:8" x14ac:dyDescent="0.3">
      <c r="A50" s="82" t="s">
        <v>576</v>
      </c>
      <c r="B50" s="34" t="s">
        <v>99</v>
      </c>
      <c r="C50" s="34" t="s">
        <v>611</v>
      </c>
      <c r="D50" s="34" t="s">
        <v>127</v>
      </c>
      <c r="E50" s="34">
        <v>8</v>
      </c>
      <c r="F50" s="34" t="s">
        <v>640</v>
      </c>
      <c r="G50" s="34" t="s">
        <v>640</v>
      </c>
      <c r="H50" s="81"/>
    </row>
    <row r="51" spans="1:8" x14ac:dyDescent="0.3">
      <c r="A51" s="107" t="s">
        <v>577</v>
      </c>
      <c r="B51" s="141" t="s">
        <v>199</v>
      </c>
      <c r="C51" s="141" t="s">
        <v>161</v>
      </c>
      <c r="D51" s="141" t="s">
        <v>72</v>
      </c>
      <c r="E51" s="141">
        <v>6</v>
      </c>
      <c r="F51" s="141" t="s">
        <v>640</v>
      </c>
      <c r="G51" s="141" t="s">
        <v>640</v>
      </c>
      <c r="H51" s="81"/>
    </row>
    <row r="52" spans="1:8" x14ac:dyDescent="0.3">
      <c r="A52" s="107" t="s">
        <v>578</v>
      </c>
      <c r="B52" s="141" t="s">
        <v>612</v>
      </c>
      <c r="C52" s="141" t="s">
        <v>441</v>
      </c>
      <c r="D52" s="141" t="s">
        <v>80</v>
      </c>
      <c r="E52" s="141">
        <v>1</v>
      </c>
      <c r="F52" s="141" t="s">
        <v>639</v>
      </c>
      <c r="G52" s="141" t="s">
        <v>639</v>
      </c>
      <c r="H52" s="81"/>
    </row>
    <row r="53" spans="1:8" x14ac:dyDescent="0.3">
      <c r="A53" s="82" t="s">
        <v>579</v>
      </c>
      <c r="B53" s="34" t="s">
        <v>180</v>
      </c>
      <c r="C53" s="34" t="s">
        <v>613</v>
      </c>
      <c r="D53" s="34" t="s">
        <v>75</v>
      </c>
      <c r="E53" s="34">
        <v>1</v>
      </c>
      <c r="F53" s="34" t="s">
        <v>639</v>
      </c>
      <c r="G53" s="34" t="s">
        <v>639</v>
      </c>
      <c r="H53" s="81"/>
    </row>
    <row r="54" spans="1:8" x14ac:dyDescent="0.3">
      <c r="A54" s="107" t="s">
        <v>580</v>
      </c>
      <c r="B54" s="141" t="s">
        <v>614</v>
      </c>
      <c r="C54" s="141" t="s">
        <v>347</v>
      </c>
      <c r="D54" s="141" t="s">
        <v>101</v>
      </c>
      <c r="E54" s="141">
        <v>7</v>
      </c>
      <c r="F54" s="141" t="s">
        <v>639</v>
      </c>
      <c r="G54" s="141" t="s">
        <v>640</v>
      </c>
      <c r="H54" s="81"/>
    </row>
    <row r="55" spans="1:8" x14ac:dyDescent="0.3">
      <c r="A55" s="107" t="s">
        <v>581</v>
      </c>
      <c r="B55" s="141" t="s">
        <v>615</v>
      </c>
      <c r="C55" s="141" t="s">
        <v>381</v>
      </c>
      <c r="D55" s="141" t="s">
        <v>142</v>
      </c>
      <c r="E55" s="141">
        <v>1</v>
      </c>
      <c r="F55" s="141" t="s">
        <v>640</v>
      </c>
      <c r="G55" s="141" t="s">
        <v>639</v>
      </c>
      <c r="H55" s="81"/>
    </row>
    <row r="56" spans="1:8" x14ac:dyDescent="0.3">
      <c r="A56" s="82" t="s">
        <v>582</v>
      </c>
      <c r="B56" s="34" t="s">
        <v>120</v>
      </c>
      <c r="C56" s="34" t="s">
        <v>616</v>
      </c>
      <c r="D56" s="34" t="s">
        <v>203</v>
      </c>
      <c r="E56" s="34">
        <v>3</v>
      </c>
      <c r="F56" s="34" t="s">
        <v>639</v>
      </c>
      <c r="G56" s="34" t="s">
        <v>639</v>
      </c>
      <c r="H56" s="81"/>
    </row>
    <row r="57" spans="1:8" x14ac:dyDescent="0.3">
      <c r="A57" s="107" t="s">
        <v>583</v>
      </c>
      <c r="B57" s="141" t="s">
        <v>120</v>
      </c>
      <c r="C57" s="141" t="s">
        <v>617</v>
      </c>
      <c r="D57" s="141" t="s">
        <v>206</v>
      </c>
      <c r="E57" s="141">
        <v>2</v>
      </c>
      <c r="F57" s="141" t="s">
        <v>639</v>
      </c>
      <c r="G57" s="141" t="s">
        <v>639</v>
      </c>
      <c r="H57" s="81"/>
    </row>
    <row r="58" spans="1:8" x14ac:dyDescent="0.3">
      <c r="A58" s="107" t="s">
        <v>584</v>
      </c>
      <c r="B58" s="141" t="s">
        <v>85</v>
      </c>
      <c r="C58" s="141" t="s">
        <v>618</v>
      </c>
      <c r="D58" s="141" t="s">
        <v>77</v>
      </c>
      <c r="E58" s="141">
        <v>5</v>
      </c>
      <c r="F58" s="141" t="s">
        <v>639</v>
      </c>
      <c r="G58" s="141" t="s">
        <v>639</v>
      </c>
      <c r="H58" s="81"/>
    </row>
    <row r="59" spans="1:8" x14ac:dyDescent="0.3">
      <c r="A59" s="82" t="s">
        <v>585</v>
      </c>
      <c r="B59" s="34" t="s">
        <v>81</v>
      </c>
      <c r="C59" s="34" t="s">
        <v>449</v>
      </c>
      <c r="D59" s="34" t="s">
        <v>89</v>
      </c>
      <c r="E59" s="34">
        <v>3</v>
      </c>
      <c r="F59" s="34" t="s">
        <v>639</v>
      </c>
      <c r="G59" s="34" t="s">
        <v>639</v>
      </c>
      <c r="H59" s="81"/>
    </row>
    <row r="60" spans="1:8" ht="28.5" x14ac:dyDescent="0.3">
      <c r="A60" s="107" t="s">
        <v>586</v>
      </c>
      <c r="B60" s="141" t="s">
        <v>619</v>
      </c>
      <c r="C60" s="141" t="s">
        <v>345</v>
      </c>
      <c r="D60" s="141" t="s">
        <v>101</v>
      </c>
      <c r="E60" s="141">
        <v>5</v>
      </c>
      <c r="F60" s="141" t="s">
        <v>640</v>
      </c>
      <c r="G60" s="141" t="s">
        <v>640</v>
      </c>
      <c r="H60" s="81"/>
    </row>
    <row r="61" spans="1:8" x14ac:dyDescent="0.3">
      <c r="A61" s="107" t="s">
        <v>587</v>
      </c>
      <c r="B61" s="141" t="s">
        <v>97</v>
      </c>
      <c r="C61" s="141" t="s">
        <v>94</v>
      </c>
      <c r="D61" s="141" t="s">
        <v>69</v>
      </c>
      <c r="E61" s="141">
        <v>6</v>
      </c>
      <c r="F61" s="141" t="s">
        <v>640</v>
      </c>
      <c r="G61" s="141" t="s">
        <v>639</v>
      </c>
      <c r="H61" s="81"/>
    </row>
    <row r="62" spans="1:8" x14ac:dyDescent="0.3">
      <c r="A62" s="82" t="s">
        <v>588</v>
      </c>
      <c r="B62" s="34" t="s">
        <v>620</v>
      </c>
      <c r="C62" s="34" t="s">
        <v>160</v>
      </c>
      <c r="D62" s="34" t="s">
        <v>89</v>
      </c>
      <c r="E62" s="34">
        <v>4</v>
      </c>
      <c r="F62" s="34" t="s">
        <v>639</v>
      </c>
      <c r="G62" s="34" t="s">
        <v>639</v>
      </c>
      <c r="H62" s="81"/>
    </row>
    <row r="63" spans="1:8" x14ac:dyDescent="0.3">
      <c r="A63" s="84" t="s">
        <v>151</v>
      </c>
      <c r="B63" s="85"/>
      <c r="C63" s="85"/>
      <c r="D63" s="85"/>
      <c r="E63" s="85">
        <f>SUM(E5:E62)</f>
        <v>170</v>
      </c>
      <c r="F63" s="85"/>
      <c r="G63" s="113"/>
      <c r="H63" s="81"/>
    </row>
    <row r="64" spans="1:8" x14ac:dyDescent="0.3">
      <c r="A64" s="188" t="s">
        <v>56</v>
      </c>
      <c r="B64" s="189"/>
      <c r="C64" s="189"/>
      <c r="D64" s="189"/>
      <c r="E64" s="189"/>
      <c r="F64" s="189"/>
      <c r="G64" s="190"/>
      <c r="H64" s="81"/>
    </row>
    <row r="65" spans="1:8" x14ac:dyDescent="0.3">
      <c r="A65" s="35" t="s">
        <v>621</v>
      </c>
      <c r="B65" s="145" t="s">
        <v>623</v>
      </c>
      <c r="C65" s="145" t="s">
        <v>119</v>
      </c>
      <c r="D65" s="145" t="s">
        <v>89</v>
      </c>
      <c r="E65" s="145">
        <v>1</v>
      </c>
      <c r="F65" s="145" t="s">
        <v>639</v>
      </c>
      <c r="G65" s="145" t="s">
        <v>639</v>
      </c>
      <c r="H65" s="81"/>
    </row>
    <row r="66" spans="1:8" x14ac:dyDescent="0.3">
      <c r="A66" s="32" t="s">
        <v>622</v>
      </c>
      <c r="B66" s="141" t="s">
        <v>624</v>
      </c>
      <c r="C66" s="141" t="s">
        <v>134</v>
      </c>
      <c r="D66" s="141" t="s">
        <v>89</v>
      </c>
      <c r="E66" s="141">
        <v>1</v>
      </c>
      <c r="F66" s="141" t="s">
        <v>639</v>
      </c>
      <c r="G66" s="141" t="s">
        <v>639</v>
      </c>
      <c r="H66" s="81"/>
    </row>
    <row r="67" spans="1:8" x14ac:dyDescent="0.3">
      <c r="A67" s="89" t="s">
        <v>191</v>
      </c>
      <c r="B67" s="37" t="s">
        <v>192</v>
      </c>
      <c r="C67" s="37" t="s">
        <v>164</v>
      </c>
      <c r="D67" s="37" t="s">
        <v>112</v>
      </c>
      <c r="E67" s="37">
        <v>1</v>
      </c>
      <c r="F67" s="37" t="s">
        <v>639</v>
      </c>
      <c r="G67" s="37" t="s">
        <v>639</v>
      </c>
      <c r="H67" s="81"/>
    </row>
    <row r="68" spans="1:8" x14ac:dyDescent="0.3">
      <c r="A68" s="188" t="s">
        <v>156</v>
      </c>
      <c r="B68" s="189"/>
      <c r="C68" s="189"/>
      <c r="D68" s="189"/>
      <c r="E68" s="147">
        <f>SUM(E65:E67)</f>
        <v>3</v>
      </c>
      <c r="F68" s="147"/>
      <c r="G68" s="148"/>
      <c r="H68" s="81"/>
    </row>
    <row r="69" spans="1:8" x14ac:dyDescent="0.3">
      <c r="A69" s="188" t="s">
        <v>57</v>
      </c>
      <c r="B69" s="189"/>
      <c r="C69" s="189"/>
      <c r="D69" s="189"/>
      <c r="E69" s="189"/>
      <c r="F69" s="189"/>
      <c r="G69" s="190"/>
      <c r="H69" s="81"/>
    </row>
    <row r="70" spans="1:8" x14ac:dyDescent="0.3">
      <c r="A70" s="35" t="s">
        <v>187</v>
      </c>
      <c r="B70" s="145" t="s">
        <v>70</v>
      </c>
      <c r="C70" s="145" t="s">
        <v>188</v>
      </c>
      <c r="D70" s="145" t="s">
        <v>72</v>
      </c>
      <c r="E70" s="145">
        <v>1</v>
      </c>
      <c r="F70" s="145" t="s">
        <v>640</v>
      </c>
      <c r="G70" s="145" t="s">
        <v>639</v>
      </c>
      <c r="H70" s="81"/>
    </row>
    <row r="71" spans="1:8" x14ac:dyDescent="0.3">
      <c r="A71" s="32" t="s">
        <v>625</v>
      </c>
      <c r="B71" s="141" t="s">
        <v>131</v>
      </c>
      <c r="C71" s="141" t="s">
        <v>226</v>
      </c>
      <c r="D71" s="141" t="s">
        <v>69</v>
      </c>
      <c r="E71" s="141">
        <v>2</v>
      </c>
      <c r="F71" s="141" t="s">
        <v>639</v>
      </c>
      <c r="G71" s="141" t="s">
        <v>639</v>
      </c>
      <c r="H71" s="81"/>
    </row>
    <row r="72" spans="1:8" x14ac:dyDescent="0.3">
      <c r="A72" s="89" t="s">
        <v>626</v>
      </c>
      <c r="B72" s="37" t="s">
        <v>634</v>
      </c>
      <c r="C72" s="37" t="s">
        <v>457</v>
      </c>
      <c r="D72" s="37" t="s">
        <v>89</v>
      </c>
      <c r="E72" s="37">
        <v>1</v>
      </c>
      <c r="F72" s="37" t="s">
        <v>640</v>
      </c>
      <c r="G72" s="37" t="s">
        <v>639</v>
      </c>
      <c r="H72" s="81"/>
    </row>
    <row r="73" spans="1:8" x14ac:dyDescent="0.3">
      <c r="A73" s="35" t="s">
        <v>627</v>
      </c>
      <c r="B73" s="145" t="s">
        <v>635</v>
      </c>
      <c r="C73" s="145" t="s">
        <v>495</v>
      </c>
      <c r="D73" s="145" t="s">
        <v>89</v>
      </c>
      <c r="E73" s="145">
        <v>1</v>
      </c>
      <c r="F73" s="145" t="s">
        <v>639</v>
      </c>
      <c r="G73" s="145" t="s">
        <v>639</v>
      </c>
      <c r="H73" s="81"/>
    </row>
    <row r="74" spans="1:8" x14ac:dyDescent="0.3">
      <c r="A74" s="32" t="s">
        <v>628</v>
      </c>
      <c r="B74" s="141" t="s">
        <v>636</v>
      </c>
      <c r="C74" s="141" t="s">
        <v>382</v>
      </c>
      <c r="D74" s="141" t="s">
        <v>142</v>
      </c>
      <c r="E74" s="141">
        <v>1</v>
      </c>
      <c r="F74" s="141" t="s">
        <v>639</v>
      </c>
      <c r="G74" s="141" t="s">
        <v>639</v>
      </c>
      <c r="H74" s="81"/>
    </row>
    <row r="75" spans="1:8" x14ac:dyDescent="0.3">
      <c r="A75" s="89" t="s">
        <v>165</v>
      </c>
      <c r="B75" s="37" t="s">
        <v>637</v>
      </c>
      <c r="C75" s="37" t="s">
        <v>166</v>
      </c>
      <c r="D75" s="37" t="s">
        <v>89</v>
      </c>
      <c r="E75" s="37">
        <v>1</v>
      </c>
      <c r="F75" s="37" t="s">
        <v>640</v>
      </c>
      <c r="G75" s="37" t="s">
        <v>639</v>
      </c>
      <c r="H75" s="81"/>
    </row>
    <row r="76" spans="1:8" x14ac:dyDescent="0.3">
      <c r="A76" s="35" t="s">
        <v>629</v>
      </c>
      <c r="B76" s="145" t="s">
        <v>73</v>
      </c>
      <c r="C76" s="145" t="s">
        <v>144</v>
      </c>
      <c r="D76" s="145" t="s">
        <v>75</v>
      </c>
      <c r="E76" s="145">
        <v>2</v>
      </c>
      <c r="F76" s="145" t="s">
        <v>640</v>
      </c>
      <c r="G76" s="145" t="s">
        <v>640</v>
      </c>
      <c r="H76" s="81"/>
    </row>
    <row r="77" spans="1:8" x14ac:dyDescent="0.3">
      <c r="A77" s="32" t="s">
        <v>630</v>
      </c>
      <c r="B77" s="141" t="s">
        <v>638</v>
      </c>
      <c r="C77" s="141" t="s">
        <v>139</v>
      </c>
      <c r="D77" s="141" t="s">
        <v>140</v>
      </c>
      <c r="E77" s="141">
        <v>2</v>
      </c>
      <c r="F77" s="141" t="s">
        <v>639</v>
      </c>
      <c r="G77" s="141" t="s">
        <v>639</v>
      </c>
      <c r="H77" s="81"/>
    </row>
    <row r="78" spans="1:8" x14ac:dyDescent="0.3">
      <c r="A78" s="89" t="s">
        <v>631</v>
      </c>
      <c r="B78" s="37" t="s">
        <v>65</v>
      </c>
      <c r="C78" s="37" t="s">
        <v>444</v>
      </c>
      <c r="D78" s="37" t="s">
        <v>89</v>
      </c>
      <c r="E78" s="37">
        <v>3</v>
      </c>
      <c r="F78" s="37" t="s">
        <v>639</v>
      </c>
      <c r="G78" s="37" t="s">
        <v>639</v>
      </c>
      <c r="H78" s="81"/>
    </row>
    <row r="79" spans="1:8" x14ac:dyDescent="0.3">
      <c r="A79" s="35" t="s">
        <v>632</v>
      </c>
      <c r="B79" s="145" t="s">
        <v>614</v>
      </c>
      <c r="C79" s="145" t="s">
        <v>128</v>
      </c>
      <c r="D79" s="145" t="s">
        <v>101</v>
      </c>
      <c r="E79" s="145">
        <v>3</v>
      </c>
      <c r="F79" s="145" t="s">
        <v>640</v>
      </c>
      <c r="G79" s="145" t="s">
        <v>641</v>
      </c>
      <c r="H79" s="81"/>
    </row>
    <row r="80" spans="1:8" x14ac:dyDescent="0.3">
      <c r="A80" s="32" t="s">
        <v>633</v>
      </c>
      <c r="B80" s="141" t="s">
        <v>614</v>
      </c>
      <c r="C80" s="141" t="s">
        <v>347</v>
      </c>
      <c r="D80" s="141" t="s">
        <v>101</v>
      </c>
      <c r="E80" s="141">
        <v>3</v>
      </c>
      <c r="F80" s="141" t="s">
        <v>640</v>
      </c>
      <c r="G80" s="141" t="s">
        <v>640</v>
      </c>
      <c r="H80" s="81"/>
    </row>
    <row r="81" spans="1:8" x14ac:dyDescent="0.3">
      <c r="A81" s="188" t="s">
        <v>156</v>
      </c>
      <c r="B81" s="189"/>
      <c r="C81" s="189"/>
      <c r="D81" s="189"/>
      <c r="E81" s="147">
        <f>SUM(E70:E80)</f>
        <v>20</v>
      </c>
      <c r="F81" s="147"/>
      <c r="G81" s="148"/>
      <c r="H81" s="81"/>
    </row>
    <row r="82" spans="1:8" x14ac:dyDescent="0.3">
      <c r="A82" s="185" t="s">
        <v>168</v>
      </c>
      <c r="B82" s="186"/>
      <c r="C82" s="186"/>
      <c r="D82" s="186"/>
      <c r="E82" s="186">
        <f>SUM(E81,E68,E63)</f>
        <v>193</v>
      </c>
      <c r="F82" s="186"/>
      <c r="G82" s="187"/>
      <c r="H82" s="81"/>
    </row>
    <row r="83" spans="1:8" x14ac:dyDescent="0.3">
      <c r="A83" s="149"/>
      <c r="B83" s="149"/>
      <c r="C83" s="149"/>
      <c r="D83" s="81"/>
      <c r="E83" s="81"/>
      <c r="F83" s="81"/>
      <c r="G83" s="81"/>
      <c r="H83" s="81"/>
    </row>
    <row r="84" spans="1:8" x14ac:dyDescent="0.3">
      <c r="A84" s="149"/>
      <c r="B84" s="149"/>
      <c r="C84" s="149"/>
      <c r="D84" s="81"/>
      <c r="E84" s="81"/>
      <c r="F84" s="81"/>
      <c r="G84" s="81"/>
      <c r="H84" s="81"/>
    </row>
  </sheetData>
  <mergeCells count="6">
    <mergeCell ref="A82:D82"/>
    <mergeCell ref="E82:G82"/>
    <mergeCell ref="A64:G64"/>
    <mergeCell ref="A68:D68"/>
    <mergeCell ref="A69:G69"/>
    <mergeCell ref="A81:D8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8">
    <tabColor theme="0"/>
  </sheetPr>
  <dimension ref="A1:H63"/>
  <sheetViews>
    <sheetView zoomScaleNormal="100" workbookViewId="0">
      <selection activeCell="A2" sqref="A2:H62"/>
    </sheetView>
  </sheetViews>
  <sheetFormatPr defaultRowHeight="16.5" x14ac:dyDescent="0.3"/>
  <cols>
    <col min="1" max="1" width="52.28515625" style="54" customWidth="1"/>
    <col min="2" max="3" width="36.42578125" style="54" customWidth="1"/>
    <col min="4" max="4" width="10.7109375" style="52" customWidth="1"/>
    <col min="5" max="5" width="12.7109375" style="52" customWidth="1"/>
    <col min="6" max="7" width="10.7109375" style="52" customWidth="1"/>
    <col min="8" max="16384" width="9.140625" style="52"/>
  </cols>
  <sheetData>
    <row r="1" spans="1:8" x14ac:dyDescent="0.3">
      <c r="A1" s="51" t="s">
        <v>703</v>
      </c>
    </row>
    <row r="2" spans="1:8" x14ac:dyDescent="0.3">
      <c r="A2" s="149"/>
      <c r="B2" s="149"/>
      <c r="C2" s="149"/>
      <c r="D2" s="81"/>
      <c r="E2" s="81"/>
      <c r="F2" s="81"/>
      <c r="G2" s="81"/>
      <c r="H2" s="81"/>
    </row>
    <row r="3" spans="1:8" x14ac:dyDescent="0.3">
      <c r="A3" s="78" t="s">
        <v>58</v>
      </c>
      <c r="B3" s="79" t="s">
        <v>59</v>
      </c>
      <c r="C3" s="79" t="s">
        <v>60</v>
      </c>
      <c r="D3" s="79" t="s">
        <v>61</v>
      </c>
      <c r="E3" s="79" t="s">
        <v>62</v>
      </c>
      <c r="F3" s="79" t="s">
        <v>169</v>
      </c>
      <c r="G3" s="80" t="s">
        <v>170</v>
      </c>
      <c r="H3" s="81"/>
    </row>
    <row r="4" spans="1:8" x14ac:dyDescent="0.3">
      <c r="A4" s="107" t="s">
        <v>531</v>
      </c>
      <c r="B4" s="33" t="s">
        <v>90</v>
      </c>
      <c r="C4" s="33" t="s">
        <v>179</v>
      </c>
      <c r="D4" s="34" t="s">
        <v>150</v>
      </c>
      <c r="E4" s="34">
        <v>3</v>
      </c>
      <c r="F4" s="34">
        <v>2</v>
      </c>
      <c r="G4" s="83">
        <f>E4-F4</f>
        <v>1</v>
      </c>
      <c r="H4" s="81"/>
    </row>
    <row r="5" spans="1:8" x14ac:dyDescent="0.3">
      <c r="A5" s="107" t="s">
        <v>532</v>
      </c>
      <c r="B5" s="33" t="s">
        <v>81</v>
      </c>
      <c r="C5" s="33" t="s">
        <v>423</v>
      </c>
      <c r="D5" s="34" t="s">
        <v>89</v>
      </c>
      <c r="E5" s="34">
        <v>3</v>
      </c>
      <c r="F5" s="34">
        <v>2</v>
      </c>
      <c r="G5" s="83">
        <f t="shared" ref="G5:G61" si="0">E5-F5</f>
        <v>1</v>
      </c>
      <c r="H5" s="81"/>
    </row>
    <row r="6" spans="1:8" x14ac:dyDescent="0.3">
      <c r="A6" s="107" t="s">
        <v>533</v>
      </c>
      <c r="B6" s="33" t="s">
        <v>70</v>
      </c>
      <c r="C6" s="33" t="s">
        <v>589</v>
      </c>
      <c r="D6" s="34" t="s">
        <v>142</v>
      </c>
      <c r="E6" s="34">
        <v>5</v>
      </c>
      <c r="F6" s="34">
        <v>1</v>
      </c>
      <c r="G6" s="83">
        <f t="shared" si="0"/>
        <v>4</v>
      </c>
      <c r="H6" s="81"/>
    </row>
    <row r="7" spans="1:8" x14ac:dyDescent="0.3">
      <c r="A7" s="107" t="s">
        <v>534</v>
      </c>
      <c r="B7" s="33" t="s">
        <v>590</v>
      </c>
      <c r="C7" s="33" t="s">
        <v>134</v>
      </c>
      <c r="D7" s="34" t="s">
        <v>89</v>
      </c>
      <c r="E7" s="34">
        <v>1</v>
      </c>
      <c r="F7" s="34">
        <v>0</v>
      </c>
      <c r="G7" s="83">
        <f t="shared" si="0"/>
        <v>1</v>
      </c>
      <c r="H7" s="81"/>
    </row>
    <row r="8" spans="1:8" x14ac:dyDescent="0.3">
      <c r="A8" s="107" t="s">
        <v>535</v>
      </c>
      <c r="B8" s="33" t="s">
        <v>131</v>
      </c>
      <c r="C8" s="33" t="s">
        <v>591</v>
      </c>
      <c r="D8" s="34" t="s">
        <v>89</v>
      </c>
      <c r="E8" s="34">
        <v>1</v>
      </c>
      <c r="F8" s="34">
        <v>1</v>
      </c>
      <c r="G8" s="83">
        <f t="shared" si="0"/>
        <v>0</v>
      </c>
      <c r="H8" s="81"/>
    </row>
    <row r="9" spans="1:8" x14ac:dyDescent="0.3">
      <c r="A9" s="107" t="s">
        <v>536</v>
      </c>
      <c r="B9" s="33" t="s">
        <v>131</v>
      </c>
      <c r="C9" s="33" t="s">
        <v>94</v>
      </c>
      <c r="D9" s="34" t="s">
        <v>69</v>
      </c>
      <c r="E9" s="34">
        <v>5</v>
      </c>
      <c r="F9" s="34">
        <v>2</v>
      </c>
      <c r="G9" s="83">
        <f t="shared" si="0"/>
        <v>3</v>
      </c>
      <c r="H9" s="81"/>
    </row>
    <row r="10" spans="1:8" x14ac:dyDescent="0.3">
      <c r="A10" s="107" t="s">
        <v>537</v>
      </c>
      <c r="B10" s="33" t="s">
        <v>590</v>
      </c>
      <c r="C10" s="33" t="s">
        <v>134</v>
      </c>
      <c r="D10" s="34" t="s">
        <v>89</v>
      </c>
      <c r="E10" s="34">
        <v>2</v>
      </c>
      <c r="F10" s="34">
        <v>0</v>
      </c>
      <c r="G10" s="83">
        <f t="shared" si="0"/>
        <v>2</v>
      </c>
      <c r="H10" s="81"/>
    </row>
    <row r="11" spans="1:8" x14ac:dyDescent="0.3">
      <c r="A11" s="107" t="s">
        <v>538</v>
      </c>
      <c r="B11" s="33" t="s">
        <v>590</v>
      </c>
      <c r="C11" s="33" t="s">
        <v>134</v>
      </c>
      <c r="D11" s="34" t="s">
        <v>89</v>
      </c>
      <c r="E11" s="34">
        <v>1</v>
      </c>
      <c r="F11" s="34">
        <v>0</v>
      </c>
      <c r="G11" s="83">
        <f t="shared" si="0"/>
        <v>1</v>
      </c>
      <c r="H11" s="81"/>
    </row>
    <row r="12" spans="1:8" x14ac:dyDescent="0.3">
      <c r="A12" s="107" t="s">
        <v>539</v>
      </c>
      <c r="B12" s="33" t="s">
        <v>590</v>
      </c>
      <c r="C12" s="33" t="s">
        <v>134</v>
      </c>
      <c r="D12" s="34" t="s">
        <v>89</v>
      </c>
      <c r="E12" s="34">
        <v>1</v>
      </c>
      <c r="F12" s="34">
        <v>0</v>
      </c>
      <c r="G12" s="83">
        <f t="shared" si="0"/>
        <v>1</v>
      </c>
      <c r="H12" s="81"/>
    </row>
    <row r="13" spans="1:8" x14ac:dyDescent="0.3">
      <c r="A13" s="107" t="s">
        <v>540</v>
      </c>
      <c r="B13" s="33" t="s">
        <v>590</v>
      </c>
      <c r="C13" s="33" t="s">
        <v>134</v>
      </c>
      <c r="D13" s="34" t="s">
        <v>89</v>
      </c>
      <c r="E13" s="34">
        <v>1</v>
      </c>
      <c r="F13" s="34">
        <v>0</v>
      </c>
      <c r="G13" s="83">
        <f t="shared" si="0"/>
        <v>1</v>
      </c>
      <c r="H13" s="81"/>
    </row>
    <row r="14" spans="1:8" x14ac:dyDescent="0.3">
      <c r="A14" s="107" t="s">
        <v>541</v>
      </c>
      <c r="B14" s="33" t="s">
        <v>590</v>
      </c>
      <c r="C14" s="33" t="s">
        <v>134</v>
      </c>
      <c r="D14" s="34" t="s">
        <v>89</v>
      </c>
      <c r="E14" s="34">
        <v>1</v>
      </c>
      <c r="F14" s="34">
        <v>0</v>
      </c>
      <c r="G14" s="83">
        <f t="shared" si="0"/>
        <v>1</v>
      </c>
      <c r="H14" s="81"/>
    </row>
    <row r="15" spans="1:8" x14ac:dyDescent="0.3">
      <c r="A15" s="107" t="s">
        <v>542</v>
      </c>
      <c r="B15" s="33" t="s">
        <v>590</v>
      </c>
      <c r="C15" s="33" t="s">
        <v>134</v>
      </c>
      <c r="D15" s="34" t="s">
        <v>89</v>
      </c>
      <c r="E15" s="34">
        <v>1</v>
      </c>
      <c r="F15" s="34">
        <v>0</v>
      </c>
      <c r="G15" s="83">
        <f t="shared" si="0"/>
        <v>1</v>
      </c>
      <c r="H15" s="81"/>
    </row>
    <row r="16" spans="1:8" x14ac:dyDescent="0.3">
      <c r="A16" s="107" t="s">
        <v>543</v>
      </c>
      <c r="B16" s="33" t="s">
        <v>590</v>
      </c>
      <c r="C16" s="33" t="s">
        <v>134</v>
      </c>
      <c r="D16" s="34" t="s">
        <v>89</v>
      </c>
      <c r="E16" s="34">
        <v>1</v>
      </c>
      <c r="F16" s="34">
        <v>0</v>
      </c>
      <c r="G16" s="83">
        <f t="shared" si="0"/>
        <v>1</v>
      </c>
      <c r="H16" s="81"/>
    </row>
    <row r="17" spans="1:8" x14ac:dyDescent="0.3">
      <c r="A17" s="107" t="s">
        <v>544</v>
      </c>
      <c r="B17" s="33" t="s">
        <v>590</v>
      </c>
      <c r="C17" s="33" t="s">
        <v>134</v>
      </c>
      <c r="D17" s="34" t="s">
        <v>89</v>
      </c>
      <c r="E17" s="34">
        <v>1</v>
      </c>
      <c r="F17" s="34">
        <v>0</v>
      </c>
      <c r="G17" s="83">
        <f t="shared" si="0"/>
        <v>1</v>
      </c>
      <c r="H17" s="81"/>
    </row>
    <row r="18" spans="1:8" x14ac:dyDescent="0.3">
      <c r="A18" s="107" t="s">
        <v>545</v>
      </c>
      <c r="B18" s="33" t="s">
        <v>590</v>
      </c>
      <c r="C18" s="33" t="s">
        <v>134</v>
      </c>
      <c r="D18" s="34" t="s">
        <v>89</v>
      </c>
      <c r="E18" s="34">
        <v>1</v>
      </c>
      <c r="F18" s="34">
        <v>0</v>
      </c>
      <c r="G18" s="83">
        <f t="shared" si="0"/>
        <v>1</v>
      </c>
      <c r="H18" s="81"/>
    </row>
    <row r="19" spans="1:8" x14ac:dyDescent="0.3">
      <c r="A19" s="107" t="s">
        <v>546</v>
      </c>
      <c r="B19" s="33" t="s">
        <v>590</v>
      </c>
      <c r="C19" s="33" t="s">
        <v>134</v>
      </c>
      <c r="D19" s="34" t="s">
        <v>89</v>
      </c>
      <c r="E19" s="34">
        <v>1</v>
      </c>
      <c r="F19" s="34">
        <v>0</v>
      </c>
      <c r="G19" s="83">
        <f t="shared" si="0"/>
        <v>1</v>
      </c>
      <c r="H19" s="81"/>
    </row>
    <row r="20" spans="1:8" x14ac:dyDescent="0.3">
      <c r="A20" s="107" t="s">
        <v>547</v>
      </c>
      <c r="B20" s="33" t="s">
        <v>590</v>
      </c>
      <c r="C20" s="33" t="s">
        <v>134</v>
      </c>
      <c r="D20" s="34" t="s">
        <v>89</v>
      </c>
      <c r="E20" s="34">
        <v>1</v>
      </c>
      <c r="F20" s="34">
        <v>0</v>
      </c>
      <c r="G20" s="83">
        <f t="shared" si="0"/>
        <v>1</v>
      </c>
      <c r="H20" s="81"/>
    </row>
    <row r="21" spans="1:8" x14ac:dyDescent="0.3">
      <c r="A21" s="107" t="s">
        <v>548</v>
      </c>
      <c r="B21" s="33" t="s">
        <v>590</v>
      </c>
      <c r="C21" s="33" t="s">
        <v>134</v>
      </c>
      <c r="D21" s="34" t="s">
        <v>89</v>
      </c>
      <c r="E21" s="34">
        <v>1</v>
      </c>
      <c r="F21" s="34">
        <v>0</v>
      </c>
      <c r="G21" s="83">
        <f t="shared" si="0"/>
        <v>1</v>
      </c>
      <c r="H21" s="81"/>
    </row>
    <row r="22" spans="1:8" x14ac:dyDescent="0.3">
      <c r="A22" s="107" t="s">
        <v>549</v>
      </c>
      <c r="B22" s="33" t="s">
        <v>590</v>
      </c>
      <c r="C22" s="33" t="s">
        <v>134</v>
      </c>
      <c r="D22" s="34" t="s">
        <v>89</v>
      </c>
      <c r="E22" s="34">
        <v>1</v>
      </c>
      <c r="F22" s="34">
        <v>0</v>
      </c>
      <c r="G22" s="83">
        <f t="shared" si="0"/>
        <v>1</v>
      </c>
      <c r="H22" s="81"/>
    </row>
    <row r="23" spans="1:8" x14ac:dyDescent="0.3">
      <c r="A23" s="107" t="s">
        <v>550</v>
      </c>
      <c r="B23" s="33" t="s">
        <v>590</v>
      </c>
      <c r="C23" s="33" t="s">
        <v>134</v>
      </c>
      <c r="D23" s="34" t="s">
        <v>89</v>
      </c>
      <c r="E23" s="34">
        <v>1</v>
      </c>
      <c r="F23" s="34">
        <v>0</v>
      </c>
      <c r="G23" s="83">
        <f t="shared" si="0"/>
        <v>1</v>
      </c>
      <c r="H23" s="81"/>
    </row>
    <row r="24" spans="1:8" x14ac:dyDescent="0.3">
      <c r="A24" s="107" t="s">
        <v>551</v>
      </c>
      <c r="B24" s="33" t="s">
        <v>590</v>
      </c>
      <c r="C24" s="33" t="s">
        <v>134</v>
      </c>
      <c r="D24" s="34" t="s">
        <v>89</v>
      </c>
      <c r="E24" s="34">
        <v>1</v>
      </c>
      <c r="F24" s="34">
        <v>0</v>
      </c>
      <c r="G24" s="83">
        <f t="shared" si="0"/>
        <v>1</v>
      </c>
      <c r="H24" s="81"/>
    </row>
    <row r="25" spans="1:8" x14ac:dyDescent="0.3">
      <c r="A25" s="107" t="s">
        <v>552</v>
      </c>
      <c r="B25" s="33" t="s">
        <v>590</v>
      </c>
      <c r="C25" s="33" t="s">
        <v>134</v>
      </c>
      <c r="D25" s="34" t="s">
        <v>89</v>
      </c>
      <c r="E25" s="34">
        <v>1</v>
      </c>
      <c r="F25" s="34">
        <v>0</v>
      </c>
      <c r="G25" s="83">
        <f t="shared" si="0"/>
        <v>1</v>
      </c>
      <c r="H25" s="81"/>
    </row>
    <row r="26" spans="1:8" x14ac:dyDescent="0.3">
      <c r="A26" s="107" t="s">
        <v>553</v>
      </c>
      <c r="B26" s="33" t="s">
        <v>590</v>
      </c>
      <c r="C26" s="33" t="s">
        <v>134</v>
      </c>
      <c r="D26" s="34" t="s">
        <v>89</v>
      </c>
      <c r="E26" s="34">
        <v>1</v>
      </c>
      <c r="F26" s="34">
        <v>0</v>
      </c>
      <c r="G26" s="83">
        <f t="shared" si="0"/>
        <v>1</v>
      </c>
      <c r="H26" s="81"/>
    </row>
    <row r="27" spans="1:8" x14ac:dyDescent="0.3">
      <c r="A27" s="107" t="s">
        <v>554</v>
      </c>
      <c r="B27" s="33" t="s">
        <v>592</v>
      </c>
      <c r="C27" s="33" t="s">
        <v>593</v>
      </c>
      <c r="D27" s="34" t="s">
        <v>142</v>
      </c>
      <c r="E27" s="34">
        <v>1</v>
      </c>
      <c r="F27" s="34">
        <v>0</v>
      </c>
      <c r="G27" s="83">
        <f t="shared" si="0"/>
        <v>1</v>
      </c>
      <c r="H27" s="81"/>
    </row>
    <row r="28" spans="1:8" x14ac:dyDescent="0.3">
      <c r="A28" s="107" t="s">
        <v>555</v>
      </c>
      <c r="B28" s="33" t="s">
        <v>594</v>
      </c>
      <c r="C28" s="33" t="s">
        <v>595</v>
      </c>
      <c r="D28" s="34" t="s">
        <v>89</v>
      </c>
      <c r="E28" s="34">
        <v>3</v>
      </c>
      <c r="F28" s="34">
        <v>3</v>
      </c>
      <c r="G28" s="83">
        <f t="shared" si="0"/>
        <v>0</v>
      </c>
      <c r="H28" s="81"/>
    </row>
    <row r="29" spans="1:8" x14ac:dyDescent="0.3">
      <c r="A29" s="107" t="s">
        <v>556</v>
      </c>
      <c r="B29" s="33" t="s">
        <v>596</v>
      </c>
      <c r="C29" s="33" t="s">
        <v>105</v>
      </c>
      <c r="D29" s="34" t="s">
        <v>106</v>
      </c>
      <c r="E29" s="34">
        <v>1</v>
      </c>
      <c r="F29" s="34">
        <v>0</v>
      </c>
      <c r="G29" s="83">
        <f t="shared" si="0"/>
        <v>1</v>
      </c>
      <c r="H29" s="81"/>
    </row>
    <row r="30" spans="1:8" x14ac:dyDescent="0.3">
      <c r="A30" s="107" t="s">
        <v>557</v>
      </c>
      <c r="B30" s="33" t="s">
        <v>84</v>
      </c>
      <c r="C30" s="33" t="s">
        <v>595</v>
      </c>
      <c r="D30" s="34" t="s">
        <v>89</v>
      </c>
      <c r="E30" s="34">
        <v>4</v>
      </c>
      <c r="F30" s="34">
        <v>4</v>
      </c>
      <c r="G30" s="83">
        <f t="shared" si="0"/>
        <v>0</v>
      </c>
      <c r="H30" s="81"/>
    </row>
    <row r="31" spans="1:8" x14ac:dyDescent="0.3">
      <c r="A31" s="107" t="s">
        <v>558</v>
      </c>
      <c r="B31" s="33" t="s">
        <v>124</v>
      </c>
      <c r="C31" s="33" t="s">
        <v>597</v>
      </c>
      <c r="D31" s="34" t="s">
        <v>182</v>
      </c>
      <c r="E31" s="34">
        <v>3</v>
      </c>
      <c r="F31" s="34">
        <v>2</v>
      </c>
      <c r="G31" s="83">
        <f t="shared" si="0"/>
        <v>1</v>
      </c>
      <c r="H31" s="81"/>
    </row>
    <row r="32" spans="1:8" x14ac:dyDescent="0.3">
      <c r="A32" s="107" t="s">
        <v>559</v>
      </c>
      <c r="B32" s="33" t="s">
        <v>598</v>
      </c>
      <c r="C32" s="33" t="s">
        <v>599</v>
      </c>
      <c r="D32" s="34" t="s">
        <v>148</v>
      </c>
      <c r="E32" s="34">
        <v>3</v>
      </c>
      <c r="F32" s="34">
        <v>1</v>
      </c>
      <c r="G32" s="83">
        <f t="shared" si="0"/>
        <v>2</v>
      </c>
      <c r="H32" s="81"/>
    </row>
    <row r="33" spans="1:8" x14ac:dyDescent="0.3">
      <c r="A33" s="107" t="s">
        <v>560</v>
      </c>
      <c r="B33" s="33" t="s">
        <v>600</v>
      </c>
      <c r="C33" s="33" t="s">
        <v>184</v>
      </c>
      <c r="D33" s="34" t="s">
        <v>142</v>
      </c>
      <c r="E33" s="34">
        <v>2</v>
      </c>
      <c r="F33" s="34">
        <v>1</v>
      </c>
      <c r="G33" s="83">
        <f t="shared" si="0"/>
        <v>1</v>
      </c>
      <c r="H33" s="81"/>
    </row>
    <row r="34" spans="1:8" x14ac:dyDescent="0.3">
      <c r="A34" s="107" t="s">
        <v>561</v>
      </c>
      <c r="B34" s="33" t="s">
        <v>198</v>
      </c>
      <c r="C34" s="33" t="s">
        <v>378</v>
      </c>
      <c r="D34" s="34" t="s">
        <v>142</v>
      </c>
      <c r="E34" s="34">
        <v>5</v>
      </c>
      <c r="F34" s="34">
        <v>2</v>
      </c>
      <c r="G34" s="83">
        <f t="shared" si="0"/>
        <v>3</v>
      </c>
      <c r="H34" s="81"/>
    </row>
    <row r="35" spans="1:8" x14ac:dyDescent="0.3">
      <c r="A35" s="107" t="s">
        <v>562</v>
      </c>
      <c r="B35" s="33" t="s">
        <v>601</v>
      </c>
      <c r="C35" s="33" t="s">
        <v>602</v>
      </c>
      <c r="D35" s="34" t="s">
        <v>89</v>
      </c>
      <c r="E35" s="34">
        <v>2</v>
      </c>
      <c r="F35" s="34">
        <v>0</v>
      </c>
      <c r="G35" s="83">
        <f t="shared" si="0"/>
        <v>2</v>
      </c>
      <c r="H35" s="81"/>
    </row>
    <row r="36" spans="1:8" x14ac:dyDescent="0.3">
      <c r="A36" s="107" t="s">
        <v>563</v>
      </c>
      <c r="B36" s="33" t="s">
        <v>108</v>
      </c>
      <c r="C36" s="33" t="s">
        <v>134</v>
      </c>
      <c r="D36" s="34" t="s">
        <v>89</v>
      </c>
      <c r="E36" s="34">
        <v>5</v>
      </c>
      <c r="F36" s="34">
        <v>3</v>
      </c>
      <c r="G36" s="83">
        <f t="shared" si="0"/>
        <v>2</v>
      </c>
      <c r="H36" s="81"/>
    </row>
    <row r="37" spans="1:8" x14ac:dyDescent="0.3">
      <c r="A37" s="107" t="s">
        <v>564</v>
      </c>
      <c r="B37" s="33" t="s">
        <v>108</v>
      </c>
      <c r="C37" s="33" t="s">
        <v>326</v>
      </c>
      <c r="D37" s="34" t="s">
        <v>182</v>
      </c>
      <c r="E37" s="34">
        <v>5</v>
      </c>
      <c r="F37" s="34">
        <v>3</v>
      </c>
      <c r="G37" s="83">
        <f t="shared" si="0"/>
        <v>2</v>
      </c>
      <c r="H37" s="81"/>
    </row>
    <row r="38" spans="1:8" x14ac:dyDescent="0.3">
      <c r="A38" s="107" t="s">
        <v>565</v>
      </c>
      <c r="B38" s="33" t="s">
        <v>108</v>
      </c>
      <c r="C38" s="33" t="s">
        <v>249</v>
      </c>
      <c r="D38" s="34" t="s">
        <v>96</v>
      </c>
      <c r="E38" s="34">
        <v>6</v>
      </c>
      <c r="F38" s="34">
        <v>3</v>
      </c>
      <c r="G38" s="83">
        <f t="shared" si="0"/>
        <v>3</v>
      </c>
      <c r="H38" s="81"/>
    </row>
    <row r="39" spans="1:8" x14ac:dyDescent="0.3">
      <c r="A39" s="107" t="s">
        <v>566</v>
      </c>
      <c r="B39" s="33" t="s">
        <v>73</v>
      </c>
      <c r="C39" s="33" t="s">
        <v>266</v>
      </c>
      <c r="D39" s="34" t="s">
        <v>75</v>
      </c>
      <c r="E39" s="34">
        <v>6</v>
      </c>
      <c r="F39" s="34">
        <v>3</v>
      </c>
      <c r="G39" s="83">
        <f t="shared" si="0"/>
        <v>3</v>
      </c>
      <c r="H39" s="81"/>
    </row>
    <row r="40" spans="1:8" x14ac:dyDescent="0.3">
      <c r="A40" s="107" t="s">
        <v>567</v>
      </c>
      <c r="B40" s="33" t="s">
        <v>84</v>
      </c>
      <c r="C40" s="33" t="s">
        <v>603</v>
      </c>
      <c r="D40" s="34" t="s">
        <v>112</v>
      </c>
      <c r="E40" s="34">
        <v>5</v>
      </c>
      <c r="F40" s="34">
        <v>4</v>
      </c>
      <c r="G40" s="83">
        <f t="shared" si="0"/>
        <v>1</v>
      </c>
      <c r="H40" s="81"/>
    </row>
    <row r="41" spans="1:8" x14ac:dyDescent="0.3">
      <c r="A41" s="107" t="s">
        <v>568</v>
      </c>
      <c r="B41" s="33" t="s">
        <v>84</v>
      </c>
      <c r="C41" s="33" t="s">
        <v>604</v>
      </c>
      <c r="D41" s="34" t="s">
        <v>112</v>
      </c>
      <c r="E41" s="34">
        <v>4</v>
      </c>
      <c r="F41" s="34">
        <v>4</v>
      </c>
      <c r="G41" s="83">
        <f t="shared" si="0"/>
        <v>0</v>
      </c>
      <c r="H41" s="81"/>
    </row>
    <row r="42" spans="1:8" x14ac:dyDescent="0.3">
      <c r="A42" s="107" t="s">
        <v>569</v>
      </c>
      <c r="B42" s="33" t="s">
        <v>84</v>
      </c>
      <c r="C42" s="33" t="s">
        <v>181</v>
      </c>
      <c r="D42" s="34" t="s">
        <v>182</v>
      </c>
      <c r="E42" s="34">
        <v>6</v>
      </c>
      <c r="F42" s="34">
        <v>4</v>
      </c>
      <c r="G42" s="83">
        <f t="shared" si="0"/>
        <v>2</v>
      </c>
      <c r="H42" s="81"/>
    </row>
    <row r="43" spans="1:8" x14ac:dyDescent="0.3">
      <c r="A43" s="107" t="s">
        <v>570</v>
      </c>
      <c r="B43" s="33" t="s">
        <v>605</v>
      </c>
      <c r="C43" s="33" t="s">
        <v>178</v>
      </c>
      <c r="D43" s="34" t="s">
        <v>101</v>
      </c>
      <c r="E43" s="34">
        <v>2</v>
      </c>
      <c r="F43" s="34">
        <v>2</v>
      </c>
      <c r="G43" s="83">
        <f t="shared" si="0"/>
        <v>0</v>
      </c>
      <c r="H43" s="81"/>
    </row>
    <row r="44" spans="1:8" x14ac:dyDescent="0.3">
      <c r="A44" s="107" t="s">
        <v>571</v>
      </c>
      <c r="B44" s="33" t="s">
        <v>606</v>
      </c>
      <c r="C44" s="33" t="s">
        <v>607</v>
      </c>
      <c r="D44" s="34" t="s">
        <v>106</v>
      </c>
      <c r="E44" s="34">
        <v>2</v>
      </c>
      <c r="F44" s="34">
        <v>2</v>
      </c>
      <c r="G44" s="83">
        <f t="shared" si="0"/>
        <v>0</v>
      </c>
      <c r="H44" s="81"/>
    </row>
    <row r="45" spans="1:8" x14ac:dyDescent="0.3">
      <c r="A45" s="107" t="s">
        <v>572</v>
      </c>
      <c r="B45" s="33" t="s">
        <v>608</v>
      </c>
      <c r="C45" s="33" t="s">
        <v>609</v>
      </c>
      <c r="D45" s="34" t="s">
        <v>72</v>
      </c>
      <c r="E45" s="34">
        <v>1</v>
      </c>
      <c r="F45" s="34">
        <v>1</v>
      </c>
      <c r="G45" s="83">
        <f t="shared" si="0"/>
        <v>0</v>
      </c>
      <c r="H45" s="81"/>
    </row>
    <row r="46" spans="1:8" x14ac:dyDescent="0.3">
      <c r="A46" s="107" t="s">
        <v>573</v>
      </c>
      <c r="B46" s="33" t="s">
        <v>97</v>
      </c>
      <c r="C46" s="33" t="s">
        <v>610</v>
      </c>
      <c r="D46" s="34" t="s">
        <v>89</v>
      </c>
      <c r="E46" s="34">
        <v>5</v>
      </c>
      <c r="F46" s="34">
        <v>3</v>
      </c>
      <c r="G46" s="83">
        <f t="shared" si="0"/>
        <v>2</v>
      </c>
      <c r="H46" s="81"/>
    </row>
    <row r="47" spans="1:8" x14ac:dyDescent="0.3">
      <c r="A47" s="107" t="s">
        <v>574</v>
      </c>
      <c r="B47" s="33" t="s">
        <v>97</v>
      </c>
      <c r="C47" s="33" t="s">
        <v>95</v>
      </c>
      <c r="D47" s="34" t="s">
        <v>96</v>
      </c>
      <c r="E47" s="34">
        <v>7</v>
      </c>
      <c r="F47" s="34">
        <v>4</v>
      </c>
      <c r="G47" s="83">
        <f t="shared" si="0"/>
        <v>3</v>
      </c>
      <c r="H47" s="81"/>
    </row>
    <row r="48" spans="1:8" x14ac:dyDescent="0.3">
      <c r="A48" s="107" t="s">
        <v>575</v>
      </c>
      <c r="B48" s="33" t="s">
        <v>198</v>
      </c>
      <c r="C48" s="33" t="s">
        <v>164</v>
      </c>
      <c r="D48" s="34" t="s">
        <v>112</v>
      </c>
      <c r="E48" s="34">
        <v>4</v>
      </c>
      <c r="F48" s="34">
        <v>2</v>
      </c>
      <c r="G48" s="83">
        <f t="shared" si="0"/>
        <v>2</v>
      </c>
      <c r="H48" s="81"/>
    </row>
    <row r="49" spans="1:8" x14ac:dyDescent="0.3">
      <c r="A49" s="107" t="s">
        <v>576</v>
      </c>
      <c r="B49" s="33" t="s">
        <v>99</v>
      </c>
      <c r="C49" s="33" t="s">
        <v>611</v>
      </c>
      <c r="D49" s="34" t="s">
        <v>127</v>
      </c>
      <c r="E49" s="34">
        <v>8</v>
      </c>
      <c r="F49" s="34">
        <v>4</v>
      </c>
      <c r="G49" s="83">
        <f t="shared" si="0"/>
        <v>4</v>
      </c>
      <c r="H49" s="81"/>
    </row>
    <row r="50" spans="1:8" x14ac:dyDescent="0.3">
      <c r="A50" s="107" t="s">
        <v>577</v>
      </c>
      <c r="B50" s="33" t="s">
        <v>199</v>
      </c>
      <c r="C50" s="33" t="s">
        <v>161</v>
      </c>
      <c r="D50" s="34" t="s">
        <v>72</v>
      </c>
      <c r="E50" s="34">
        <v>6</v>
      </c>
      <c r="F50" s="34">
        <v>3</v>
      </c>
      <c r="G50" s="83">
        <f t="shared" si="0"/>
        <v>3</v>
      </c>
      <c r="H50" s="81"/>
    </row>
    <row r="51" spans="1:8" x14ac:dyDescent="0.3">
      <c r="A51" s="107" t="s">
        <v>578</v>
      </c>
      <c r="B51" s="33" t="s">
        <v>612</v>
      </c>
      <c r="C51" s="33" t="s">
        <v>441</v>
      </c>
      <c r="D51" s="34" t="s">
        <v>80</v>
      </c>
      <c r="E51" s="34">
        <v>1</v>
      </c>
      <c r="F51" s="34">
        <v>1</v>
      </c>
      <c r="G51" s="83">
        <f t="shared" si="0"/>
        <v>0</v>
      </c>
      <c r="H51" s="81"/>
    </row>
    <row r="52" spans="1:8" x14ac:dyDescent="0.3">
      <c r="A52" s="107" t="s">
        <v>579</v>
      </c>
      <c r="B52" s="33" t="s">
        <v>180</v>
      </c>
      <c r="C52" s="33" t="s">
        <v>613</v>
      </c>
      <c r="D52" s="34" t="s">
        <v>75</v>
      </c>
      <c r="E52" s="34">
        <v>1</v>
      </c>
      <c r="F52" s="34">
        <v>0</v>
      </c>
      <c r="G52" s="83">
        <f t="shared" si="0"/>
        <v>1</v>
      </c>
      <c r="H52" s="81"/>
    </row>
    <row r="53" spans="1:8" x14ac:dyDescent="0.3">
      <c r="A53" s="107" t="s">
        <v>580</v>
      </c>
      <c r="B53" s="33" t="s">
        <v>614</v>
      </c>
      <c r="C53" s="33" t="s">
        <v>347</v>
      </c>
      <c r="D53" s="34" t="s">
        <v>101</v>
      </c>
      <c r="E53" s="34">
        <v>7</v>
      </c>
      <c r="F53" s="34">
        <v>3</v>
      </c>
      <c r="G53" s="83">
        <f t="shared" si="0"/>
        <v>4</v>
      </c>
      <c r="H53" s="81"/>
    </row>
    <row r="54" spans="1:8" x14ac:dyDescent="0.3">
      <c r="A54" s="107" t="s">
        <v>581</v>
      </c>
      <c r="B54" s="33" t="s">
        <v>615</v>
      </c>
      <c r="C54" s="33" t="s">
        <v>381</v>
      </c>
      <c r="D54" s="34" t="s">
        <v>142</v>
      </c>
      <c r="E54" s="34">
        <v>1</v>
      </c>
      <c r="F54" s="34">
        <v>0</v>
      </c>
      <c r="G54" s="83">
        <f t="shared" si="0"/>
        <v>1</v>
      </c>
      <c r="H54" s="81"/>
    </row>
    <row r="55" spans="1:8" x14ac:dyDescent="0.3">
      <c r="A55" s="107" t="s">
        <v>582</v>
      </c>
      <c r="B55" s="33" t="s">
        <v>120</v>
      </c>
      <c r="C55" s="33" t="s">
        <v>616</v>
      </c>
      <c r="D55" s="34" t="s">
        <v>203</v>
      </c>
      <c r="E55" s="34">
        <v>3</v>
      </c>
      <c r="F55" s="34">
        <v>3</v>
      </c>
      <c r="G55" s="83">
        <f t="shared" si="0"/>
        <v>0</v>
      </c>
      <c r="H55" s="81"/>
    </row>
    <row r="56" spans="1:8" x14ac:dyDescent="0.3">
      <c r="A56" s="107" t="s">
        <v>583</v>
      </c>
      <c r="B56" s="33" t="s">
        <v>120</v>
      </c>
      <c r="C56" s="33" t="s">
        <v>617</v>
      </c>
      <c r="D56" s="34" t="s">
        <v>206</v>
      </c>
      <c r="E56" s="34">
        <v>2</v>
      </c>
      <c r="F56" s="34">
        <v>2</v>
      </c>
      <c r="G56" s="83">
        <f t="shared" si="0"/>
        <v>0</v>
      </c>
      <c r="H56" s="81"/>
    </row>
    <row r="57" spans="1:8" x14ac:dyDescent="0.3">
      <c r="A57" s="107" t="s">
        <v>584</v>
      </c>
      <c r="B57" s="33" t="s">
        <v>85</v>
      </c>
      <c r="C57" s="33" t="s">
        <v>618</v>
      </c>
      <c r="D57" s="34" t="s">
        <v>77</v>
      </c>
      <c r="E57" s="34">
        <v>5</v>
      </c>
      <c r="F57" s="34">
        <v>2</v>
      </c>
      <c r="G57" s="83">
        <f t="shared" si="0"/>
        <v>3</v>
      </c>
      <c r="H57" s="81"/>
    </row>
    <row r="58" spans="1:8" x14ac:dyDescent="0.3">
      <c r="A58" s="107" t="s">
        <v>585</v>
      </c>
      <c r="B58" s="33" t="s">
        <v>81</v>
      </c>
      <c r="C58" s="33" t="s">
        <v>449</v>
      </c>
      <c r="D58" s="34" t="s">
        <v>89</v>
      </c>
      <c r="E58" s="34">
        <v>3</v>
      </c>
      <c r="F58" s="34">
        <v>1</v>
      </c>
      <c r="G58" s="83">
        <f t="shared" si="0"/>
        <v>2</v>
      </c>
      <c r="H58" s="81"/>
    </row>
    <row r="59" spans="1:8" x14ac:dyDescent="0.3">
      <c r="A59" s="107" t="s">
        <v>586</v>
      </c>
      <c r="B59" s="33" t="s">
        <v>619</v>
      </c>
      <c r="C59" s="33" t="s">
        <v>345</v>
      </c>
      <c r="D59" s="34" t="s">
        <v>101</v>
      </c>
      <c r="E59" s="34">
        <v>5</v>
      </c>
      <c r="F59" s="34">
        <v>3</v>
      </c>
      <c r="G59" s="83">
        <f t="shared" si="0"/>
        <v>2</v>
      </c>
      <c r="H59" s="81"/>
    </row>
    <row r="60" spans="1:8" x14ac:dyDescent="0.3">
      <c r="A60" s="107" t="s">
        <v>587</v>
      </c>
      <c r="B60" s="33" t="s">
        <v>97</v>
      </c>
      <c r="C60" s="33" t="s">
        <v>94</v>
      </c>
      <c r="D60" s="34" t="s">
        <v>69</v>
      </c>
      <c r="E60" s="34">
        <v>6</v>
      </c>
      <c r="F60" s="34">
        <v>3</v>
      </c>
      <c r="G60" s="83">
        <f t="shared" si="0"/>
        <v>3</v>
      </c>
      <c r="H60" s="81"/>
    </row>
    <row r="61" spans="1:8" x14ac:dyDescent="0.3">
      <c r="A61" s="150" t="s">
        <v>588</v>
      </c>
      <c r="B61" s="151" t="s">
        <v>620</v>
      </c>
      <c r="C61" s="151" t="s">
        <v>160</v>
      </c>
      <c r="D61" s="152" t="s">
        <v>89</v>
      </c>
      <c r="E61" s="152">
        <v>4</v>
      </c>
      <c r="F61" s="152">
        <v>2</v>
      </c>
      <c r="G61" s="97">
        <f t="shared" si="0"/>
        <v>2</v>
      </c>
      <c r="H61" s="81"/>
    </row>
    <row r="62" spans="1:8" x14ac:dyDescent="0.3">
      <c r="A62" s="149"/>
      <c r="B62" s="149"/>
      <c r="C62" s="149"/>
      <c r="D62" s="81"/>
      <c r="E62" s="81"/>
      <c r="F62" s="81"/>
      <c r="G62" s="81"/>
      <c r="H62" s="81"/>
    </row>
    <row r="63" spans="1:8" x14ac:dyDescent="0.3">
      <c r="F63" s="56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9">
    <tabColor theme="0"/>
  </sheetPr>
  <dimension ref="A1:E81"/>
  <sheetViews>
    <sheetView zoomScaleNormal="100" workbookViewId="0">
      <selection activeCell="I20" sqref="I20"/>
    </sheetView>
  </sheetViews>
  <sheetFormatPr defaultRowHeight="16.5" x14ac:dyDescent="0.3"/>
  <cols>
    <col min="1" max="1" width="44.140625" style="52" customWidth="1"/>
    <col min="2" max="2" width="23.28515625" style="52" customWidth="1"/>
    <col min="3" max="3" width="17.5703125" style="52" customWidth="1"/>
    <col min="4" max="4" width="17.5703125" style="53" customWidth="1"/>
    <col min="5" max="5" width="17.5703125" style="52" customWidth="1"/>
    <col min="6" max="16384" width="9.140625" style="52"/>
  </cols>
  <sheetData>
    <row r="1" spans="1:5" x14ac:dyDescent="0.3">
      <c r="A1" s="193" t="s">
        <v>704</v>
      </c>
      <c r="B1" s="193"/>
      <c r="C1" s="193"/>
      <c r="D1" s="193"/>
      <c r="E1" s="193"/>
    </row>
    <row r="3" spans="1:5" x14ac:dyDescent="0.3">
      <c r="A3" s="191" t="s">
        <v>686</v>
      </c>
      <c r="B3" s="191"/>
      <c r="C3" s="191"/>
      <c r="D3" s="191"/>
      <c r="E3" s="191"/>
    </row>
    <row r="4" spans="1:5" x14ac:dyDescent="0.3">
      <c r="A4" s="146" t="s">
        <v>58</v>
      </c>
      <c r="B4" s="147" t="s">
        <v>60</v>
      </c>
      <c r="C4" s="147" t="s">
        <v>61</v>
      </c>
      <c r="D4" s="153" t="s">
        <v>171</v>
      </c>
      <c r="E4" s="148" t="s">
        <v>62</v>
      </c>
    </row>
    <row r="5" spans="1:5" x14ac:dyDescent="0.3">
      <c r="A5" s="35" t="s">
        <v>579</v>
      </c>
      <c r="B5" s="36" t="s">
        <v>613</v>
      </c>
      <c r="C5" s="36" t="s">
        <v>75</v>
      </c>
      <c r="D5" s="145">
        <v>8371</v>
      </c>
      <c r="E5" s="37">
        <v>1</v>
      </c>
    </row>
    <row r="6" spans="1:5" x14ac:dyDescent="0.3">
      <c r="A6" s="32" t="s">
        <v>535</v>
      </c>
      <c r="B6" s="33" t="s">
        <v>591</v>
      </c>
      <c r="C6" s="33" t="s">
        <v>89</v>
      </c>
      <c r="D6" s="141">
        <v>28664</v>
      </c>
      <c r="E6" s="34">
        <v>1</v>
      </c>
    </row>
    <row r="7" spans="1:5" x14ac:dyDescent="0.3">
      <c r="A7" s="35" t="s">
        <v>621</v>
      </c>
      <c r="B7" s="36" t="s">
        <v>119</v>
      </c>
      <c r="C7" s="36" t="s">
        <v>89</v>
      </c>
      <c r="D7" s="145">
        <v>32593</v>
      </c>
      <c r="E7" s="37">
        <v>1</v>
      </c>
    </row>
    <row r="8" spans="1:5" ht="28.5" x14ac:dyDescent="0.3">
      <c r="A8" s="32" t="s">
        <v>583</v>
      </c>
      <c r="B8" s="33" t="s">
        <v>617</v>
      </c>
      <c r="C8" s="33" t="s">
        <v>206</v>
      </c>
      <c r="D8" s="141">
        <v>36174</v>
      </c>
      <c r="E8" s="34">
        <v>2</v>
      </c>
    </row>
    <row r="9" spans="1:5" x14ac:dyDescent="0.3">
      <c r="A9" s="35" t="s">
        <v>627</v>
      </c>
      <c r="B9" s="36" t="s">
        <v>495</v>
      </c>
      <c r="C9" s="36" t="s">
        <v>89</v>
      </c>
      <c r="D9" s="145">
        <v>39896</v>
      </c>
      <c r="E9" s="37">
        <v>1</v>
      </c>
    </row>
    <row r="10" spans="1:5" x14ac:dyDescent="0.3">
      <c r="A10" s="32" t="s">
        <v>581</v>
      </c>
      <c r="B10" s="33" t="s">
        <v>381</v>
      </c>
      <c r="C10" s="33" t="s">
        <v>142</v>
      </c>
      <c r="D10" s="141">
        <v>50647</v>
      </c>
      <c r="E10" s="34">
        <v>1</v>
      </c>
    </row>
    <row r="11" spans="1:5" x14ac:dyDescent="0.3">
      <c r="A11" s="35" t="s">
        <v>572</v>
      </c>
      <c r="B11" s="36" t="s">
        <v>609</v>
      </c>
      <c r="C11" s="36" t="s">
        <v>72</v>
      </c>
      <c r="D11" s="145">
        <v>55611</v>
      </c>
      <c r="E11" s="37">
        <v>1</v>
      </c>
    </row>
    <row r="12" spans="1:5" x14ac:dyDescent="0.3">
      <c r="A12" s="32" t="s">
        <v>571</v>
      </c>
      <c r="B12" s="33" t="s">
        <v>607</v>
      </c>
      <c r="C12" s="33" t="s">
        <v>106</v>
      </c>
      <c r="D12" s="141">
        <v>58529</v>
      </c>
      <c r="E12" s="34">
        <v>2</v>
      </c>
    </row>
    <row r="13" spans="1:5" x14ac:dyDescent="0.3">
      <c r="A13" s="35" t="s">
        <v>559</v>
      </c>
      <c r="B13" s="36" t="s">
        <v>599</v>
      </c>
      <c r="C13" s="36" t="s">
        <v>148</v>
      </c>
      <c r="D13" s="145">
        <v>58690</v>
      </c>
      <c r="E13" s="37">
        <v>3</v>
      </c>
    </row>
    <row r="14" spans="1:5" x14ac:dyDescent="0.3">
      <c r="A14" s="32" t="s">
        <v>554</v>
      </c>
      <c r="B14" s="33" t="s">
        <v>593</v>
      </c>
      <c r="C14" s="33" t="s">
        <v>142</v>
      </c>
      <c r="D14" s="141">
        <v>63551</v>
      </c>
      <c r="E14" s="34">
        <v>1</v>
      </c>
    </row>
    <row r="15" spans="1:5" x14ac:dyDescent="0.3">
      <c r="A15" s="35" t="s">
        <v>562</v>
      </c>
      <c r="B15" s="36" t="s">
        <v>602</v>
      </c>
      <c r="C15" s="36" t="s">
        <v>89</v>
      </c>
      <c r="D15" s="145">
        <v>75035</v>
      </c>
      <c r="E15" s="37">
        <v>2</v>
      </c>
    </row>
    <row r="16" spans="1:5" x14ac:dyDescent="0.3">
      <c r="A16" s="32" t="s">
        <v>628</v>
      </c>
      <c r="B16" s="33" t="s">
        <v>382</v>
      </c>
      <c r="C16" s="33" t="s">
        <v>142</v>
      </c>
      <c r="D16" s="141">
        <v>79040</v>
      </c>
      <c r="E16" s="34">
        <v>1</v>
      </c>
    </row>
    <row r="17" spans="1:5" x14ac:dyDescent="0.3">
      <c r="A17" s="35" t="s">
        <v>558</v>
      </c>
      <c r="B17" s="36" t="s">
        <v>597</v>
      </c>
      <c r="C17" s="36" t="s">
        <v>182</v>
      </c>
      <c r="D17" s="145">
        <v>79869</v>
      </c>
      <c r="E17" s="37">
        <v>3</v>
      </c>
    </row>
    <row r="18" spans="1:5" x14ac:dyDescent="0.3">
      <c r="A18" s="32" t="s">
        <v>582</v>
      </c>
      <c r="B18" s="33" t="s">
        <v>616</v>
      </c>
      <c r="C18" s="33" t="s">
        <v>203</v>
      </c>
      <c r="D18" s="141">
        <v>84628</v>
      </c>
      <c r="E18" s="34">
        <v>3</v>
      </c>
    </row>
    <row r="19" spans="1:5" x14ac:dyDescent="0.3">
      <c r="A19" s="35" t="s">
        <v>578</v>
      </c>
      <c r="B19" s="36" t="s">
        <v>441</v>
      </c>
      <c r="C19" s="36" t="s">
        <v>80</v>
      </c>
      <c r="D19" s="145">
        <v>98485</v>
      </c>
      <c r="E19" s="37">
        <v>1</v>
      </c>
    </row>
    <row r="20" spans="1:5" x14ac:dyDescent="0.3">
      <c r="A20" s="192" t="s">
        <v>172</v>
      </c>
      <c r="B20" s="192"/>
      <c r="C20" s="192"/>
      <c r="D20" s="192"/>
      <c r="E20" s="192"/>
    </row>
    <row r="21" spans="1:5" x14ac:dyDescent="0.3">
      <c r="A21" s="146" t="s">
        <v>58</v>
      </c>
      <c r="B21" s="147" t="s">
        <v>60</v>
      </c>
      <c r="C21" s="147" t="s">
        <v>61</v>
      </c>
      <c r="D21" s="153" t="s">
        <v>173</v>
      </c>
      <c r="E21" s="148" t="s">
        <v>62</v>
      </c>
    </row>
    <row r="22" spans="1:5" x14ac:dyDescent="0.3">
      <c r="A22" s="35" t="s">
        <v>626</v>
      </c>
      <c r="B22" s="36" t="s">
        <v>457</v>
      </c>
      <c r="C22" s="36" t="s">
        <v>89</v>
      </c>
      <c r="D22" s="145">
        <v>100296</v>
      </c>
      <c r="E22" s="37">
        <v>1</v>
      </c>
    </row>
    <row r="23" spans="1:5" x14ac:dyDescent="0.3">
      <c r="A23" s="32" t="s">
        <v>585</v>
      </c>
      <c r="B23" s="33" t="s">
        <v>449</v>
      </c>
      <c r="C23" s="33" t="s">
        <v>89</v>
      </c>
      <c r="D23" s="141">
        <v>114912</v>
      </c>
      <c r="E23" s="34">
        <v>3</v>
      </c>
    </row>
    <row r="24" spans="1:5" x14ac:dyDescent="0.3">
      <c r="A24" s="35" t="s">
        <v>560</v>
      </c>
      <c r="B24" s="36" t="s">
        <v>184</v>
      </c>
      <c r="C24" s="36" t="s">
        <v>142</v>
      </c>
      <c r="D24" s="145">
        <v>126775</v>
      </c>
      <c r="E24" s="37">
        <v>2</v>
      </c>
    </row>
    <row r="25" spans="1:5" x14ac:dyDescent="0.3">
      <c r="A25" s="32" t="s">
        <v>532</v>
      </c>
      <c r="B25" s="33" t="s">
        <v>423</v>
      </c>
      <c r="C25" s="33" t="s">
        <v>89</v>
      </c>
      <c r="D25" s="141">
        <v>141032</v>
      </c>
      <c r="E25" s="34">
        <v>3</v>
      </c>
    </row>
    <row r="26" spans="1:5" x14ac:dyDescent="0.3">
      <c r="A26" s="35" t="s">
        <v>565</v>
      </c>
      <c r="B26" s="36" t="s">
        <v>249</v>
      </c>
      <c r="C26" s="36" t="s">
        <v>96</v>
      </c>
      <c r="D26" s="145">
        <v>156419</v>
      </c>
      <c r="E26" s="37">
        <v>6</v>
      </c>
    </row>
    <row r="27" spans="1:5" x14ac:dyDescent="0.3">
      <c r="A27" s="32" t="s">
        <v>631</v>
      </c>
      <c r="B27" s="33" t="s">
        <v>444</v>
      </c>
      <c r="C27" s="33" t="s">
        <v>89</v>
      </c>
      <c r="D27" s="141">
        <v>158561</v>
      </c>
      <c r="E27" s="34">
        <v>3</v>
      </c>
    </row>
    <row r="28" spans="1:5" x14ac:dyDescent="0.3">
      <c r="A28" s="35" t="s">
        <v>584</v>
      </c>
      <c r="B28" s="36" t="s">
        <v>618</v>
      </c>
      <c r="C28" s="36" t="s">
        <v>77</v>
      </c>
      <c r="D28" s="145">
        <v>161926</v>
      </c>
      <c r="E28" s="37">
        <v>5</v>
      </c>
    </row>
    <row r="29" spans="1:5" x14ac:dyDescent="0.3">
      <c r="A29" s="32" t="s">
        <v>555</v>
      </c>
      <c r="B29" s="33" t="s">
        <v>595</v>
      </c>
      <c r="C29" s="33" t="s">
        <v>89</v>
      </c>
      <c r="D29" s="141">
        <v>162435</v>
      </c>
      <c r="E29" s="34">
        <v>3</v>
      </c>
    </row>
    <row r="30" spans="1:5" x14ac:dyDescent="0.3">
      <c r="A30" s="35" t="s">
        <v>557</v>
      </c>
      <c r="B30" s="36" t="s">
        <v>595</v>
      </c>
      <c r="C30" s="36" t="s">
        <v>89</v>
      </c>
      <c r="D30" s="145">
        <v>162435</v>
      </c>
      <c r="E30" s="37">
        <v>4</v>
      </c>
    </row>
    <row r="31" spans="1:5" x14ac:dyDescent="0.3">
      <c r="A31" s="32" t="s">
        <v>187</v>
      </c>
      <c r="B31" s="33" t="s">
        <v>188</v>
      </c>
      <c r="C31" s="33" t="s">
        <v>72</v>
      </c>
      <c r="D31" s="141">
        <v>167300</v>
      </c>
      <c r="E31" s="34">
        <v>1</v>
      </c>
    </row>
    <row r="32" spans="1:5" x14ac:dyDescent="0.3">
      <c r="A32" s="35" t="s">
        <v>561</v>
      </c>
      <c r="B32" s="36" t="s">
        <v>378</v>
      </c>
      <c r="C32" s="36" t="s">
        <v>142</v>
      </c>
      <c r="D32" s="145">
        <v>208641</v>
      </c>
      <c r="E32" s="37">
        <v>5</v>
      </c>
    </row>
    <row r="33" spans="1:5" x14ac:dyDescent="0.3">
      <c r="A33" s="32" t="s">
        <v>577</v>
      </c>
      <c r="B33" s="33" t="s">
        <v>161</v>
      </c>
      <c r="C33" s="33" t="s">
        <v>72</v>
      </c>
      <c r="D33" s="141">
        <v>209153</v>
      </c>
      <c r="E33" s="34">
        <v>6</v>
      </c>
    </row>
    <row r="34" spans="1:5" ht="28.5" x14ac:dyDescent="0.3">
      <c r="A34" s="35" t="s">
        <v>531</v>
      </c>
      <c r="B34" s="36" t="s">
        <v>179</v>
      </c>
      <c r="C34" s="36" t="s">
        <v>150</v>
      </c>
      <c r="D34" s="145">
        <v>210325</v>
      </c>
      <c r="E34" s="37">
        <v>3</v>
      </c>
    </row>
    <row r="35" spans="1:5" x14ac:dyDescent="0.3">
      <c r="A35" s="32" t="s">
        <v>570</v>
      </c>
      <c r="B35" s="33" t="s">
        <v>178</v>
      </c>
      <c r="C35" s="33" t="s">
        <v>101</v>
      </c>
      <c r="D35" s="141">
        <v>212289</v>
      </c>
      <c r="E35" s="34">
        <v>2</v>
      </c>
    </row>
    <row r="36" spans="1:5" x14ac:dyDescent="0.3">
      <c r="A36" s="35" t="s">
        <v>568</v>
      </c>
      <c r="B36" s="36" t="s">
        <v>604</v>
      </c>
      <c r="C36" s="36" t="s">
        <v>112</v>
      </c>
      <c r="D36" s="145">
        <v>220253</v>
      </c>
      <c r="E36" s="37">
        <v>4</v>
      </c>
    </row>
    <row r="37" spans="1:5" x14ac:dyDescent="0.3">
      <c r="A37" s="35" t="s">
        <v>625</v>
      </c>
      <c r="B37" s="36" t="s">
        <v>226</v>
      </c>
      <c r="C37" s="36" t="s">
        <v>69</v>
      </c>
      <c r="D37" s="145">
        <v>223188</v>
      </c>
      <c r="E37" s="37">
        <v>2</v>
      </c>
    </row>
    <row r="38" spans="1:5" x14ac:dyDescent="0.3">
      <c r="A38" s="32" t="s">
        <v>165</v>
      </c>
      <c r="B38" s="33" t="s">
        <v>166</v>
      </c>
      <c r="C38" s="33" t="s">
        <v>89</v>
      </c>
      <c r="D38" s="141">
        <v>243765</v>
      </c>
      <c r="E38" s="34">
        <v>1</v>
      </c>
    </row>
    <row r="39" spans="1:5" x14ac:dyDescent="0.3">
      <c r="A39" s="35" t="s">
        <v>569</v>
      </c>
      <c r="B39" s="36" t="s">
        <v>181</v>
      </c>
      <c r="C39" s="36" t="s">
        <v>182</v>
      </c>
      <c r="D39" s="145">
        <v>263915</v>
      </c>
      <c r="E39" s="37">
        <v>6</v>
      </c>
    </row>
    <row r="40" spans="1:5" x14ac:dyDescent="0.3">
      <c r="A40" s="32" t="s">
        <v>533</v>
      </c>
      <c r="B40" s="33" t="s">
        <v>589</v>
      </c>
      <c r="C40" s="33" t="s">
        <v>142</v>
      </c>
      <c r="D40" s="141">
        <v>273742</v>
      </c>
      <c r="E40" s="34">
        <v>5</v>
      </c>
    </row>
    <row r="41" spans="1:5" x14ac:dyDescent="0.3">
      <c r="A41" s="35" t="s">
        <v>567</v>
      </c>
      <c r="B41" s="36" t="s">
        <v>603</v>
      </c>
      <c r="C41" s="36" t="s">
        <v>112</v>
      </c>
      <c r="D41" s="145">
        <v>292074</v>
      </c>
      <c r="E41" s="37">
        <v>5</v>
      </c>
    </row>
    <row r="42" spans="1:5" x14ac:dyDescent="0.3">
      <c r="A42" s="32" t="s">
        <v>629</v>
      </c>
      <c r="B42" s="33" t="s">
        <v>144</v>
      </c>
      <c r="C42" s="33" t="s">
        <v>75</v>
      </c>
      <c r="D42" s="141">
        <v>325279</v>
      </c>
      <c r="E42" s="34">
        <v>2</v>
      </c>
    </row>
    <row r="43" spans="1:5" x14ac:dyDescent="0.3">
      <c r="A43" s="35" t="s">
        <v>576</v>
      </c>
      <c r="B43" s="36" t="s">
        <v>611</v>
      </c>
      <c r="C43" s="36" t="s">
        <v>127</v>
      </c>
      <c r="D43" s="145">
        <v>325590</v>
      </c>
      <c r="E43" s="37">
        <v>8</v>
      </c>
    </row>
    <row r="44" spans="1:5" x14ac:dyDescent="0.3">
      <c r="A44" s="32" t="s">
        <v>573</v>
      </c>
      <c r="B44" s="33" t="s">
        <v>610</v>
      </c>
      <c r="C44" s="33" t="s">
        <v>89</v>
      </c>
      <c r="D44" s="141">
        <v>394465</v>
      </c>
      <c r="E44" s="34">
        <v>5</v>
      </c>
    </row>
    <row r="45" spans="1:5" ht="28.5" x14ac:dyDescent="0.3">
      <c r="A45" s="35" t="s">
        <v>586</v>
      </c>
      <c r="B45" s="36" t="s">
        <v>345</v>
      </c>
      <c r="C45" s="36" t="s">
        <v>101</v>
      </c>
      <c r="D45" s="145">
        <v>497883</v>
      </c>
      <c r="E45" s="37">
        <v>5</v>
      </c>
    </row>
    <row r="46" spans="1:5" x14ac:dyDescent="0.3">
      <c r="A46" s="192" t="s">
        <v>174</v>
      </c>
      <c r="B46" s="192"/>
      <c r="C46" s="192"/>
      <c r="D46" s="192"/>
      <c r="E46" s="192"/>
    </row>
    <row r="47" spans="1:5" x14ac:dyDescent="0.3">
      <c r="A47" s="146" t="s">
        <v>58</v>
      </c>
      <c r="B47" s="147" t="s">
        <v>60</v>
      </c>
      <c r="C47" s="147" t="s">
        <v>61</v>
      </c>
      <c r="D47" s="153" t="s">
        <v>173</v>
      </c>
      <c r="E47" s="148" t="s">
        <v>62</v>
      </c>
    </row>
    <row r="48" spans="1:5" x14ac:dyDescent="0.3">
      <c r="A48" s="35" t="s">
        <v>564</v>
      </c>
      <c r="B48" s="36" t="s">
        <v>326</v>
      </c>
      <c r="C48" s="36" t="s">
        <v>182</v>
      </c>
      <c r="D48" s="145">
        <v>553393</v>
      </c>
      <c r="E48" s="37">
        <v>5</v>
      </c>
    </row>
    <row r="49" spans="1:5" x14ac:dyDescent="0.3">
      <c r="A49" s="32" t="s">
        <v>566</v>
      </c>
      <c r="B49" s="33" t="s">
        <v>266</v>
      </c>
      <c r="C49" s="33" t="s">
        <v>75</v>
      </c>
      <c r="D49" s="141">
        <v>559636</v>
      </c>
      <c r="E49" s="34">
        <v>6</v>
      </c>
    </row>
    <row r="50" spans="1:5" x14ac:dyDescent="0.3">
      <c r="A50" s="35" t="s">
        <v>580</v>
      </c>
      <c r="B50" s="36" t="s">
        <v>347</v>
      </c>
      <c r="C50" s="36" t="s">
        <v>101</v>
      </c>
      <c r="D50" s="145">
        <v>797435</v>
      </c>
      <c r="E50" s="37">
        <v>7</v>
      </c>
    </row>
    <row r="51" spans="1:5" x14ac:dyDescent="0.3">
      <c r="A51" s="32" t="s">
        <v>633</v>
      </c>
      <c r="B51" s="33" t="s">
        <v>347</v>
      </c>
      <c r="C51" s="33" t="s">
        <v>101</v>
      </c>
      <c r="D51" s="141">
        <v>797435</v>
      </c>
      <c r="E51" s="34">
        <v>3</v>
      </c>
    </row>
    <row r="52" spans="1:5" x14ac:dyDescent="0.3">
      <c r="A52" s="35" t="s">
        <v>556</v>
      </c>
      <c r="B52" s="36" t="s">
        <v>105</v>
      </c>
      <c r="C52" s="36" t="s">
        <v>106</v>
      </c>
      <c r="D52" s="145">
        <v>801718</v>
      </c>
      <c r="E52" s="37">
        <v>1</v>
      </c>
    </row>
    <row r="53" spans="1:5" x14ac:dyDescent="0.3">
      <c r="A53" s="32" t="s">
        <v>630</v>
      </c>
      <c r="B53" s="33" t="s">
        <v>139</v>
      </c>
      <c r="C53" s="33" t="s">
        <v>140</v>
      </c>
      <c r="D53" s="141">
        <v>847430</v>
      </c>
      <c r="E53" s="34">
        <v>2</v>
      </c>
    </row>
    <row r="54" spans="1:5" x14ac:dyDescent="0.3">
      <c r="A54" s="35" t="s">
        <v>588</v>
      </c>
      <c r="B54" s="36" t="s">
        <v>160</v>
      </c>
      <c r="C54" s="36" t="s">
        <v>89</v>
      </c>
      <c r="D54" s="145">
        <v>1173370</v>
      </c>
      <c r="E54" s="37">
        <v>4</v>
      </c>
    </row>
    <row r="55" spans="1:5" x14ac:dyDescent="0.3">
      <c r="A55" s="32" t="s">
        <v>574</v>
      </c>
      <c r="B55" s="33" t="s">
        <v>95</v>
      </c>
      <c r="C55" s="33" t="s">
        <v>96</v>
      </c>
      <c r="D55" s="141">
        <v>1448639</v>
      </c>
      <c r="E55" s="34">
        <v>7</v>
      </c>
    </row>
    <row r="56" spans="1:5" x14ac:dyDescent="0.3">
      <c r="A56" s="35" t="s">
        <v>536</v>
      </c>
      <c r="B56" s="36" t="s">
        <v>94</v>
      </c>
      <c r="C56" s="36" t="s">
        <v>69</v>
      </c>
      <c r="D56" s="145">
        <v>2609716</v>
      </c>
      <c r="E56" s="37">
        <v>5</v>
      </c>
    </row>
    <row r="57" spans="1:5" x14ac:dyDescent="0.3">
      <c r="A57" s="32" t="s">
        <v>587</v>
      </c>
      <c r="B57" s="33" t="s">
        <v>94</v>
      </c>
      <c r="C57" s="33" t="s">
        <v>69</v>
      </c>
      <c r="D57" s="141">
        <v>2609716</v>
      </c>
      <c r="E57" s="34">
        <v>6</v>
      </c>
    </row>
    <row r="58" spans="1:5" x14ac:dyDescent="0.3">
      <c r="A58" s="35" t="s">
        <v>575</v>
      </c>
      <c r="B58" s="36" t="s">
        <v>164</v>
      </c>
      <c r="C58" s="36" t="s">
        <v>112</v>
      </c>
      <c r="D58" s="145">
        <v>2938092</v>
      </c>
      <c r="E58" s="37">
        <v>4</v>
      </c>
    </row>
    <row r="59" spans="1:5" x14ac:dyDescent="0.3">
      <c r="A59" s="32" t="s">
        <v>191</v>
      </c>
      <c r="B59" s="33" t="s">
        <v>164</v>
      </c>
      <c r="C59" s="33" t="s">
        <v>112</v>
      </c>
      <c r="D59" s="141">
        <v>2938092</v>
      </c>
      <c r="E59" s="34">
        <v>1</v>
      </c>
    </row>
    <row r="60" spans="1:5" x14ac:dyDescent="0.3">
      <c r="A60" s="35" t="s">
        <v>632</v>
      </c>
      <c r="B60" s="36" t="s">
        <v>128</v>
      </c>
      <c r="C60" s="36" t="s">
        <v>101</v>
      </c>
      <c r="D60" s="145">
        <v>6498837</v>
      </c>
      <c r="E60" s="37">
        <v>3</v>
      </c>
    </row>
    <row r="61" spans="1:5" x14ac:dyDescent="0.3">
      <c r="A61" s="32" t="s">
        <v>534</v>
      </c>
      <c r="B61" s="33" t="s">
        <v>134</v>
      </c>
      <c r="C61" s="33" t="s">
        <v>89</v>
      </c>
      <c r="D61" s="141">
        <v>12038175</v>
      </c>
      <c r="E61" s="34">
        <v>1</v>
      </c>
    </row>
    <row r="62" spans="1:5" x14ac:dyDescent="0.3">
      <c r="A62" s="35" t="s">
        <v>537</v>
      </c>
      <c r="B62" s="36" t="s">
        <v>134</v>
      </c>
      <c r="C62" s="36" t="s">
        <v>89</v>
      </c>
      <c r="D62" s="145">
        <v>12038175</v>
      </c>
      <c r="E62" s="37">
        <v>2</v>
      </c>
    </row>
    <row r="63" spans="1:5" x14ac:dyDescent="0.3">
      <c r="A63" s="35" t="s">
        <v>538</v>
      </c>
      <c r="B63" s="36" t="s">
        <v>134</v>
      </c>
      <c r="C63" s="36" t="s">
        <v>89</v>
      </c>
      <c r="D63" s="145">
        <v>12038175</v>
      </c>
      <c r="E63" s="37">
        <v>1</v>
      </c>
    </row>
    <row r="64" spans="1:5" x14ac:dyDescent="0.3">
      <c r="A64" s="32" t="s">
        <v>539</v>
      </c>
      <c r="B64" s="33" t="s">
        <v>134</v>
      </c>
      <c r="C64" s="33" t="s">
        <v>89</v>
      </c>
      <c r="D64" s="141">
        <v>12038175</v>
      </c>
      <c r="E64" s="34">
        <v>1</v>
      </c>
    </row>
    <row r="65" spans="1:5" x14ac:dyDescent="0.3">
      <c r="A65" s="35" t="s">
        <v>540</v>
      </c>
      <c r="B65" s="36" t="s">
        <v>134</v>
      </c>
      <c r="C65" s="36" t="s">
        <v>89</v>
      </c>
      <c r="D65" s="145">
        <v>12038175</v>
      </c>
      <c r="E65" s="37">
        <v>1</v>
      </c>
    </row>
    <row r="66" spans="1:5" x14ac:dyDescent="0.3">
      <c r="A66" s="32" t="s">
        <v>541</v>
      </c>
      <c r="B66" s="33" t="s">
        <v>134</v>
      </c>
      <c r="C66" s="33" t="s">
        <v>89</v>
      </c>
      <c r="D66" s="141">
        <v>12038175</v>
      </c>
      <c r="E66" s="34">
        <v>1</v>
      </c>
    </row>
    <row r="67" spans="1:5" x14ac:dyDescent="0.3">
      <c r="A67" s="35" t="s">
        <v>542</v>
      </c>
      <c r="B67" s="36" t="s">
        <v>134</v>
      </c>
      <c r="C67" s="36" t="s">
        <v>89</v>
      </c>
      <c r="D67" s="145">
        <v>12038175</v>
      </c>
      <c r="E67" s="37">
        <v>1</v>
      </c>
    </row>
    <row r="68" spans="1:5" x14ac:dyDescent="0.3">
      <c r="A68" s="32" t="s">
        <v>543</v>
      </c>
      <c r="B68" s="33" t="s">
        <v>134</v>
      </c>
      <c r="C68" s="33" t="s">
        <v>89</v>
      </c>
      <c r="D68" s="141">
        <v>12038175</v>
      </c>
      <c r="E68" s="34">
        <v>1</v>
      </c>
    </row>
    <row r="69" spans="1:5" x14ac:dyDescent="0.3">
      <c r="A69" s="35" t="s">
        <v>544</v>
      </c>
      <c r="B69" s="36" t="s">
        <v>134</v>
      </c>
      <c r="C69" s="36" t="s">
        <v>89</v>
      </c>
      <c r="D69" s="145">
        <v>12038175</v>
      </c>
      <c r="E69" s="37">
        <v>1</v>
      </c>
    </row>
    <row r="70" spans="1:5" x14ac:dyDescent="0.3">
      <c r="A70" s="32" t="s">
        <v>545</v>
      </c>
      <c r="B70" s="33" t="s">
        <v>134</v>
      </c>
      <c r="C70" s="33" t="s">
        <v>89</v>
      </c>
      <c r="D70" s="141">
        <v>12038175</v>
      </c>
      <c r="E70" s="34">
        <v>1</v>
      </c>
    </row>
    <row r="71" spans="1:5" x14ac:dyDescent="0.3">
      <c r="A71" s="35" t="s">
        <v>546</v>
      </c>
      <c r="B71" s="36" t="s">
        <v>134</v>
      </c>
      <c r="C71" s="36" t="s">
        <v>89</v>
      </c>
      <c r="D71" s="145">
        <v>12038175</v>
      </c>
      <c r="E71" s="37">
        <v>1</v>
      </c>
    </row>
    <row r="72" spans="1:5" x14ac:dyDescent="0.3">
      <c r="A72" s="35" t="s">
        <v>547</v>
      </c>
      <c r="B72" s="36" t="s">
        <v>134</v>
      </c>
      <c r="C72" s="36" t="s">
        <v>89</v>
      </c>
      <c r="D72" s="145">
        <v>12038175</v>
      </c>
      <c r="E72" s="37">
        <v>1</v>
      </c>
    </row>
    <row r="73" spans="1:5" x14ac:dyDescent="0.3">
      <c r="A73" s="32" t="s">
        <v>548</v>
      </c>
      <c r="B73" s="33" t="s">
        <v>134</v>
      </c>
      <c r="C73" s="33" t="s">
        <v>89</v>
      </c>
      <c r="D73" s="141">
        <v>12038175</v>
      </c>
      <c r="E73" s="34">
        <v>1</v>
      </c>
    </row>
    <row r="74" spans="1:5" x14ac:dyDescent="0.3">
      <c r="A74" s="35" t="s">
        <v>549</v>
      </c>
      <c r="B74" s="36" t="s">
        <v>134</v>
      </c>
      <c r="C74" s="36" t="s">
        <v>89</v>
      </c>
      <c r="D74" s="145">
        <v>12038175</v>
      </c>
      <c r="E74" s="37">
        <v>1</v>
      </c>
    </row>
    <row r="75" spans="1:5" x14ac:dyDescent="0.3">
      <c r="A75" s="32" t="s">
        <v>550</v>
      </c>
      <c r="B75" s="33" t="s">
        <v>134</v>
      </c>
      <c r="C75" s="33" t="s">
        <v>89</v>
      </c>
      <c r="D75" s="141">
        <v>12038175</v>
      </c>
      <c r="E75" s="34">
        <v>1</v>
      </c>
    </row>
    <row r="76" spans="1:5" x14ac:dyDescent="0.3">
      <c r="A76" s="35" t="s">
        <v>551</v>
      </c>
      <c r="B76" s="36" t="s">
        <v>134</v>
      </c>
      <c r="C76" s="36" t="s">
        <v>89</v>
      </c>
      <c r="D76" s="145">
        <v>12038175</v>
      </c>
      <c r="E76" s="37">
        <v>1</v>
      </c>
    </row>
    <row r="77" spans="1:5" x14ac:dyDescent="0.3">
      <c r="A77" s="32" t="s">
        <v>552</v>
      </c>
      <c r="B77" s="33" t="s">
        <v>134</v>
      </c>
      <c r="C77" s="33" t="s">
        <v>89</v>
      </c>
      <c r="D77" s="141">
        <v>12038175</v>
      </c>
      <c r="E77" s="34">
        <v>1</v>
      </c>
    </row>
    <row r="78" spans="1:5" x14ac:dyDescent="0.3">
      <c r="A78" s="35" t="s">
        <v>553</v>
      </c>
      <c r="B78" s="36" t="s">
        <v>134</v>
      </c>
      <c r="C78" s="36" t="s">
        <v>89</v>
      </c>
      <c r="D78" s="145">
        <v>12038175</v>
      </c>
      <c r="E78" s="37">
        <v>1</v>
      </c>
    </row>
    <row r="79" spans="1:5" x14ac:dyDescent="0.3">
      <c r="A79" s="32" t="s">
        <v>563</v>
      </c>
      <c r="B79" s="33" t="s">
        <v>134</v>
      </c>
      <c r="C79" s="33" t="s">
        <v>89</v>
      </c>
      <c r="D79" s="141">
        <v>12038175</v>
      </c>
      <c r="E79" s="34">
        <v>5</v>
      </c>
    </row>
    <row r="80" spans="1:5" x14ac:dyDescent="0.3">
      <c r="A80" s="35" t="s">
        <v>622</v>
      </c>
      <c r="B80" s="36" t="s">
        <v>134</v>
      </c>
      <c r="C80" s="36" t="s">
        <v>89</v>
      </c>
      <c r="D80" s="145">
        <v>12038175</v>
      </c>
      <c r="E80" s="37">
        <v>1</v>
      </c>
    </row>
    <row r="81" spans="1:5" x14ac:dyDescent="0.3">
      <c r="A81" s="81"/>
      <c r="B81" s="81"/>
      <c r="C81" s="81"/>
      <c r="D81" s="124"/>
      <c r="E81" s="81"/>
    </row>
  </sheetData>
  <mergeCells count="4">
    <mergeCell ref="A3:E3"/>
    <mergeCell ref="A20:E20"/>
    <mergeCell ref="A46:E46"/>
    <mergeCell ref="A1:E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"/>
  <sheetViews>
    <sheetView workbookViewId="0">
      <selection activeCell="T16" sqref="T16"/>
    </sheetView>
  </sheetViews>
  <sheetFormatPr defaultRowHeight="15" x14ac:dyDescent="0.25"/>
  <sheetData>
    <row r="1" spans="1:1" ht="16.5" x14ac:dyDescent="0.3">
      <c r="A1" s="5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7">
    <tabColor theme="0"/>
  </sheetPr>
  <dimension ref="L1:AE22"/>
  <sheetViews>
    <sheetView topLeftCell="C1" zoomScaleNormal="100" workbookViewId="0">
      <selection activeCell="V23" sqref="V23"/>
    </sheetView>
  </sheetViews>
  <sheetFormatPr defaultColWidth="9" defaultRowHeight="15" x14ac:dyDescent="0.25"/>
  <cols>
    <col min="1" max="16384" width="9" style="3"/>
  </cols>
  <sheetData>
    <row r="1" spans="12:31" x14ac:dyDescent="0.25"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2:31" ht="16.5" x14ac:dyDescent="0.3">
      <c r="L2" s="52" t="s">
        <v>714</v>
      </c>
      <c r="P2" s="4"/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  <c r="AC2" s="5"/>
    </row>
    <row r="3" spans="12:31" x14ac:dyDescent="0.25">
      <c r="P3" s="4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  <c r="AC3" s="5"/>
    </row>
    <row r="4" spans="12:31" x14ac:dyDescent="0.25">
      <c r="P4" s="4"/>
      <c r="Q4" s="4"/>
      <c r="R4" s="4"/>
      <c r="S4" s="4"/>
      <c r="T4" s="4"/>
      <c r="U4" s="5"/>
      <c r="V4" s="5"/>
      <c r="W4" s="5" t="s">
        <v>684</v>
      </c>
      <c r="X4" s="6">
        <v>0.85</v>
      </c>
      <c r="Y4" s="5"/>
      <c r="Z4" s="5" t="s">
        <v>684</v>
      </c>
      <c r="AA4" s="6">
        <v>0.51</v>
      </c>
      <c r="AB4" s="5"/>
      <c r="AC4" s="5" t="s">
        <v>684</v>
      </c>
      <c r="AD4" s="6">
        <v>0.54</v>
      </c>
      <c r="AE4" s="5"/>
    </row>
    <row r="5" spans="12:31" x14ac:dyDescent="0.25">
      <c r="P5" s="4"/>
      <c r="Q5" s="4"/>
      <c r="R5" s="4"/>
      <c r="S5" s="4"/>
      <c r="T5" s="4"/>
      <c r="U5" s="5"/>
      <c r="V5" s="5"/>
      <c r="W5" s="5" t="s">
        <v>685</v>
      </c>
      <c r="X5" s="6">
        <v>0.15</v>
      </c>
      <c r="Y5" s="5"/>
      <c r="Z5" s="5" t="s">
        <v>685</v>
      </c>
      <c r="AA5" s="6">
        <v>0.49</v>
      </c>
      <c r="AB5" s="5"/>
      <c r="AC5" s="5" t="s">
        <v>685</v>
      </c>
      <c r="AD5" s="6">
        <v>0.46</v>
      </c>
      <c r="AE5" s="5"/>
    </row>
    <row r="6" spans="12:31" x14ac:dyDescent="0.25">
      <c r="P6" s="4"/>
      <c r="Q6" s="4"/>
      <c r="R6" s="4"/>
      <c r="S6" s="4"/>
      <c r="T6" s="4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2:31" x14ac:dyDescent="0.25">
      <c r="P7" s="4"/>
      <c r="Q7" s="4"/>
      <c r="R7" s="4"/>
      <c r="S7" s="4"/>
      <c r="T7" s="4"/>
      <c r="U7" s="5"/>
      <c r="V7" s="5"/>
      <c r="W7" s="5"/>
      <c r="X7" s="5"/>
      <c r="Y7" s="5"/>
      <c r="Z7" s="5"/>
      <c r="AA7" s="5"/>
      <c r="AB7" s="5"/>
      <c r="AC7" s="5"/>
      <c r="AD7" s="5"/>
      <c r="AE7" s="5"/>
    </row>
    <row r="8" spans="12:31" x14ac:dyDescent="0.25">
      <c r="P8" s="4"/>
      <c r="Q8" s="4"/>
      <c r="R8" s="4"/>
      <c r="S8" s="4"/>
      <c r="T8" s="4"/>
      <c r="U8" s="5"/>
      <c r="V8" s="5"/>
      <c r="W8" s="5" t="s">
        <v>684</v>
      </c>
      <c r="X8" s="6">
        <v>1</v>
      </c>
      <c r="Y8" s="5"/>
      <c r="Z8" s="5"/>
      <c r="AA8" s="5"/>
      <c r="AB8" s="5"/>
      <c r="AC8" s="5" t="s">
        <v>684</v>
      </c>
      <c r="AD8" s="6">
        <v>0.42</v>
      </c>
      <c r="AE8" s="5"/>
    </row>
    <row r="9" spans="12:31" x14ac:dyDescent="0.25">
      <c r="P9" s="4"/>
      <c r="Q9" s="4"/>
      <c r="R9" s="4"/>
      <c r="S9" s="4"/>
      <c r="T9" s="4"/>
      <c r="U9" s="5"/>
      <c r="V9" s="5"/>
      <c r="W9" s="5" t="s">
        <v>685</v>
      </c>
      <c r="X9" s="6">
        <v>0</v>
      </c>
      <c r="Y9" s="5"/>
      <c r="Z9" s="5"/>
      <c r="AA9" s="5"/>
      <c r="AB9" s="5"/>
      <c r="AC9" s="5" t="s">
        <v>685</v>
      </c>
      <c r="AD9" s="6">
        <v>0.57999999999999996</v>
      </c>
      <c r="AE9" s="5"/>
    </row>
    <row r="10" spans="12:31" x14ac:dyDescent="0.25">
      <c r="P10" s="4"/>
      <c r="Q10" s="4"/>
      <c r="R10" s="4"/>
      <c r="S10" s="4"/>
      <c r="T10" s="4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2:31" x14ac:dyDescent="0.25">
      <c r="P11" s="4"/>
      <c r="Q11" s="4"/>
      <c r="R11" s="4"/>
      <c r="S11" s="4"/>
      <c r="T11" s="4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2:31" x14ac:dyDescent="0.25">
      <c r="P12" s="4"/>
      <c r="Q12" s="4"/>
      <c r="R12" s="4"/>
      <c r="S12" s="4"/>
      <c r="T12" s="4"/>
      <c r="U12" s="5"/>
      <c r="V12" s="5"/>
      <c r="W12" s="5"/>
      <c r="X12" s="5"/>
      <c r="Y12" s="5"/>
      <c r="Z12" s="5"/>
      <c r="AA12" s="5"/>
      <c r="AB12" s="5"/>
      <c r="AC12" s="5"/>
    </row>
    <row r="13" spans="12:31" x14ac:dyDescent="0.25">
      <c r="P13" s="4"/>
      <c r="Q13" s="4"/>
      <c r="R13" s="4"/>
      <c r="S13" s="4"/>
      <c r="T13" s="4"/>
      <c r="U13" s="5"/>
      <c r="V13" s="5"/>
      <c r="W13" s="5"/>
      <c r="X13" s="5"/>
      <c r="Y13" s="5"/>
      <c r="Z13" s="5"/>
      <c r="AA13" s="5"/>
      <c r="AB13" s="5"/>
      <c r="AC13" s="5"/>
    </row>
    <row r="14" spans="12:31" x14ac:dyDescent="0.25">
      <c r="P14" s="4"/>
      <c r="Q14" s="4"/>
      <c r="R14" s="4"/>
      <c r="S14" s="4"/>
      <c r="T14" s="4"/>
      <c r="U14" s="5"/>
      <c r="V14" s="5"/>
      <c r="W14" s="5"/>
      <c r="X14" s="5"/>
      <c r="Y14" s="5"/>
      <c r="Z14" s="5"/>
      <c r="AA14" s="5"/>
      <c r="AB14" s="5"/>
      <c r="AC14" s="5"/>
    </row>
    <row r="15" spans="12:31" x14ac:dyDescent="0.25">
      <c r="P15" s="4"/>
      <c r="Q15" s="4"/>
      <c r="R15" s="4"/>
      <c r="S15" s="4"/>
      <c r="T15" s="4"/>
      <c r="U15" s="5"/>
      <c r="V15" s="5"/>
      <c r="W15" s="5"/>
      <c r="X15" s="5"/>
      <c r="Y15" s="5"/>
      <c r="Z15" s="5"/>
      <c r="AA15" s="5"/>
      <c r="AB15" s="5"/>
      <c r="AC15" s="5"/>
    </row>
    <row r="16" spans="12:31" x14ac:dyDescent="0.25">
      <c r="P16" s="4"/>
      <c r="Q16" s="4"/>
      <c r="R16" s="4"/>
      <c r="S16" s="4"/>
      <c r="T16" s="4"/>
      <c r="U16" s="5"/>
      <c r="V16" s="5"/>
      <c r="W16" s="5"/>
      <c r="X16" s="5"/>
      <c r="Y16" s="5"/>
      <c r="Z16" s="5"/>
      <c r="AA16" s="5"/>
      <c r="AB16" s="5"/>
      <c r="AC16" s="5"/>
    </row>
    <row r="17" spans="16:29" x14ac:dyDescent="0.25">
      <c r="P17" s="4"/>
      <c r="Q17" s="4"/>
      <c r="R17" s="4"/>
      <c r="S17" s="4"/>
      <c r="T17" s="4"/>
      <c r="U17" s="5"/>
      <c r="V17" s="5"/>
      <c r="W17" s="5"/>
      <c r="X17" s="5"/>
      <c r="Y17" s="5"/>
      <c r="Z17" s="5"/>
      <c r="AA17" s="5"/>
      <c r="AB17" s="5"/>
      <c r="AC17" s="5"/>
    </row>
    <row r="18" spans="16:29" x14ac:dyDescent="0.25"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6:29" x14ac:dyDescent="0.25"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6:29" x14ac:dyDescent="0.25"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6:29" x14ac:dyDescent="0.25"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6:29" x14ac:dyDescent="0.25"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8">
    <tabColor theme="0"/>
  </sheetPr>
  <dimension ref="A1:D25"/>
  <sheetViews>
    <sheetView zoomScaleNormal="100" workbookViewId="0"/>
  </sheetViews>
  <sheetFormatPr defaultRowHeight="16.5" x14ac:dyDescent="0.3"/>
  <cols>
    <col min="1" max="1" width="11" style="52" customWidth="1"/>
    <col min="2" max="2" width="11.140625" style="52" customWidth="1"/>
    <col min="3" max="3" width="10.85546875" style="52" customWidth="1"/>
    <col min="4" max="16384" width="9.140625" style="52"/>
  </cols>
  <sheetData>
    <row r="1" spans="1:4" x14ac:dyDescent="0.3">
      <c r="A1" s="69" t="s">
        <v>0</v>
      </c>
    </row>
    <row r="2" spans="1:4" x14ac:dyDescent="0.3">
      <c r="A2" s="57"/>
    </row>
    <row r="3" spans="1:4" x14ac:dyDescent="0.3">
      <c r="A3" s="78" t="s">
        <v>1</v>
      </c>
      <c r="B3" s="79" t="s">
        <v>2</v>
      </c>
      <c r="C3" s="80" t="s">
        <v>3</v>
      </c>
      <c r="D3" s="81"/>
    </row>
    <row r="4" spans="1:4" x14ac:dyDescent="0.3">
      <c r="A4" s="82">
        <v>1</v>
      </c>
      <c r="B4" s="34">
        <v>177</v>
      </c>
      <c r="C4" s="83">
        <v>177</v>
      </c>
      <c r="D4" s="81"/>
    </row>
    <row r="5" spans="1:4" x14ac:dyDescent="0.3">
      <c r="A5" s="82">
        <v>2</v>
      </c>
      <c r="B5" s="34">
        <v>117</v>
      </c>
      <c r="C5" s="83">
        <v>234</v>
      </c>
      <c r="D5" s="81"/>
    </row>
    <row r="6" spans="1:4" x14ac:dyDescent="0.3">
      <c r="A6" s="82">
        <v>3</v>
      </c>
      <c r="B6" s="34">
        <v>68</v>
      </c>
      <c r="C6" s="83">
        <v>204</v>
      </c>
      <c r="D6" s="81"/>
    </row>
    <row r="7" spans="1:4" x14ac:dyDescent="0.3">
      <c r="A7" s="82">
        <v>4</v>
      </c>
      <c r="B7" s="34">
        <v>85</v>
      </c>
      <c r="C7" s="83">
        <v>340</v>
      </c>
      <c r="D7" s="81"/>
    </row>
    <row r="8" spans="1:4" x14ac:dyDescent="0.3">
      <c r="A8" s="82">
        <v>5</v>
      </c>
      <c r="B8" s="34">
        <v>101</v>
      </c>
      <c r="C8" s="83">
        <v>505</v>
      </c>
      <c r="D8" s="81"/>
    </row>
    <row r="9" spans="1:4" x14ac:dyDescent="0.3">
      <c r="A9" s="82">
        <v>6</v>
      </c>
      <c r="B9" s="34">
        <v>85</v>
      </c>
      <c r="C9" s="83">
        <v>510</v>
      </c>
      <c r="D9" s="81"/>
    </row>
    <row r="10" spans="1:4" x14ac:dyDescent="0.3">
      <c r="A10" s="82">
        <v>7</v>
      </c>
      <c r="B10" s="34">
        <v>46</v>
      </c>
      <c r="C10" s="83">
        <v>322</v>
      </c>
      <c r="D10" s="81"/>
    </row>
    <row r="11" spans="1:4" x14ac:dyDescent="0.3">
      <c r="A11" s="82">
        <v>8</v>
      </c>
      <c r="B11" s="34">
        <v>41</v>
      </c>
      <c r="C11" s="83">
        <v>328</v>
      </c>
      <c r="D11" s="81"/>
    </row>
    <row r="12" spans="1:4" x14ac:dyDescent="0.3">
      <c r="A12" s="82">
        <v>9</v>
      </c>
      <c r="B12" s="34">
        <v>15</v>
      </c>
      <c r="C12" s="83">
        <v>135</v>
      </c>
      <c r="D12" s="81"/>
    </row>
    <row r="13" spans="1:4" x14ac:dyDescent="0.3">
      <c r="A13" s="82">
        <v>10</v>
      </c>
      <c r="B13" s="34">
        <v>17</v>
      </c>
      <c r="C13" s="83">
        <v>170</v>
      </c>
      <c r="D13" s="81"/>
    </row>
    <row r="14" spans="1:4" x14ac:dyDescent="0.3">
      <c r="A14" s="82">
        <v>11</v>
      </c>
      <c r="B14" s="34">
        <v>8</v>
      </c>
      <c r="C14" s="83">
        <v>88</v>
      </c>
      <c r="D14" s="81"/>
    </row>
    <row r="15" spans="1:4" x14ac:dyDescent="0.3">
      <c r="A15" s="82">
        <v>12</v>
      </c>
      <c r="B15" s="34">
        <v>6</v>
      </c>
      <c r="C15" s="83">
        <v>72</v>
      </c>
      <c r="D15" s="81"/>
    </row>
    <row r="16" spans="1:4" x14ac:dyDescent="0.3">
      <c r="A16" s="82">
        <v>13</v>
      </c>
      <c r="B16" s="34">
        <v>1</v>
      </c>
      <c r="C16" s="83">
        <v>13</v>
      </c>
      <c r="D16" s="81"/>
    </row>
    <row r="17" spans="1:4" x14ac:dyDescent="0.3">
      <c r="A17" s="82">
        <v>14</v>
      </c>
      <c r="B17" s="34">
        <v>1</v>
      </c>
      <c r="C17" s="83">
        <v>14</v>
      </c>
      <c r="D17" s="81"/>
    </row>
    <row r="18" spans="1:4" x14ac:dyDescent="0.3">
      <c r="A18" s="82">
        <v>15</v>
      </c>
      <c r="B18" s="34">
        <v>2</v>
      </c>
      <c r="C18" s="83">
        <v>30</v>
      </c>
      <c r="D18" s="81"/>
    </row>
    <row r="19" spans="1:4" x14ac:dyDescent="0.3">
      <c r="A19" s="82">
        <v>18</v>
      </c>
      <c r="B19" s="34">
        <v>1</v>
      </c>
      <c r="C19" s="83">
        <v>18</v>
      </c>
      <c r="D19" s="81"/>
    </row>
    <row r="20" spans="1:4" x14ac:dyDescent="0.3">
      <c r="A20" s="84" t="s">
        <v>4</v>
      </c>
      <c r="B20" s="85">
        <f>SUM(B4:B19)</f>
        <v>771</v>
      </c>
      <c r="C20" s="86">
        <f>SUM(C4:C19)</f>
        <v>3160</v>
      </c>
      <c r="D20" s="81"/>
    </row>
    <row r="21" spans="1:4" x14ac:dyDescent="0.3">
      <c r="A21" s="81"/>
      <c r="B21" s="81"/>
      <c r="C21" s="81"/>
      <c r="D21" s="81"/>
    </row>
    <row r="23" spans="1:4" x14ac:dyDescent="0.3">
      <c r="C23" s="76"/>
    </row>
    <row r="24" spans="1:4" x14ac:dyDescent="0.3">
      <c r="C24" s="77"/>
    </row>
    <row r="25" spans="1:4" x14ac:dyDescent="0.3">
      <c r="C25" s="77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"/>
  <sheetViews>
    <sheetView workbookViewId="0"/>
  </sheetViews>
  <sheetFormatPr defaultRowHeight="15" x14ac:dyDescent="0.25"/>
  <sheetData>
    <row r="1" spans="1:1" ht="16.5" x14ac:dyDescent="0.3">
      <c r="A1" s="52" t="s">
        <v>713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0">
    <tabColor theme="0"/>
  </sheetPr>
  <dimension ref="A1:F28"/>
  <sheetViews>
    <sheetView zoomScaleNormal="100" workbookViewId="0">
      <selection activeCell="K18" sqref="K18"/>
    </sheetView>
  </sheetViews>
  <sheetFormatPr defaultRowHeight="15" x14ac:dyDescent="0.25"/>
  <cols>
    <col min="1" max="1" width="34.140625" customWidth="1"/>
    <col min="2" max="2" width="22.5703125" customWidth="1"/>
    <col min="3" max="3" width="26.85546875" customWidth="1"/>
  </cols>
  <sheetData>
    <row r="1" spans="1:6" ht="16.5" x14ac:dyDescent="0.25">
      <c r="A1" s="51" t="s">
        <v>707</v>
      </c>
    </row>
    <row r="2" spans="1:6" ht="15.75" x14ac:dyDescent="0.3">
      <c r="A2" s="81"/>
      <c r="B2" s="81"/>
      <c r="C2" s="81"/>
      <c r="D2" s="81"/>
      <c r="E2" s="81"/>
      <c r="F2" s="81"/>
    </row>
    <row r="3" spans="1:6" ht="15.75" x14ac:dyDescent="0.3">
      <c r="A3" s="194" t="s">
        <v>175</v>
      </c>
      <c r="B3" s="182"/>
      <c r="C3" s="182"/>
      <c r="D3" s="182"/>
      <c r="E3" s="195"/>
      <c r="F3" s="81"/>
    </row>
    <row r="4" spans="1:6" ht="28.5" x14ac:dyDescent="0.3">
      <c r="A4" s="146" t="s">
        <v>58</v>
      </c>
      <c r="B4" s="147" t="s">
        <v>59</v>
      </c>
      <c r="C4" s="147" t="s">
        <v>60</v>
      </c>
      <c r="D4" s="147" t="s">
        <v>61</v>
      </c>
      <c r="E4" s="148" t="s">
        <v>176</v>
      </c>
      <c r="F4" s="81"/>
    </row>
    <row r="5" spans="1:6" ht="15.75" x14ac:dyDescent="0.3">
      <c r="A5" s="32" t="s">
        <v>642</v>
      </c>
      <c r="B5" s="33" t="s">
        <v>90</v>
      </c>
      <c r="C5" s="33" t="s">
        <v>496</v>
      </c>
      <c r="D5" s="34" t="s">
        <v>89</v>
      </c>
      <c r="E5" s="34">
        <v>2</v>
      </c>
      <c r="F5" s="81"/>
    </row>
    <row r="6" spans="1:6" ht="15.75" x14ac:dyDescent="0.3">
      <c r="A6" s="35" t="s">
        <v>643</v>
      </c>
      <c r="B6" s="36" t="s">
        <v>644</v>
      </c>
      <c r="C6" s="36" t="s">
        <v>415</v>
      </c>
      <c r="D6" s="37" t="s">
        <v>89</v>
      </c>
      <c r="E6" s="37">
        <v>1</v>
      </c>
      <c r="F6" s="81"/>
    </row>
    <row r="7" spans="1:6" ht="15.75" x14ac:dyDescent="0.3">
      <c r="A7" s="32" t="s">
        <v>645</v>
      </c>
      <c r="B7" s="33" t="s">
        <v>646</v>
      </c>
      <c r="C7" s="33" t="s">
        <v>370</v>
      </c>
      <c r="D7" s="34" t="s">
        <v>142</v>
      </c>
      <c r="E7" s="34">
        <v>1</v>
      </c>
      <c r="F7" s="81"/>
    </row>
    <row r="8" spans="1:6" ht="15.75" x14ac:dyDescent="0.3">
      <c r="A8" s="35" t="s">
        <v>189</v>
      </c>
      <c r="B8" s="36" t="s">
        <v>122</v>
      </c>
      <c r="C8" s="36" t="s">
        <v>190</v>
      </c>
      <c r="D8" s="37" t="s">
        <v>182</v>
      </c>
      <c r="E8" s="37">
        <v>3</v>
      </c>
      <c r="F8" s="81"/>
    </row>
    <row r="9" spans="1:6" ht="15.75" x14ac:dyDescent="0.3">
      <c r="A9" s="32" t="s">
        <v>647</v>
      </c>
      <c r="B9" s="33" t="s">
        <v>648</v>
      </c>
      <c r="C9" s="33" t="s">
        <v>649</v>
      </c>
      <c r="D9" s="34" t="s">
        <v>142</v>
      </c>
      <c r="E9" s="34">
        <v>1</v>
      </c>
      <c r="F9" s="81"/>
    </row>
    <row r="10" spans="1:6" ht="15.75" x14ac:dyDescent="0.3">
      <c r="A10" s="35" t="s">
        <v>650</v>
      </c>
      <c r="B10" s="36" t="s">
        <v>651</v>
      </c>
      <c r="C10" s="36" t="s">
        <v>128</v>
      </c>
      <c r="D10" s="37" t="s">
        <v>101</v>
      </c>
      <c r="E10" s="37">
        <v>1</v>
      </c>
      <c r="F10" s="81"/>
    </row>
    <row r="11" spans="1:6" ht="15.75" x14ac:dyDescent="0.3">
      <c r="A11" s="32" t="s">
        <v>652</v>
      </c>
      <c r="B11" s="33" t="s">
        <v>108</v>
      </c>
      <c r="C11" s="33" t="s">
        <v>154</v>
      </c>
      <c r="D11" s="34" t="s">
        <v>142</v>
      </c>
      <c r="E11" s="34">
        <v>4</v>
      </c>
      <c r="F11" s="81"/>
    </row>
    <row r="12" spans="1:6" ht="28.5" x14ac:dyDescent="0.3">
      <c r="A12" s="35" t="s">
        <v>653</v>
      </c>
      <c r="B12" s="36" t="s">
        <v>654</v>
      </c>
      <c r="C12" s="36" t="s">
        <v>291</v>
      </c>
      <c r="D12" s="37" t="s">
        <v>67</v>
      </c>
      <c r="E12" s="37">
        <v>1</v>
      </c>
      <c r="F12" s="81"/>
    </row>
    <row r="13" spans="1:6" ht="15.75" x14ac:dyDescent="0.3">
      <c r="A13" s="32" t="s">
        <v>655</v>
      </c>
      <c r="B13" s="33" t="s">
        <v>656</v>
      </c>
      <c r="C13" s="33" t="s">
        <v>128</v>
      </c>
      <c r="D13" s="34" t="s">
        <v>101</v>
      </c>
      <c r="E13" s="34">
        <v>1</v>
      </c>
      <c r="F13" s="81"/>
    </row>
    <row r="14" spans="1:6" ht="15.75" x14ac:dyDescent="0.3">
      <c r="A14" s="35" t="s">
        <v>657</v>
      </c>
      <c r="B14" s="36" t="s">
        <v>658</v>
      </c>
      <c r="C14" s="36" t="s">
        <v>340</v>
      </c>
      <c r="D14" s="37" t="s">
        <v>101</v>
      </c>
      <c r="E14" s="37">
        <v>1</v>
      </c>
      <c r="F14" s="81"/>
    </row>
    <row r="15" spans="1:6" ht="15.75" x14ac:dyDescent="0.3">
      <c r="A15" s="32" t="s">
        <v>659</v>
      </c>
      <c r="B15" s="33" t="s">
        <v>660</v>
      </c>
      <c r="C15" s="33" t="s">
        <v>128</v>
      </c>
      <c r="D15" s="34" t="s">
        <v>101</v>
      </c>
      <c r="E15" s="34">
        <v>3</v>
      </c>
      <c r="F15" s="81"/>
    </row>
    <row r="16" spans="1:6" ht="15.75" x14ac:dyDescent="0.3">
      <c r="A16" s="35" t="s">
        <v>661</v>
      </c>
      <c r="B16" s="36" t="s">
        <v>662</v>
      </c>
      <c r="C16" s="36" t="s">
        <v>139</v>
      </c>
      <c r="D16" s="37" t="s">
        <v>140</v>
      </c>
      <c r="E16" s="37">
        <v>3</v>
      </c>
      <c r="F16" s="81"/>
    </row>
    <row r="17" spans="1:6" ht="15.75" x14ac:dyDescent="0.3">
      <c r="A17" s="188" t="s">
        <v>151</v>
      </c>
      <c r="B17" s="189"/>
      <c r="C17" s="189"/>
      <c r="D17" s="189"/>
      <c r="E17" s="148">
        <f>SUM(E5:E16)</f>
        <v>22</v>
      </c>
      <c r="F17" s="81"/>
    </row>
    <row r="18" spans="1:6" ht="15.75" x14ac:dyDescent="0.3">
      <c r="A18" s="188" t="s">
        <v>663</v>
      </c>
      <c r="B18" s="189"/>
      <c r="C18" s="189"/>
      <c r="D18" s="189"/>
      <c r="E18" s="190"/>
      <c r="F18" s="81"/>
    </row>
    <row r="19" spans="1:6" ht="28.5" x14ac:dyDescent="0.3">
      <c r="A19" s="146" t="s">
        <v>58</v>
      </c>
      <c r="B19" s="147" t="s">
        <v>59</v>
      </c>
      <c r="C19" s="147" t="s">
        <v>60</v>
      </c>
      <c r="D19" s="147" t="s">
        <v>61</v>
      </c>
      <c r="E19" s="148" t="s">
        <v>176</v>
      </c>
      <c r="F19" s="81"/>
    </row>
    <row r="20" spans="1:6" ht="15.75" x14ac:dyDescent="0.3">
      <c r="A20" s="32" t="s">
        <v>664</v>
      </c>
      <c r="B20" s="33" t="s">
        <v>665</v>
      </c>
      <c r="C20" s="33" t="s">
        <v>394</v>
      </c>
      <c r="D20" s="34" t="s">
        <v>72</v>
      </c>
      <c r="E20" s="34">
        <v>1</v>
      </c>
      <c r="F20" s="81"/>
    </row>
    <row r="21" spans="1:6" ht="15.75" x14ac:dyDescent="0.3">
      <c r="A21" s="35" t="s">
        <v>666</v>
      </c>
      <c r="B21" s="36" t="s">
        <v>667</v>
      </c>
      <c r="C21" s="36" t="s">
        <v>491</v>
      </c>
      <c r="D21" s="37" t="s">
        <v>89</v>
      </c>
      <c r="E21" s="37">
        <v>1</v>
      </c>
      <c r="F21" s="81"/>
    </row>
    <row r="22" spans="1:6" ht="15.75" x14ac:dyDescent="0.3">
      <c r="A22" s="32" t="s">
        <v>668</v>
      </c>
      <c r="B22" s="33" t="s">
        <v>180</v>
      </c>
      <c r="C22" s="33" t="s">
        <v>277</v>
      </c>
      <c r="D22" s="34" t="s">
        <v>75</v>
      </c>
      <c r="E22" s="34">
        <v>1</v>
      </c>
      <c r="F22" s="81"/>
    </row>
    <row r="23" spans="1:6" ht="15.75" x14ac:dyDescent="0.3">
      <c r="A23" s="35" t="s">
        <v>669</v>
      </c>
      <c r="B23" s="36" t="s">
        <v>670</v>
      </c>
      <c r="C23" s="36" t="s">
        <v>448</v>
      </c>
      <c r="D23" s="37" t="s">
        <v>89</v>
      </c>
      <c r="E23" s="37">
        <v>1</v>
      </c>
      <c r="F23" s="81"/>
    </row>
    <row r="24" spans="1:6" ht="15.75" x14ac:dyDescent="0.3">
      <c r="A24" s="188" t="s">
        <v>151</v>
      </c>
      <c r="B24" s="189"/>
      <c r="C24" s="189"/>
      <c r="D24" s="189"/>
      <c r="E24" s="148">
        <f>SUM(E20:E23)</f>
        <v>4</v>
      </c>
      <c r="F24" s="81"/>
    </row>
    <row r="25" spans="1:6" ht="15.75" x14ac:dyDescent="0.3">
      <c r="A25" s="185" t="s">
        <v>168</v>
      </c>
      <c r="B25" s="186"/>
      <c r="C25" s="186"/>
      <c r="D25" s="186"/>
      <c r="E25" s="113">
        <f>SUM(E24+E17)</f>
        <v>26</v>
      </c>
      <c r="F25" s="81"/>
    </row>
    <row r="26" spans="1:6" ht="15.75" x14ac:dyDescent="0.3">
      <c r="A26" s="81"/>
      <c r="B26" s="81"/>
      <c r="C26" s="81"/>
      <c r="D26" s="81"/>
      <c r="E26" s="81"/>
      <c r="F26" s="81"/>
    </row>
    <row r="27" spans="1:6" ht="15.75" x14ac:dyDescent="0.3">
      <c r="A27" s="81"/>
      <c r="B27" s="81"/>
      <c r="C27" s="81"/>
      <c r="D27" s="81"/>
      <c r="E27" s="81"/>
      <c r="F27" s="81"/>
    </row>
    <row r="28" spans="1:6" ht="15.75" x14ac:dyDescent="0.3">
      <c r="A28" s="81"/>
      <c r="B28" s="81"/>
      <c r="C28" s="81"/>
      <c r="D28" s="81"/>
      <c r="E28" s="81"/>
      <c r="F28" s="81"/>
    </row>
  </sheetData>
  <mergeCells count="5">
    <mergeCell ref="A3:E3"/>
    <mergeCell ref="A17:D17"/>
    <mergeCell ref="A18:E18"/>
    <mergeCell ref="A24:D24"/>
    <mergeCell ref="A25:D25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1">
    <tabColor theme="0"/>
  </sheetPr>
  <dimension ref="A1:F26"/>
  <sheetViews>
    <sheetView zoomScaleNormal="100" workbookViewId="0">
      <selection activeCell="P25" sqref="P25"/>
    </sheetView>
  </sheetViews>
  <sheetFormatPr defaultRowHeight="15" x14ac:dyDescent="0.25"/>
  <cols>
    <col min="2" max="2" width="17.7109375" customWidth="1"/>
    <col min="3" max="3" width="12.42578125" bestFit="1" customWidth="1"/>
    <col min="4" max="4" width="11.5703125" bestFit="1" customWidth="1"/>
  </cols>
  <sheetData>
    <row r="1" spans="1:6" ht="16.5" x14ac:dyDescent="0.25">
      <c r="A1" s="51" t="s">
        <v>708</v>
      </c>
    </row>
    <row r="2" spans="1:6" ht="16.5" x14ac:dyDescent="0.25">
      <c r="A2" s="1"/>
    </row>
    <row r="3" spans="1:6" ht="15.75" x14ac:dyDescent="0.3">
      <c r="A3" s="28" t="s">
        <v>193</v>
      </c>
      <c r="B3" s="29" t="s">
        <v>194</v>
      </c>
      <c r="C3" s="29" t="s">
        <v>62</v>
      </c>
      <c r="D3" s="29" t="s">
        <v>195</v>
      </c>
      <c r="E3" s="30" t="s">
        <v>196</v>
      </c>
      <c r="F3" s="159"/>
    </row>
    <row r="4" spans="1:6" ht="15.75" x14ac:dyDescent="0.3">
      <c r="A4" s="32">
        <v>1</v>
      </c>
      <c r="B4" s="33" t="s">
        <v>84</v>
      </c>
      <c r="C4" s="33">
        <v>611</v>
      </c>
      <c r="D4" s="34">
        <v>611</v>
      </c>
      <c r="E4" s="154">
        <v>1</v>
      </c>
      <c r="F4" s="159"/>
    </row>
    <row r="5" spans="1:6" ht="15.75" x14ac:dyDescent="0.3">
      <c r="A5" s="35">
        <v>2</v>
      </c>
      <c r="B5" s="36" t="s">
        <v>97</v>
      </c>
      <c r="C5" s="36">
        <v>359</v>
      </c>
      <c r="D5" s="37">
        <v>359</v>
      </c>
      <c r="E5" s="155">
        <v>1</v>
      </c>
      <c r="F5" s="159"/>
    </row>
    <row r="6" spans="1:6" ht="15.75" x14ac:dyDescent="0.3">
      <c r="A6" s="32">
        <v>3</v>
      </c>
      <c r="B6" s="33" t="s">
        <v>614</v>
      </c>
      <c r="C6" s="33">
        <v>198</v>
      </c>
      <c r="D6" s="34">
        <v>198</v>
      </c>
      <c r="E6" s="154">
        <v>1</v>
      </c>
      <c r="F6" s="159"/>
    </row>
    <row r="7" spans="1:6" ht="15.75" x14ac:dyDescent="0.3">
      <c r="A7" s="35">
        <v>4</v>
      </c>
      <c r="B7" s="36" t="s">
        <v>81</v>
      </c>
      <c r="C7" s="36">
        <v>144</v>
      </c>
      <c r="D7" s="37">
        <v>144</v>
      </c>
      <c r="E7" s="155">
        <v>1</v>
      </c>
      <c r="F7" s="159"/>
    </row>
    <row r="8" spans="1:6" ht="15.75" x14ac:dyDescent="0.3">
      <c r="A8" s="32">
        <v>5</v>
      </c>
      <c r="B8" s="33" t="s">
        <v>99</v>
      </c>
      <c r="C8" s="33">
        <v>136</v>
      </c>
      <c r="D8" s="34">
        <v>136</v>
      </c>
      <c r="E8" s="154">
        <v>1</v>
      </c>
      <c r="F8" s="159"/>
    </row>
    <row r="9" spans="1:6" ht="15.75" x14ac:dyDescent="0.3">
      <c r="A9" s="35">
        <v>6</v>
      </c>
      <c r="B9" s="36" t="s">
        <v>78</v>
      </c>
      <c r="C9" s="36">
        <v>108</v>
      </c>
      <c r="D9" s="37">
        <v>108</v>
      </c>
      <c r="E9" s="155">
        <v>1</v>
      </c>
      <c r="F9" s="159"/>
    </row>
    <row r="10" spans="1:6" ht="15.75" x14ac:dyDescent="0.3">
      <c r="A10" s="32">
        <v>7</v>
      </c>
      <c r="B10" s="33" t="s">
        <v>102</v>
      </c>
      <c r="C10" s="33">
        <v>104</v>
      </c>
      <c r="D10" s="34">
        <v>104</v>
      </c>
      <c r="E10" s="154">
        <v>1</v>
      </c>
      <c r="F10" s="159"/>
    </row>
    <row r="11" spans="1:6" ht="15.75" x14ac:dyDescent="0.3">
      <c r="A11" s="35">
        <v>8</v>
      </c>
      <c r="B11" s="36" t="s">
        <v>70</v>
      </c>
      <c r="C11" s="36">
        <v>85</v>
      </c>
      <c r="D11" s="37">
        <v>85</v>
      </c>
      <c r="E11" s="155">
        <v>1</v>
      </c>
      <c r="F11" s="159"/>
    </row>
    <row r="12" spans="1:6" ht="15.75" x14ac:dyDescent="0.3">
      <c r="A12" s="32">
        <v>9</v>
      </c>
      <c r="B12" s="33" t="s">
        <v>108</v>
      </c>
      <c r="C12" s="33">
        <v>78</v>
      </c>
      <c r="D12" s="34">
        <v>78</v>
      </c>
      <c r="E12" s="154">
        <v>1</v>
      </c>
      <c r="F12" s="159"/>
    </row>
    <row r="13" spans="1:6" ht="15.75" x14ac:dyDescent="0.3">
      <c r="A13" s="32">
        <v>10</v>
      </c>
      <c r="B13" s="33" t="s">
        <v>198</v>
      </c>
      <c r="C13" s="33">
        <v>70</v>
      </c>
      <c r="D13" s="34">
        <v>70</v>
      </c>
      <c r="E13" s="154">
        <v>1</v>
      </c>
      <c r="F13" s="159"/>
    </row>
    <row r="14" spans="1:6" ht="15.75" x14ac:dyDescent="0.3">
      <c r="A14" s="35">
        <v>11</v>
      </c>
      <c r="B14" s="36" t="s">
        <v>197</v>
      </c>
      <c r="C14" s="36">
        <v>69</v>
      </c>
      <c r="D14" s="37">
        <v>69</v>
      </c>
      <c r="E14" s="155">
        <v>1</v>
      </c>
      <c r="F14" s="159"/>
    </row>
    <row r="15" spans="1:6" ht="15.75" x14ac:dyDescent="0.3">
      <c r="A15" s="32">
        <v>12</v>
      </c>
      <c r="B15" s="33" t="s">
        <v>131</v>
      </c>
      <c r="C15" s="33">
        <v>62</v>
      </c>
      <c r="D15" s="34">
        <v>62</v>
      </c>
      <c r="E15" s="154">
        <v>1</v>
      </c>
      <c r="F15" s="159"/>
    </row>
    <row r="16" spans="1:6" ht="15.75" x14ac:dyDescent="0.3">
      <c r="A16" s="35">
        <v>13</v>
      </c>
      <c r="B16" s="36" t="s">
        <v>671</v>
      </c>
      <c r="C16" s="36">
        <v>62</v>
      </c>
      <c r="D16" s="37">
        <v>62</v>
      </c>
      <c r="E16" s="155">
        <v>1</v>
      </c>
      <c r="F16" s="159"/>
    </row>
    <row r="17" spans="1:6" ht="15.75" x14ac:dyDescent="0.3">
      <c r="A17" s="32">
        <v>14</v>
      </c>
      <c r="B17" s="33" t="s">
        <v>135</v>
      </c>
      <c r="C17" s="33">
        <v>57</v>
      </c>
      <c r="D17" s="34">
        <v>57</v>
      </c>
      <c r="E17" s="154">
        <v>1</v>
      </c>
      <c r="F17" s="159"/>
    </row>
    <row r="18" spans="1:6" ht="15.75" x14ac:dyDescent="0.3">
      <c r="A18" s="35">
        <v>15</v>
      </c>
      <c r="B18" s="36" t="s">
        <v>199</v>
      </c>
      <c r="C18" s="36">
        <v>53</v>
      </c>
      <c r="D18" s="37">
        <v>53</v>
      </c>
      <c r="E18" s="155">
        <v>1</v>
      </c>
      <c r="F18" s="159"/>
    </row>
    <row r="19" spans="1:6" ht="15.75" x14ac:dyDescent="0.3">
      <c r="A19" s="32">
        <v>16</v>
      </c>
      <c r="B19" s="33" t="s">
        <v>672</v>
      </c>
      <c r="C19" s="33">
        <v>53</v>
      </c>
      <c r="D19" s="34">
        <v>53</v>
      </c>
      <c r="E19" s="154">
        <v>1</v>
      </c>
      <c r="F19" s="159"/>
    </row>
    <row r="20" spans="1:6" ht="15.75" x14ac:dyDescent="0.3">
      <c r="A20" s="35">
        <v>17</v>
      </c>
      <c r="B20" s="36" t="s">
        <v>673</v>
      </c>
      <c r="C20" s="36">
        <v>48</v>
      </c>
      <c r="D20" s="37">
        <v>48</v>
      </c>
      <c r="E20" s="155">
        <v>1</v>
      </c>
      <c r="F20" s="159"/>
    </row>
    <row r="21" spans="1:6" ht="15.75" x14ac:dyDescent="0.3">
      <c r="A21" s="32">
        <v>18</v>
      </c>
      <c r="B21" s="33" t="s">
        <v>73</v>
      </c>
      <c r="C21" s="33">
        <v>45</v>
      </c>
      <c r="D21" s="34">
        <v>45</v>
      </c>
      <c r="E21" s="154">
        <v>1</v>
      </c>
      <c r="F21" s="159"/>
    </row>
    <row r="22" spans="1:6" ht="15.75" x14ac:dyDescent="0.3">
      <c r="A22" s="32">
        <v>19</v>
      </c>
      <c r="B22" s="33" t="s">
        <v>85</v>
      </c>
      <c r="C22" s="33">
        <v>44</v>
      </c>
      <c r="D22" s="34">
        <v>44</v>
      </c>
      <c r="E22" s="154">
        <v>1</v>
      </c>
      <c r="F22" s="159"/>
    </row>
    <row r="23" spans="1:6" ht="15.75" x14ac:dyDescent="0.3">
      <c r="A23" s="35">
        <v>20</v>
      </c>
      <c r="B23" s="36" t="s">
        <v>185</v>
      </c>
      <c r="C23" s="36">
        <v>38</v>
      </c>
      <c r="D23" s="37">
        <v>38</v>
      </c>
      <c r="E23" s="155">
        <v>1</v>
      </c>
      <c r="F23" s="159"/>
    </row>
    <row r="24" spans="1:6" ht="15.75" x14ac:dyDescent="0.3">
      <c r="A24" s="196" t="s">
        <v>200</v>
      </c>
      <c r="B24" s="197"/>
      <c r="C24" s="156">
        <v>736</v>
      </c>
      <c r="D24" s="156">
        <v>724</v>
      </c>
      <c r="E24" s="157">
        <f>D24/C24</f>
        <v>0.98369565217391308</v>
      </c>
      <c r="F24" s="159"/>
    </row>
    <row r="25" spans="1:6" ht="15.75" x14ac:dyDescent="0.3">
      <c r="A25" s="198" t="s">
        <v>4</v>
      </c>
      <c r="B25" s="199"/>
      <c r="C25" s="144">
        <f>SUM(C4:C24)</f>
        <v>3160</v>
      </c>
      <c r="D25" s="144">
        <v>3148</v>
      </c>
      <c r="E25" s="158">
        <f>D25/C25</f>
        <v>0.9962025316455696</v>
      </c>
      <c r="F25" s="159"/>
    </row>
    <row r="26" spans="1:6" ht="15.75" x14ac:dyDescent="0.3">
      <c r="A26" s="159"/>
      <c r="B26" s="159"/>
      <c r="C26" s="159"/>
      <c r="D26" s="159"/>
      <c r="E26" s="159"/>
      <c r="F26" s="159"/>
    </row>
  </sheetData>
  <mergeCells count="2">
    <mergeCell ref="A24:B24"/>
    <mergeCell ref="A25:B25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2">
    <tabColor theme="0"/>
  </sheetPr>
  <dimension ref="A1:K33"/>
  <sheetViews>
    <sheetView workbookViewId="0"/>
  </sheetViews>
  <sheetFormatPr defaultColWidth="9.140625" defaultRowHeight="12.75" x14ac:dyDescent="0.2"/>
  <cols>
    <col min="1" max="8" width="9.140625" style="2"/>
    <col min="9" max="9" width="5.28515625" style="2" customWidth="1"/>
    <col min="10" max="10" width="1.7109375" style="2" customWidth="1"/>
    <col min="11" max="11" width="18.5703125" style="2" customWidth="1"/>
    <col min="12" max="16384" width="9.140625" style="2"/>
  </cols>
  <sheetData>
    <row r="1" spans="1:1" ht="16.5" x14ac:dyDescent="0.2">
      <c r="A1" s="51" t="s">
        <v>688</v>
      </c>
    </row>
    <row r="28" spans="10:11" ht="12" customHeight="1" x14ac:dyDescent="0.25">
      <c r="J28" s="7" t="str">
        <f>ADDRESS(ROW(),COLUMN(),4)</f>
        <v>J28</v>
      </c>
      <c r="K28" s="21" t="s">
        <v>510</v>
      </c>
    </row>
    <row r="29" spans="10:11" ht="12" customHeight="1" x14ac:dyDescent="0.25">
      <c r="J29" s="8" t="str">
        <f t="shared" ref="J29:J33" si="0">ADDRESS(ROW(),COLUMN(),4)</f>
        <v>J29</v>
      </c>
      <c r="K29" s="21" t="s">
        <v>511</v>
      </c>
    </row>
    <row r="30" spans="10:11" ht="12" customHeight="1" x14ac:dyDescent="0.25">
      <c r="J30" s="9" t="str">
        <f t="shared" si="0"/>
        <v>J30</v>
      </c>
      <c r="K30" s="21" t="s">
        <v>512</v>
      </c>
    </row>
    <row r="31" spans="10:11" ht="12" customHeight="1" x14ac:dyDescent="0.25">
      <c r="J31" s="10" t="str">
        <f t="shared" si="0"/>
        <v>J31</v>
      </c>
      <c r="K31" s="21" t="s">
        <v>513</v>
      </c>
    </row>
    <row r="32" spans="10:11" ht="12" customHeight="1" x14ac:dyDescent="0.25">
      <c r="J32" s="11" t="str">
        <f t="shared" si="0"/>
        <v>J32</v>
      </c>
      <c r="K32" s="21" t="s">
        <v>514</v>
      </c>
    </row>
    <row r="33" spans="10:11" ht="12" customHeight="1" x14ac:dyDescent="0.25">
      <c r="J33" s="12" t="str">
        <f t="shared" si="0"/>
        <v>J33</v>
      </c>
      <c r="K33" s="21" t="s">
        <v>515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4">
    <tabColor theme="0"/>
  </sheetPr>
  <dimension ref="A1:I26"/>
  <sheetViews>
    <sheetView workbookViewId="0"/>
  </sheetViews>
  <sheetFormatPr defaultColWidth="9.140625" defaultRowHeight="12.75" x14ac:dyDescent="0.2"/>
  <cols>
    <col min="1" max="1" width="2.7109375" style="2" customWidth="1"/>
    <col min="2" max="5" width="9.140625" style="2"/>
    <col min="6" max="6" width="36" style="2" bestFit="1" customWidth="1"/>
    <col min="7" max="7" width="5.140625" style="2" customWidth="1"/>
    <col min="8" max="8" width="1.7109375" style="2" customWidth="1"/>
    <col min="9" max="9" width="29.28515625" style="2" customWidth="1"/>
    <col min="10" max="16384" width="9.140625" style="2"/>
  </cols>
  <sheetData>
    <row r="1" spans="1:1" ht="16.5" x14ac:dyDescent="0.2">
      <c r="A1" s="51" t="s">
        <v>687</v>
      </c>
    </row>
    <row r="23" spans="8:9" ht="12" customHeight="1" x14ac:dyDescent="0.25">
      <c r="H23" s="9" t="str">
        <f t="shared" ref="H23:H26" si="0">ADDRESS(ROW(),COLUMN(),4)</f>
        <v>H23</v>
      </c>
      <c r="I23" s="13" t="s">
        <v>522</v>
      </c>
    </row>
    <row r="24" spans="8:9" ht="12" customHeight="1" x14ac:dyDescent="0.25">
      <c r="H24" s="10" t="str">
        <f t="shared" si="0"/>
        <v>H24</v>
      </c>
      <c r="I24" s="13" t="s">
        <v>523</v>
      </c>
    </row>
    <row r="25" spans="8:9" ht="12" customHeight="1" x14ac:dyDescent="0.25">
      <c r="H25" s="11" t="str">
        <f t="shared" si="0"/>
        <v>H25</v>
      </c>
      <c r="I25" s="13" t="s">
        <v>524</v>
      </c>
    </row>
    <row r="26" spans="8:9" ht="12" customHeight="1" x14ac:dyDescent="0.25">
      <c r="H26" s="12" t="str">
        <f t="shared" si="0"/>
        <v>H26</v>
      </c>
      <c r="I26" s="13" t="s">
        <v>525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3">
    <tabColor theme="0"/>
  </sheetPr>
  <dimension ref="A1:I29"/>
  <sheetViews>
    <sheetView workbookViewId="0"/>
  </sheetViews>
  <sheetFormatPr defaultColWidth="9.140625" defaultRowHeight="12.75" x14ac:dyDescent="0.2"/>
  <cols>
    <col min="1" max="4" width="9.140625" style="2"/>
    <col min="5" max="5" width="9.140625" style="2" customWidth="1"/>
    <col min="6" max="6" width="2.7109375" style="2" customWidth="1"/>
    <col min="7" max="7" width="25.5703125" style="2" customWidth="1"/>
    <col min="8" max="8" width="1.7109375" style="2" customWidth="1"/>
    <col min="9" max="9" width="26" style="2" customWidth="1"/>
    <col min="10" max="16384" width="9.140625" style="2"/>
  </cols>
  <sheetData>
    <row r="1" spans="1:1" ht="16.5" x14ac:dyDescent="0.2">
      <c r="A1" s="51" t="s">
        <v>705</v>
      </c>
    </row>
    <row r="24" spans="8:9" ht="12" customHeight="1" x14ac:dyDescent="0.25">
      <c r="H24" s="7" t="str">
        <f>ADDRESS(ROW(),COLUMN(),4)</f>
        <v>H24</v>
      </c>
      <c r="I24" s="13" t="s">
        <v>516</v>
      </c>
    </row>
    <row r="25" spans="8:9" ht="12" customHeight="1" x14ac:dyDescent="0.25">
      <c r="H25" s="8" t="str">
        <f t="shared" ref="H25:H29" si="0">ADDRESS(ROW(),COLUMN(),4)</f>
        <v>H25</v>
      </c>
      <c r="I25" s="13" t="s">
        <v>517</v>
      </c>
    </row>
    <row r="26" spans="8:9" ht="12" customHeight="1" x14ac:dyDescent="0.25">
      <c r="H26" s="9" t="str">
        <f t="shared" si="0"/>
        <v>H26</v>
      </c>
      <c r="I26" s="13" t="s">
        <v>518</v>
      </c>
    </row>
    <row r="27" spans="8:9" ht="12" customHeight="1" x14ac:dyDescent="0.25">
      <c r="H27" s="10" t="str">
        <f t="shared" si="0"/>
        <v>H27</v>
      </c>
      <c r="I27" s="13" t="s">
        <v>519</v>
      </c>
    </row>
    <row r="28" spans="8:9" ht="12" customHeight="1" x14ac:dyDescent="0.25">
      <c r="H28" s="11" t="str">
        <f t="shared" si="0"/>
        <v>H28</v>
      </c>
      <c r="I28" s="13" t="s">
        <v>520</v>
      </c>
    </row>
    <row r="29" spans="8:9" ht="12" customHeight="1" x14ac:dyDescent="0.25">
      <c r="H29" s="12" t="str">
        <f t="shared" si="0"/>
        <v>H29</v>
      </c>
      <c r="I29" s="13" t="s">
        <v>521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6"/>
  <dimension ref="A1:AA33"/>
  <sheetViews>
    <sheetView zoomScale="70" zoomScaleNormal="70" workbookViewId="0">
      <selection activeCell="AN26" sqref="AN26"/>
    </sheetView>
  </sheetViews>
  <sheetFormatPr defaultColWidth="9.140625" defaultRowHeight="15" x14ac:dyDescent="0.3"/>
  <cols>
    <col min="1" max="1" width="8.42578125" style="49" customWidth="1"/>
    <col min="2" max="3" width="9.28515625" style="49" bestFit="1" customWidth="1"/>
    <col min="4" max="22" width="6.42578125" style="49" customWidth="1"/>
    <col min="23" max="23" width="7.85546875" style="50" customWidth="1"/>
    <col min="24" max="25" width="10.85546875" style="50" bestFit="1" customWidth="1"/>
    <col min="26" max="26" width="9.140625" style="47"/>
    <col min="27" max="27" width="9.140625" style="46"/>
    <col min="28" max="16384" width="9.140625" style="47"/>
  </cols>
  <sheetData>
    <row r="1" spans="1:27" s="45" customFormat="1" ht="16.5" x14ac:dyDescent="0.3">
      <c r="A1" s="40" t="s">
        <v>710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2"/>
      <c r="O1" s="41"/>
      <c r="P1" s="41"/>
      <c r="Q1" s="41"/>
      <c r="R1" s="42"/>
      <c r="S1" s="42"/>
      <c r="T1" s="41"/>
      <c r="U1" s="42"/>
      <c r="V1" s="42"/>
      <c r="W1" s="43"/>
      <c r="X1" s="43"/>
      <c r="Y1" s="44"/>
    </row>
    <row r="2" spans="1:27" s="45" customFormat="1" ht="16.5" x14ac:dyDescent="0.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2"/>
      <c r="O2" s="41"/>
      <c r="P2" s="41"/>
      <c r="Q2" s="41"/>
      <c r="R2" s="42"/>
      <c r="S2" s="42"/>
      <c r="T2" s="41"/>
      <c r="U2" s="42"/>
      <c r="V2" s="42"/>
      <c r="W2" s="43"/>
      <c r="X2" s="43"/>
      <c r="Y2" s="44"/>
    </row>
    <row r="3" spans="1:27" ht="74.25" x14ac:dyDescent="0.3">
      <c r="A3" s="160" t="s">
        <v>61</v>
      </c>
      <c r="B3" s="161" t="s">
        <v>84</v>
      </c>
      <c r="C3" s="161" t="s">
        <v>97</v>
      </c>
      <c r="D3" s="161" t="s">
        <v>614</v>
      </c>
      <c r="E3" s="161" t="s">
        <v>81</v>
      </c>
      <c r="F3" s="161" t="s">
        <v>99</v>
      </c>
      <c r="G3" s="161" t="s">
        <v>78</v>
      </c>
      <c r="H3" s="161" t="s">
        <v>102</v>
      </c>
      <c r="I3" s="161" t="s">
        <v>70</v>
      </c>
      <c r="J3" s="161" t="s">
        <v>108</v>
      </c>
      <c r="K3" s="161" t="s">
        <v>198</v>
      </c>
      <c r="L3" s="161" t="s">
        <v>197</v>
      </c>
      <c r="M3" s="161" t="s">
        <v>131</v>
      </c>
      <c r="N3" s="161" t="s">
        <v>671</v>
      </c>
      <c r="O3" s="161" t="s">
        <v>135</v>
      </c>
      <c r="P3" s="161" t="s">
        <v>199</v>
      </c>
      <c r="Q3" s="161" t="s">
        <v>672</v>
      </c>
      <c r="R3" s="161" t="s">
        <v>673</v>
      </c>
      <c r="S3" s="161" t="s">
        <v>73</v>
      </c>
      <c r="T3" s="161" t="s">
        <v>85</v>
      </c>
      <c r="U3" s="161" t="s">
        <v>185</v>
      </c>
      <c r="V3" s="161" t="s">
        <v>65</v>
      </c>
      <c r="W3" s="161" t="s">
        <v>200</v>
      </c>
      <c r="X3" s="161" t="s">
        <v>209</v>
      </c>
      <c r="Y3" s="161" t="s">
        <v>208</v>
      </c>
      <c r="Z3" s="162"/>
      <c r="AA3" s="163"/>
    </row>
    <row r="4" spans="1:27" s="48" customFormat="1" x14ac:dyDescent="0.3">
      <c r="A4" s="107" t="s">
        <v>89</v>
      </c>
      <c r="B4" s="33">
        <v>310</v>
      </c>
      <c r="C4" s="33">
        <v>129</v>
      </c>
      <c r="D4" s="34">
        <v>41</v>
      </c>
      <c r="E4" s="33">
        <v>67</v>
      </c>
      <c r="F4" s="33">
        <v>11</v>
      </c>
      <c r="G4" s="33">
        <v>39</v>
      </c>
      <c r="H4" s="34">
        <v>53</v>
      </c>
      <c r="I4" s="33">
        <v>13</v>
      </c>
      <c r="J4" s="33">
        <v>35</v>
      </c>
      <c r="K4" s="33">
        <v>8</v>
      </c>
      <c r="L4" s="34">
        <v>0</v>
      </c>
      <c r="M4" s="33">
        <v>28</v>
      </c>
      <c r="N4" s="33">
        <v>0</v>
      </c>
      <c r="O4" s="33">
        <v>25</v>
      </c>
      <c r="P4" s="34">
        <v>0</v>
      </c>
      <c r="Q4" s="33">
        <v>43</v>
      </c>
      <c r="R4" s="33">
        <v>3</v>
      </c>
      <c r="S4" s="33">
        <v>9</v>
      </c>
      <c r="T4" s="34">
        <v>0</v>
      </c>
      <c r="U4" s="33">
        <v>3</v>
      </c>
      <c r="V4" s="33">
        <v>22</v>
      </c>
      <c r="W4" s="33">
        <v>192</v>
      </c>
      <c r="X4" s="34">
        <f>SUM(B4:W4)</f>
        <v>1031</v>
      </c>
      <c r="Y4" s="154">
        <f>X4/$X$31</f>
        <v>0.32626582278481014</v>
      </c>
      <c r="Z4" s="164"/>
      <c r="AA4" s="15"/>
    </row>
    <row r="5" spans="1:27" s="48" customFormat="1" x14ac:dyDescent="0.3">
      <c r="A5" s="165" t="s">
        <v>101</v>
      </c>
      <c r="B5" s="36">
        <v>47</v>
      </c>
      <c r="C5" s="36">
        <v>14</v>
      </c>
      <c r="D5" s="37">
        <v>89</v>
      </c>
      <c r="E5" s="36">
        <v>20</v>
      </c>
      <c r="F5" s="36">
        <v>40</v>
      </c>
      <c r="G5" s="36">
        <v>25</v>
      </c>
      <c r="H5" s="37">
        <v>0</v>
      </c>
      <c r="I5" s="36">
        <v>0</v>
      </c>
      <c r="J5" s="36">
        <v>0</v>
      </c>
      <c r="K5" s="36">
        <v>7</v>
      </c>
      <c r="L5" s="37">
        <v>0</v>
      </c>
      <c r="M5" s="36">
        <v>0</v>
      </c>
      <c r="N5" s="36">
        <v>10</v>
      </c>
      <c r="O5" s="36">
        <v>6</v>
      </c>
      <c r="P5" s="37">
        <v>0</v>
      </c>
      <c r="Q5" s="36">
        <v>0</v>
      </c>
      <c r="R5" s="36">
        <v>0</v>
      </c>
      <c r="S5" s="36">
        <v>0</v>
      </c>
      <c r="T5" s="37">
        <v>0</v>
      </c>
      <c r="U5" s="36">
        <v>9</v>
      </c>
      <c r="V5" s="36">
        <v>0</v>
      </c>
      <c r="W5" s="36">
        <v>99</v>
      </c>
      <c r="X5" s="37">
        <f t="shared" ref="X5:X30" si="0">SUM(B5:W5)</f>
        <v>366</v>
      </c>
      <c r="Y5" s="155">
        <f t="shared" ref="Y5:Y30" si="1">X5/$X$31</f>
        <v>0.11582278481012659</v>
      </c>
      <c r="Z5" s="164"/>
      <c r="AA5" s="15"/>
    </row>
    <row r="6" spans="1:27" s="48" customFormat="1" x14ac:dyDescent="0.3">
      <c r="A6" s="107" t="s">
        <v>75</v>
      </c>
      <c r="B6" s="33">
        <v>40</v>
      </c>
      <c r="C6" s="33">
        <v>14</v>
      </c>
      <c r="D6" s="34">
        <v>6</v>
      </c>
      <c r="E6" s="33">
        <v>0</v>
      </c>
      <c r="F6" s="33">
        <v>0</v>
      </c>
      <c r="G6" s="33">
        <v>0</v>
      </c>
      <c r="H6" s="34">
        <v>4</v>
      </c>
      <c r="I6" s="33">
        <v>0</v>
      </c>
      <c r="J6" s="33">
        <v>0</v>
      </c>
      <c r="K6" s="33">
        <v>14</v>
      </c>
      <c r="L6" s="34">
        <v>69</v>
      </c>
      <c r="M6" s="33">
        <v>4</v>
      </c>
      <c r="N6" s="33">
        <v>5</v>
      </c>
      <c r="O6" s="33">
        <v>0</v>
      </c>
      <c r="P6" s="34">
        <v>0</v>
      </c>
      <c r="Q6" s="33">
        <v>0</v>
      </c>
      <c r="R6" s="33">
        <v>0</v>
      </c>
      <c r="S6" s="33">
        <v>31</v>
      </c>
      <c r="T6" s="34">
        <v>0</v>
      </c>
      <c r="U6" s="33">
        <v>0</v>
      </c>
      <c r="V6" s="33">
        <v>0</v>
      </c>
      <c r="W6" s="33">
        <v>72</v>
      </c>
      <c r="X6" s="34">
        <f t="shared" si="0"/>
        <v>259</v>
      </c>
      <c r="Y6" s="154">
        <f t="shared" si="1"/>
        <v>8.1962025316455703E-2</v>
      </c>
      <c r="Z6" s="164"/>
      <c r="AA6" s="15"/>
    </row>
    <row r="7" spans="1:27" s="48" customFormat="1" x14ac:dyDescent="0.3">
      <c r="A7" s="165" t="s">
        <v>182</v>
      </c>
      <c r="B7" s="36">
        <v>34</v>
      </c>
      <c r="C7" s="36">
        <v>8</v>
      </c>
      <c r="D7" s="37">
        <v>0</v>
      </c>
      <c r="E7" s="36">
        <v>21</v>
      </c>
      <c r="F7" s="36">
        <v>24</v>
      </c>
      <c r="G7" s="36">
        <v>18</v>
      </c>
      <c r="H7" s="37">
        <v>0</v>
      </c>
      <c r="I7" s="36">
        <v>4</v>
      </c>
      <c r="J7" s="36">
        <v>10</v>
      </c>
      <c r="K7" s="36">
        <v>0</v>
      </c>
      <c r="L7" s="37">
        <v>0</v>
      </c>
      <c r="M7" s="36">
        <v>0</v>
      </c>
      <c r="N7" s="36">
        <v>0</v>
      </c>
      <c r="O7" s="36">
        <v>5</v>
      </c>
      <c r="P7" s="37">
        <v>0</v>
      </c>
      <c r="Q7" s="36">
        <v>0</v>
      </c>
      <c r="R7" s="36">
        <v>10</v>
      </c>
      <c r="S7" s="36">
        <v>0</v>
      </c>
      <c r="T7" s="37">
        <v>0</v>
      </c>
      <c r="U7" s="36">
        <v>0</v>
      </c>
      <c r="V7" s="36">
        <v>0</v>
      </c>
      <c r="W7" s="36">
        <v>45</v>
      </c>
      <c r="X7" s="37">
        <f t="shared" si="0"/>
        <v>179</v>
      </c>
      <c r="Y7" s="155">
        <f t="shared" si="1"/>
        <v>5.6645569620253161E-2</v>
      </c>
      <c r="Z7" s="164"/>
      <c r="AA7" s="15"/>
    </row>
    <row r="8" spans="1:27" s="48" customFormat="1" x14ac:dyDescent="0.3">
      <c r="A8" s="107" t="s">
        <v>142</v>
      </c>
      <c r="B8" s="33">
        <v>23</v>
      </c>
      <c r="C8" s="33">
        <v>6</v>
      </c>
      <c r="D8" s="34">
        <v>0</v>
      </c>
      <c r="E8" s="33">
        <v>0</v>
      </c>
      <c r="F8" s="33">
        <v>9</v>
      </c>
      <c r="G8" s="33">
        <v>0</v>
      </c>
      <c r="H8" s="34">
        <v>0</v>
      </c>
      <c r="I8" s="33">
        <v>22</v>
      </c>
      <c r="J8" s="33">
        <v>10</v>
      </c>
      <c r="K8" s="33">
        <v>5</v>
      </c>
      <c r="L8" s="34">
        <v>0</v>
      </c>
      <c r="M8" s="33">
        <v>0</v>
      </c>
      <c r="N8" s="33">
        <v>0</v>
      </c>
      <c r="O8" s="33">
        <v>8</v>
      </c>
      <c r="P8" s="34">
        <v>24</v>
      </c>
      <c r="Q8" s="33">
        <v>0</v>
      </c>
      <c r="R8" s="33">
        <v>0</v>
      </c>
      <c r="S8" s="33">
        <v>0</v>
      </c>
      <c r="T8" s="34">
        <v>0</v>
      </c>
      <c r="U8" s="33">
        <v>13</v>
      </c>
      <c r="V8" s="33">
        <v>0</v>
      </c>
      <c r="W8" s="33">
        <v>41</v>
      </c>
      <c r="X8" s="34">
        <f t="shared" si="0"/>
        <v>161</v>
      </c>
      <c r="Y8" s="154">
        <f t="shared" si="1"/>
        <v>5.0949367088607596E-2</v>
      </c>
      <c r="Z8" s="164"/>
      <c r="AA8" s="15"/>
    </row>
    <row r="9" spans="1:27" s="48" customFormat="1" x14ac:dyDescent="0.3">
      <c r="A9" s="165" t="s">
        <v>72</v>
      </c>
      <c r="B9" s="36">
        <v>11</v>
      </c>
      <c r="C9" s="36">
        <v>15</v>
      </c>
      <c r="D9" s="37">
        <v>0</v>
      </c>
      <c r="E9" s="36">
        <v>0</v>
      </c>
      <c r="F9" s="36">
        <v>7</v>
      </c>
      <c r="G9" s="36">
        <v>0</v>
      </c>
      <c r="H9" s="37">
        <v>0</v>
      </c>
      <c r="I9" s="36">
        <v>35</v>
      </c>
      <c r="J9" s="36">
        <v>0</v>
      </c>
      <c r="K9" s="36">
        <v>0</v>
      </c>
      <c r="L9" s="37">
        <v>0</v>
      </c>
      <c r="M9" s="36">
        <v>0</v>
      </c>
      <c r="N9" s="36">
        <v>0</v>
      </c>
      <c r="O9" s="36">
        <v>0</v>
      </c>
      <c r="P9" s="37">
        <v>29</v>
      </c>
      <c r="Q9" s="36">
        <v>0</v>
      </c>
      <c r="R9" s="36">
        <v>0</v>
      </c>
      <c r="S9" s="36">
        <v>0</v>
      </c>
      <c r="T9" s="37">
        <v>0</v>
      </c>
      <c r="U9" s="36">
        <v>9</v>
      </c>
      <c r="V9" s="36">
        <v>6</v>
      </c>
      <c r="W9" s="36">
        <v>18</v>
      </c>
      <c r="X9" s="37">
        <f t="shared" si="0"/>
        <v>130</v>
      </c>
      <c r="Y9" s="155">
        <f t="shared" si="1"/>
        <v>4.1139240506329111E-2</v>
      </c>
      <c r="Z9" s="164"/>
      <c r="AA9" s="15"/>
    </row>
    <row r="10" spans="1:27" s="48" customFormat="1" x14ac:dyDescent="0.3">
      <c r="A10" s="107" t="s">
        <v>96</v>
      </c>
      <c r="B10" s="33">
        <v>15</v>
      </c>
      <c r="C10" s="33">
        <v>7</v>
      </c>
      <c r="D10" s="34">
        <v>6</v>
      </c>
      <c r="E10" s="33">
        <v>0</v>
      </c>
      <c r="F10" s="33">
        <v>0</v>
      </c>
      <c r="G10" s="33">
        <v>0</v>
      </c>
      <c r="H10" s="34">
        <v>6</v>
      </c>
      <c r="I10" s="33">
        <v>0</v>
      </c>
      <c r="J10" s="33">
        <v>11</v>
      </c>
      <c r="K10" s="33">
        <v>0</v>
      </c>
      <c r="L10" s="34">
        <v>0</v>
      </c>
      <c r="M10" s="33">
        <v>0</v>
      </c>
      <c r="N10" s="33">
        <v>0</v>
      </c>
      <c r="O10" s="33">
        <v>0</v>
      </c>
      <c r="P10" s="34">
        <v>0</v>
      </c>
      <c r="Q10" s="33">
        <v>0</v>
      </c>
      <c r="R10" s="33">
        <v>28</v>
      </c>
      <c r="S10" s="33">
        <v>5</v>
      </c>
      <c r="T10" s="34">
        <v>19</v>
      </c>
      <c r="U10" s="33">
        <v>0</v>
      </c>
      <c r="V10" s="33">
        <v>0</v>
      </c>
      <c r="W10" s="33">
        <v>16</v>
      </c>
      <c r="X10" s="34">
        <f t="shared" si="0"/>
        <v>113</v>
      </c>
      <c r="Y10" s="154">
        <f t="shared" si="1"/>
        <v>3.5759493670886079E-2</v>
      </c>
      <c r="Z10" s="164"/>
      <c r="AA10" s="15"/>
    </row>
    <row r="11" spans="1:27" s="48" customFormat="1" x14ac:dyDescent="0.3">
      <c r="A11" s="165" t="s">
        <v>112</v>
      </c>
      <c r="B11" s="36">
        <v>15</v>
      </c>
      <c r="C11" s="36">
        <v>15</v>
      </c>
      <c r="D11" s="37">
        <v>0</v>
      </c>
      <c r="E11" s="36">
        <v>0</v>
      </c>
      <c r="F11" s="36">
        <v>0</v>
      </c>
      <c r="G11" s="36">
        <v>0</v>
      </c>
      <c r="H11" s="37">
        <v>3</v>
      </c>
      <c r="I11" s="36">
        <v>0</v>
      </c>
      <c r="J11" s="36">
        <v>0</v>
      </c>
      <c r="K11" s="36">
        <v>8</v>
      </c>
      <c r="L11" s="37">
        <v>0</v>
      </c>
      <c r="M11" s="36">
        <v>0</v>
      </c>
      <c r="N11" s="36">
        <v>0</v>
      </c>
      <c r="O11" s="36">
        <v>4</v>
      </c>
      <c r="P11" s="37">
        <v>0</v>
      </c>
      <c r="Q11" s="36">
        <v>0</v>
      </c>
      <c r="R11" s="36">
        <v>0</v>
      </c>
      <c r="S11" s="36">
        <v>0</v>
      </c>
      <c r="T11" s="37">
        <v>0</v>
      </c>
      <c r="U11" s="36">
        <v>0</v>
      </c>
      <c r="V11" s="36">
        <v>0</v>
      </c>
      <c r="W11" s="36">
        <v>55</v>
      </c>
      <c r="X11" s="37">
        <f t="shared" si="0"/>
        <v>100</v>
      </c>
      <c r="Y11" s="155">
        <f t="shared" si="1"/>
        <v>3.1645569620253167E-2</v>
      </c>
      <c r="Z11" s="164"/>
      <c r="AA11" s="15"/>
    </row>
    <row r="12" spans="1:27" s="48" customFormat="1" x14ac:dyDescent="0.3">
      <c r="A12" s="107" t="s">
        <v>87</v>
      </c>
      <c r="B12" s="33">
        <v>28</v>
      </c>
      <c r="C12" s="33">
        <v>0</v>
      </c>
      <c r="D12" s="34">
        <v>26</v>
      </c>
      <c r="E12" s="33">
        <v>0</v>
      </c>
      <c r="F12" s="33">
        <v>0</v>
      </c>
      <c r="G12" s="33">
        <v>0</v>
      </c>
      <c r="H12" s="34">
        <v>0</v>
      </c>
      <c r="I12" s="33">
        <v>4</v>
      </c>
      <c r="J12" s="33">
        <v>6</v>
      </c>
      <c r="K12" s="33">
        <v>0</v>
      </c>
      <c r="L12" s="34">
        <v>0</v>
      </c>
      <c r="M12" s="33">
        <v>0</v>
      </c>
      <c r="N12" s="33">
        <v>0</v>
      </c>
      <c r="O12" s="33">
        <v>9</v>
      </c>
      <c r="P12" s="34">
        <v>0</v>
      </c>
      <c r="Q12" s="33">
        <v>0</v>
      </c>
      <c r="R12" s="33">
        <v>0</v>
      </c>
      <c r="S12" s="33">
        <v>0</v>
      </c>
      <c r="T12" s="34">
        <v>6</v>
      </c>
      <c r="U12" s="33">
        <v>0</v>
      </c>
      <c r="V12" s="33">
        <v>0</v>
      </c>
      <c r="W12" s="33">
        <v>9</v>
      </c>
      <c r="X12" s="34">
        <f t="shared" si="0"/>
        <v>88</v>
      </c>
      <c r="Y12" s="154">
        <f t="shared" si="1"/>
        <v>2.7848101265822784E-2</v>
      </c>
      <c r="Z12" s="164"/>
      <c r="AA12" s="15"/>
    </row>
    <row r="13" spans="1:27" s="48" customFormat="1" x14ac:dyDescent="0.3">
      <c r="A13" s="165" t="s">
        <v>127</v>
      </c>
      <c r="B13" s="36">
        <v>12</v>
      </c>
      <c r="C13" s="36">
        <v>12</v>
      </c>
      <c r="D13" s="37">
        <v>6</v>
      </c>
      <c r="E13" s="36">
        <v>0</v>
      </c>
      <c r="F13" s="36">
        <v>8</v>
      </c>
      <c r="G13" s="36">
        <v>0</v>
      </c>
      <c r="H13" s="37">
        <v>0</v>
      </c>
      <c r="I13" s="36">
        <v>0</v>
      </c>
      <c r="J13" s="36">
        <v>0</v>
      </c>
      <c r="K13" s="36">
        <v>0</v>
      </c>
      <c r="L13" s="37">
        <v>0</v>
      </c>
      <c r="M13" s="36">
        <v>4</v>
      </c>
      <c r="N13" s="36">
        <v>27</v>
      </c>
      <c r="O13" s="36">
        <v>0</v>
      </c>
      <c r="P13" s="37">
        <v>0</v>
      </c>
      <c r="Q13" s="36">
        <v>0</v>
      </c>
      <c r="R13" s="36">
        <v>0</v>
      </c>
      <c r="S13" s="36">
        <v>0</v>
      </c>
      <c r="T13" s="37">
        <v>0</v>
      </c>
      <c r="U13" s="36">
        <v>0</v>
      </c>
      <c r="V13" s="36">
        <v>4</v>
      </c>
      <c r="W13" s="36">
        <v>24</v>
      </c>
      <c r="X13" s="37">
        <f t="shared" si="0"/>
        <v>97</v>
      </c>
      <c r="Y13" s="155">
        <f t="shared" si="1"/>
        <v>3.069620253164557E-2</v>
      </c>
      <c r="Z13" s="164"/>
      <c r="AA13" s="15"/>
    </row>
    <row r="14" spans="1:27" s="48" customFormat="1" x14ac:dyDescent="0.3">
      <c r="A14" s="107" t="s">
        <v>150</v>
      </c>
      <c r="B14" s="33">
        <v>16</v>
      </c>
      <c r="C14" s="33">
        <v>5</v>
      </c>
      <c r="D14" s="34">
        <v>7</v>
      </c>
      <c r="E14" s="33">
        <v>5</v>
      </c>
      <c r="F14" s="33">
        <v>6</v>
      </c>
      <c r="G14" s="33">
        <v>0</v>
      </c>
      <c r="H14" s="34">
        <v>0</v>
      </c>
      <c r="I14" s="33">
        <v>0</v>
      </c>
      <c r="J14" s="33">
        <v>0</v>
      </c>
      <c r="K14" s="33">
        <v>9</v>
      </c>
      <c r="L14" s="34">
        <v>0</v>
      </c>
      <c r="M14" s="33">
        <v>0</v>
      </c>
      <c r="N14" s="33">
        <v>0</v>
      </c>
      <c r="O14" s="33">
        <v>0</v>
      </c>
      <c r="P14" s="34">
        <v>0</v>
      </c>
      <c r="Q14" s="33">
        <v>0</v>
      </c>
      <c r="R14" s="33">
        <v>0</v>
      </c>
      <c r="S14" s="33">
        <v>0</v>
      </c>
      <c r="T14" s="34">
        <v>0</v>
      </c>
      <c r="U14" s="33">
        <v>0</v>
      </c>
      <c r="V14" s="33">
        <v>0</v>
      </c>
      <c r="W14" s="33">
        <v>24</v>
      </c>
      <c r="X14" s="34">
        <f t="shared" si="0"/>
        <v>72</v>
      </c>
      <c r="Y14" s="154">
        <f t="shared" si="1"/>
        <v>2.2784810126582278E-2</v>
      </c>
      <c r="Z14" s="164"/>
      <c r="AA14" s="15"/>
    </row>
    <row r="15" spans="1:27" s="48" customFormat="1" x14ac:dyDescent="0.3">
      <c r="A15" s="165" t="s">
        <v>69</v>
      </c>
      <c r="B15" s="36">
        <v>0</v>
      </c>
      <c r="C15" s="36">
        <v>21</v>
      </c>
      <c r="D15" s="37">
        <v>6</v>
      </c>
      <c r="E15" s="36">
        <v>0</v>
      </c>
      <c r="F15" s="36">
        <v>0</v>
      </c>
      <c r="G15" s="36">
        <v>6</v>
      </c>
      <c r="H15" s="37">
        <v>0</v>
      </c>
      <c r="I15" s="36">
        <v>7</v>
      </c>
      <c r="J15" s="36">
        <v>0</v>
      </c>
      <c r="K15" s="36">
        <v>4</v>
      </c>
      <c r="L15" s="37">
        <v>0</v>
      </c>
      <c r="M15" s="36">
        <v>15</v>
      </c>
      <c r="N15" s="36">
        <v>12</v>
      </c>
      <c r="O15" s="36">
        <v>0</v>
      </c>
      <c r="P15" s="37">
        <v>0</v>
      </c>
      <c r="Q15" s="36">
        <v>0</v>
      </c>
      <c r="R15" s="36">
        <v>0</v>
      </c>
      <c r="S15" s="36">
        <v>0</v>
      </c>
      <c r="T15" s="37">
        <v>5</v>
      </c>
      <c r="U15" s="36">
        <v>0</v>
      </c>
      <c r="V15" s="36">
        <v>0</v>
      </c>
      <c r="W15" s="36">
        <v>22</v>
      </c>
      <c r="X15" s="37">
        <f t="shared" si="0"/>
        <v>98</v>
      </c>
      <c r="Y15" s="155">
        <f t="shared" si="1"/>
        <v>3.10126582278481E-2</v>
      </c>
      <c r="Z15" s="164"/>
      <c r="AA15" s="15"/>
    </row>
    <row r="16" spans="1:27" s="48" customFormat="1" x14ac:dyDescent="0.3">
      <c r="A16" s="107" t="s">
        <v>80</v>
      </c>
      <c r="B16" s="33">
        <v>0</v>
      </c>
      <c r="C16" s="33">
        <v>14</v>
      </c>
      <c r="D16" s="34">
        <v>0</v>
      </c>
      <c r="E16" s="33">
        <v>0</v>
      </c>
      <c r="F16" s="33">
        <v>5</v>
      </c>
      <c r="G16" s="33">
        <v>6</v>
      </c>
      <c r="H16" s="34">
        <v>21</v>
      </c>
      <c r="I16" s="33">
        <v>0</v>
      </c>
      <c r="J16" s="33">
        <v>0</v>
      </c>
      <c r="K16" s="33">
        <v>0</v>
      </c>
      <c r="L16" s="34">
        <v>0</v>
      </c>
      <c r="M16" s="33">
        <v>0</v>
      </c>
      <c r="N16" s="33">
        <v>0</v>
      </c>
      <c r="O16" s="33">
        <v>0</v>
      </c>
      <c r="P16" s="34">
        <v>0</v>
      </c>
      <c r="Q16" s="33">
        <v>0</v>
      </c>
      <c r="R16" s="33">
        <v>0</v>
      </c>
      <c r="S16" s="33">
        <v>0</v>
      </c>
      <c r="T16" s="34">
        <v>0</v>
      </c>
      <c r="U16" s="33">
        <v>0</v>
      </c>
      <c r="V16" s="33">
        <v>0</v>
      </c>
      <c r="W16" s="33">
        <v>20</v>
      </c>
      <c r="X16" s="34">
        <f t="shared" si="0"/>
        <v>66</v>
      </c>
      <c r="Y16" s="154">
        <f t="shared" si="1"/>
        <v>2.0886075949367089E-2</v>
      </c>
      <c r="Z16" s="164"/>
      <c r="AA16" s="15"/>
    </row>
    <row r="17" spans="1:27" x14ac:dyDescent="0.3">
      <c r="A17" s="165" t="s">
        <v>116</v>
      </c>
      <c r="B17" s="36">
        <v>8</v>
      </c>
      <c r="C17" s="36">
        <v>26</v>
      </c>
      <c r="D17" s="37">
        <v>5</v>
      </c>
      <c r="E17" s="36">
        <v>6</v>
      </c>
      <c r="F17" s="36">
        <v>0</v>
      </c>
      <c r="G17" s="36">
        <v>8</v>
      </c>
      <c r="H17" s="37">
        <v>0</v>
      </c>
      <c r="I17" s="36">
        <v>0</v>
      </c>
      <c r="J17" s="36">
        <v>0</v>
      </c>
      <c r="K17" s="36">
        <v>0</v>
      </c>
      <c r="L17" s="37">
        <v>0</v>
      </c>
      <c r="M17" s="36">
        <v>0</v>
      </c>
      <c r="N17" s="36">
        <v>0</v>
      </c>
      <c r="O17" s="36">
        <v>0</v>
      </c>
      <c r="P17" s="37">
        <v>0</v>
      </c>
      <c r="Q17" s="36">
        <v>10</v>
      </c>
      <c r="R17" s="36">
        <v>0</v>
      </c>
      <c r="S17" s="36">
        <v>0</v>
      </c>
      <c r="T17" s="37">
        <v>0</v>
      </c>
      <c r="U17" s="36">
        <v>0</v>
      </c>
      <c r="V17" s="36">
        <v>0</v>
      </c>
      <c r="W17" s="36">
        <v>0</v>
      </c>
      <c r="X17" s="37">
        <f t="shared" si="0"/>
        <v>63</v>
      </c>
      <c r="Y17" s="155">
        <f t="shared" si="1"/>
        <v>1.9936708860759492E-2</v>
      </c>
      <c r="Z17" s="164"/>
      <c r="AA17" s="163"/>
    </row>
    <row r="18" spans="1:27" x14ac:dyDescent="0.3">
      <c r="A18" s="107" t="s">
        <v>148</v>
      </c>
      <c r="B18" s="33">
        <v>7</v>
      </c>
      <c r="C18" s="33">
        <v>8</v>
      </c>
      <c r="D18" s="34">
        <v>0</v>
      </c>
      <c r="E18" s="33">
        <v>8</v>
      </c>
      <c r="F18" s="33">
        <v>0</v>
      </c>
      <c r="G18" s="33">
        <v>0</v>
      </c>
      <c r="H18" s="34">
        <v>0</v>
      </c>
      <c r="I18" s="33">
        <v>0</v>
      </c>
      <c r="J18" s="33">
        <v>6</v>
      </c>
      <c r="K18" s="33">
        <v>0</v>
      </c>
      <c r="L18" s="34">
        <v>0</v>
      </c>
      <c r="M18" s="33">
        <v>0</v>
      </c>
      <c r="N18" s="33">
        <v>0</v>
      </c>
      <c r="O18" s="33">
        <v>0</v>
      </c>
      <c r="P18" s="34">
        <v>0</v>
      </c>
      <c r="Q18" s="33">
        <v>0</v>
      </c>
      <c r="R18" s="33">
        <v>0</v>
      </c>
      <c r="S18" s="33">
        <v>0</v>
      </c>
      <c r="T18" s="34">
        <v>0</v>
      </c>
      <c r="U18" s="33">
        <v>0</v>
      </c>
      <c r="V18" s="33">
        <v>0</v>
      </c>
      <c r="W18" s="33">
        <v>16</v>
      </c>
      <c r="X18" s="34">
        <f t="shared" si="0"/>
        <v>45</v>
      </c>
      <c r="Y18" s="154">
        <f t="shared" si="1"/>
        <v>1.4240506329113924E-2</v>
      </c>
      <c r="Z18" s="164"/>
      <c r="AA18" s="163"/>
    </row>
    <row r="19" spans="1:27" x14ac:dyDescent="0.3">
      <c r="A19" s="165" t="s">
        <v>77</v>
      </c>
      <c r="B19" s="36">
        <v>0</v>
      </c>
      <c r="C19" s="36">
        <v>10</v>
      </c>
      <c r="D19" s="37">
        <v>0</v>
      </c>
      <c r="E19" s="36">
        <v>0</v>
      </c>
      <c r="F19" s="36">
        <v>11</v>
      </c>
      <c r="G19" s="36">
        <v>0</v>
      </c>
      <c r="H19" s="37">
        <v>5</v>
      </c>
      <c r="I19" s="36">
        <v>0</v>
      </c>
      <c r="J19" s="36">
        <v>0</v>
      </c>
      <c r="K19" s="36">
        <v>0</v>
      </c>
      <c r="L19" s="37">
        <v>0</v>
      </c>
      <c r="M19" s="36">
        <v>6</v>
      </c>
      <c r="N19" s="36">
        <v>8</v>
      </c>
      <c r="O19" s="36">
        <v>0</v>
      </c>
      <c r="P19" s="37">
        <v>0</v>
      </c>
      <c r="Q19" s="36">
        <v>0</v>
      </c>
      <c r="R19" s="36">
        <v>0</v>
      </c>
      <c r="S19" s="36">
        <v>0</v>
      </c>
      <c r="T19" s="37">
        <v>5</v>
      </c>
      <c r="U19" s="36">
        <v>0</v>
      </c>
      <c r="V19" s="36">
        <v>0</v>
      </c>
      <c r="W19" s="36">
        <v>6</v>
      </c>
      <c r="X19" s="37">
        <f t="shared" si="0"/>
        <v>51</v>
      </c>
      <c r="Y19" s="155">
        <f t="shared" si="1"/>
        <v>1.6139240506329113E-2</v>
      </c>
      <c r="Z19" s="164"/>
      <c r="AA19" s="163"/>
    </row>
    <row r="20" spans="1:27" x14ac:dyDescent="0.3">
      <c r="A20" s="107" t="s">
        <v>207</v>
      </c>
      <c r="B20" s="33">
        <v>7</v>
      </c>
      <c r="C20" s="33">
        <v>12</v>
      </c>
      <c r="D20" s="34">
        <v>0</v>
      </c>
      <c r="E20" s="33">
        <v>0</v>
      </c>
      <c r="F20" s="33">
        <v>0</v>
      </c>
      <c r="G20" s="33">
        <v>0</v>
      </c>
      <c r="H20" s="34">
        <v>7</v>
      </c>
      <c r="I20" s="33">
        <v>0</v>
      </c>
      <c r="J20" s="33">
        <v>0</v>
      </c>
      <c r="K20" s="33">
        <v>0</v>
      </c>
      <c r="L20" s="34">
        <v>0</v>
      </c>
      <c r="M20" s="33">
        <v>0</v>
      </c>
      <c r="N20" s="33">
        <v>0</v>
      </c>
      <c r="O20" s="33">
        <v>0</v>
      </c>
      <c r="P20" s="34">
        <v>0</v>
      </c>
      <c r="Q20" s="33">
        <v>0</v>
      </c>
      <c r="R20" s="33">
        <v>0</v>
      </c>
      <c r="S20" s="33">
        <v>0</v>
      </c>
      <c r="T20" s="34">
        <v>5</v>
      </c>
      <c r="U20" s="33">
        <v>0</v>
      </c>
      <c r="V20" s="33">
        <v>0</v>
      </c>
      <c r="W20" s="33">
        <v>0</v>
      </c>
      <c r="X20" s="34">
        <f t="shared" si="0"/>
        <v>31</v>
      </c>
      <c r="Y20" s="154">
        <f t="shared" si="1"/>
        <v>9.8101265822784812E-3</v>
      </c>
      <c r="Z20" s="164"/>
      <c r="AA20" s="163"/>
    </row>
    <row r="21" spans="1:27" x14ac:dyDescent="0.3">
      <c r="A21" s="165" t="s">
        <v>67</v>
      </c>
      <c r="B21" s="36">
        <v>10</v>
      </c>
      <c r="C21" s="36">
        <v>7</v>
      </c>
      <c r="D21" s="37">
        <v>0</v>
      </c>
      <c r="E21" s="36">
        <v>3</v>
      </c>
      <c r="F21" s="36">
        <v>0</v>
      </c>
      <c r="G21" s="36">
        <v>6</v>
      </c>
      <c r="H21" s="37">
        <v>0</v>
      </c>
      <c r="I21" s="36">
        <v>0</v>
      </c>
      <c r="J21" s="36">
        <v>0</v>
      </c>
      <c r="K21" s="36">
        <v>0</v>
      </c>
      <c r="L21" s="37">
        <v>0</v>
      </c>
      <c r="M21" s="36">
        <v>0</v>
      </c>
      <c r="N21" s="36">
        <v>0</v>
      </c>
      <c r="O21" s="36">
        <v>0</v>
      </c>
      <c r="P21" s="37">
        <v>0</v>
      </c>
      <c r="Q21" s="36">
        <v>0</v>
      </c>
      <c r="R21" s="36">
        <v>0</v>
      </c>
      <c r="S21" s="36">
        <v>0</v>
      </c>
      <c r="T21" s="37">
        <v>0</v>
      </c>
      <c r="U21" s="36">
        <v>0</v>
      </c>
      <c r="V21" s="36">
        <v>1</v>
      </c>
      <c r="W21" s="36">
        <v>1</v>
      </c>
      <c r="X21" s="37">
        <f t="shared" si="0"/>
        <v>28</v>
      </c>
      <c r="Y21" s="155">
        <f t="shared" si="1"/>
        <v>8.8607594936708865E-3</v>
      </c>
      <c r="Z21" s="164"/>
      <c r="AA21" s="163"/>
    </row>
    <row r="22" spans="1:27" x14ac:dyDescent="0.3">
      <c r="A22" s="107" t="s">
        <v>106</v>
      </c>
      <c r="B22" s="33">
        <v>0</v>
      </c>
      <c r="C22" s="33">
        <v>16</v>
      </c>
      <c r="D22" s="34">
        <v>0</v>
      </c>
      <c r="E22" s="33">
        <v>0</v>
      </c>
      <c r="F22" s="33">
        <v>0</v>
      </c>
      <c r="G22" s="33">
        <v>0</v>
      </c>
      <c r="H22" s="34">
        <v>0</v>
      </c>
      <c r="I22" s="33">
        <v>0</v>
      </c>
      <c r="J22" s="33">
        <v>0</v>
      </c>
      <c r="K22" s="33">
        <v>11</v>
      </c>
      <c r="L22" s="34">
        <v>0</v>
      </c>
      <c r="M22" s="33">
        <v>0</v>
      </c>
      <c r="N22" s="33">
        <v>0</v>
      </c>
      <c r="O22" s="33">
        <v>0</v>
      </c>
      <c r="P22" s="34">
        <v>0</v>
      </c>
      <c r="Q22" s="33">
        <v>0</v>
      </c>
      <c r="R22" s="33">
        <v>0</v>
      </c>
      <c r="S22" s="33">
        <v>0</v>
      </c>
      <c r="T22" s="34">
        <v>0</v>
      </c>
      <c r="U22" s="33">
        <v>4</v>
      </c>
      <c r="V22" s="33">
        <v>0</v>
      </c>
      <c r="W22" s="33">
        <v>6</v>
      </c>
      <c r="X22" s="34">
        <f t="shared" si="0"/>
        <v>37</v>
      </c>
      <c r="Y22" s="154">
        <f t="shared" si="1"/>
        <v>1.1708860759493671E-2</v>
      </c>
      <c r="Z22" s="164"/>
      <c r="AA22" s="163"/>
    </row>
    <row r="23" spans="1:27" x14ac:dyDescent="0.3">
      <c r="A23" s="165" t="s">
        <v>206</v>
      </c>
      <c r="B23" s="36">
        <v>14</v>
      </c>
      <c r="C23" s="36">
        <v>0</v>
      </c>
      <c r="D23" s="37">
        <v>0</v>
      </c>
      <c r="E23" s="36">
        <v>0</v>
      </c>
      <c r="F23" s="36">
        <v>0</v>
      </c>
      <c r="G23" s="36">
        <v>0</v>
      </c>
      <c r="H23" s="37">
        <v>0</v>
      </c>
      <c r="I23" s="36">
        <v>0</v>
      </c>
      <c r="J23" s="36">
        <v>0</v>
      </c>
      <c r="K23" s="36">
        <v>4</v>
      </c>
      <c r="L23" s="37">
        <v>0</v>
      </c>
      <c r="M23" s="36">
        <v>0</v>
      </c>
      <c r="N23" s="36">
        <v>0</v>
      </c>
      <c r="O23" s="36">
        <v>0</v>
      </c>
      <c r="P23" s="37">
        <v>0</v>
      </c>
      <c r="Q23" s="36">
        <v>0</v>
      </c>
      <c r="R23" s="36">
        <v>0</v>
      </c>
      <c r="S23" s="36">
        <v>0</v>
      </c>
      <c r="T23" s="37">
        <v>0</v>
      </c>
      <c r="U23" s="36">
        <v>0</v>
      </c>
      <c r="V23" s="36">
        <v>0</v>
      </c>
      <c r="W23" s="36">
        <v>3</v>
      </c>
      <c r="X23" s="37">
        <f t="shared" si="0"/>
        <v>21</v>
      </c>
      <c r="Y23" s="155">
        <f t="shared" si="1"/>
        <v>6.6455696202531644E-3</v>
      </c>
      <c r="Z23" s="164"/>
      <c r="AA23" s="163"/>
    </row>
    <row r="24" spans="1:27" x14ac:dyDescent="0.3">
      <c r="A24" s="107" t="s">
        <v>205</v>
      </c>
      <c r="B24" s="33">
        <v>0</v>
      </c>
      <c r="C24" s="33">
        <v>0</v>
      </c>
      <c r="D24" s="34">
        <v>6</v>
      </c>
      <c r="E24" s="33">
        <v>0</v>
      </c>
      <c r="F24" s="33">
        <v>15</v>
      </c>
      <c r="G24" s="33">
        <v>0</v>
      </c>
      <c r="H24" s="34">
        <v>0</v>
      </c>
      <c r="I24" s="33">
        <v>0</v>
      </c>
      <c r="J24" s="33">
        <v>0</v>
      </c>
      <c r="K24" s="33">
        <v>0</v>
      </c>
      <c r="L24" s="34">
        <v>0</v>
      </c>
      <c r="M24" s="33">
        <v>5</v>
      </c>
      <c r="N24" s="33">
        <v>0</v>
      </c>
      <c r="O24" s="33">
        <v>0</v>
      </c>
      <c r="P24" s="34">
        <v>0</v>
      </c>
      <c r="Q24" s="33">
        <v>0</v>
      </c>
      <c r="R24" s="33">
        <v>2</v>
      </c>
      <c r="S24" s="33">
        <v>0</v>
      </c>
      <c r="T24" s="34">
        <v>0</v>
      </c>
      <c r="U24" s="33">
        <v>0</v>
      </c>
      <c r="V24" s="33">
        <v>0</v>
      </c>
      <c r="W24" s="33">
        <v>1</v>
      </c>
      <c r="X24" s="34">
        <f t="shared" si="0"/>
        <v>29</v>
      </c>
      <c r="Y24" s="154">
        <f t="shared" si="1"/>
        <v>9.1772151898734181E-3</v>
      </c>
      <c r="Z24" s="164"/>
      <c r="AA24" s="163"/>
    </row>
    <row r="25" spans="1:27" x14ac:dyDescent="0.3">
      <c r="A25" s="165" t="s">
        <v>204</v>
      </c>
      <c r="B25" s="36">
        <v>0</v>
      </c>
      <c r="C25" s="36">
        <v>0</v>
      </c>
      <c r="D25" s="37">
        <v>0</v>
      </c>
      <c r="E25" s="36">
        <v>5</v>
      </c>
      <c r="F25" s="36">
        <v>0</v>
      </c>
      <c r="G25" s="36">
        <v>0</v>
      </c>
      <c r="H25" s="37">
        <v>0</v>
      </c>
      <c r="I25" s="36">
        <v>0</v>
      </c>
      <c r="J25" s="36">
        <v>0</v>
      </c>
      <c r="K25" s="36">
        <v>0</v>
      </c>
      <c r="L25" s="37">
        <v>0</v>
      </c>
      <c r="M25" s="36">
        <v>0</v>
      </c>
      <c r="N25" s="36">
        <v>0</v>
      </c>
      <c r="O25" s="36">
        <v>0</v>
      </c>
      <c r="P25" s="37">
        <v>0</v>
      </c>
      <c r="Q25" s="36">
        <v>0</v>
      </c>
      <c r="R25" s="36">
        <v>0</v>
      </c>
      <c r="S25" s="36">
        <v>0</v>
      </c>
      <c r="T25" s="37">
        <v>0</v>
      </c>
      <c r="U25" s="36">
        <v>0</v>
      </c>
      <c r="V25" s="36">
        <v>0</v>
      </c>
      <c r="W25" s="36">
        <v>10</v>
      </c>
      <c r="X25" s="37">
        <f t="shared" si="0"/>
        <v>15</v>
      </c>
      <c r="Y25" s="155">
        <f t="shared" si="1"/>
        <v>4.7468354430379748E-3</v>
      </c>
      <c r="Z25" s="164"/>
      <c r="AA25" s="163"/>
    </row>
    <row r="26" spans="1:27" x14ac:dyDescent="0.3">
      <c r="A26" s="107" t="s">
        <v>203</v>
      </c>
      <c r="B26" s="33">
        <v>6</v>
      </c>
      <c r="C26" s="33">
        <v>0</v>
      </c>
      <c r="D26" s="34">
        <v>0</v>
      </c>
      <c r="E26" s="33">
        <v>0</v>
      </c>
      <c r="F26" s="33">
        <v>0</v>
      </c>
      <c r="G26" s="33">
        <v>0</v>
      </c>
      <c r="H26" s="34">
        <v>0</v>
      </c>
      <c r="I26" s="33">
        <v>0</v>
      </c>
      <c r="J26" s="33">
        <v>0</v>
      </c>
      <c r="K26" s="33">
        <v>0</v>
      </c>
      <c r="L26" s="34">
        <v>0</v>
      </c>
      <c r="M26" s="33">
        <v>0</v>
      </c>
      <c r="N26" s="33">
        <v>0</v>
      </c>
      <c r="O26" s="33">
        <v>0</v>
      </c>
      <c r="P26" s="34">
        <v>0</v>
      </c>
      <c r="Q26" s="33">
        <v>0</v>
      </c>
      <c r="R26" s="33">
        <v>5</v>
      </c>
      <c r="S26" s="33">
        <v>0</v>
      </c>
      <c r="T26" s="34">
        <v>0</v>
      </c>
      <c r="U26" s="33">
        <v>0</v>
      </c>
      <c r="V26" s="33">
        <v>0</v>
      </c>
      <c r="W26" s="33">
        <v>6</v>
      </c>
      <c r="X26" s="34">
        <f t="shared" si="0"/>
        <v>17</v>
      </c>
      <c r="Y26" s="154">
        <f t="shared" si="1"/>
        <v>5.379746835443038E-3</v>
      </c>
      <c r="Z26" s="164"/>
      <c r="AA26" s="163"/>
    </row>
    <row r="27" spans="1:27" x14ac:dyDescent="0.3">
      <c r="A27" s="165" t="s">
        <v>140</v>
      </c>
      <c r="B27" s="36">
        <v>0</v>
      </c>
      <c r="C27" s="36">
        <v>12</v>
      </c>
      <c r="D27" s="37">
        <v>0</v>
      </c>
      <c r="E27" s="36">
        <v>0</v>
      </c>
      <c r="F27" s="36">
        <v>0</v>
      </c>
      <c r="G27" s="36">
        <v>0</v>
      </c>
      <c r="H27" s="37">
        <v>0</v>
      </c>
      <c r="I27" s="36">
        <v>0</v>
      </c>
      <c r="J27" s="36">
        <v>0</v>
      </c>
      <c r="K27" s="36">
        <v>0</v>
      </c>
      <c r="L27" s="37">
        <v>0</v>
      </c>
      <c r="M27" s="36">
        <v>0</v>
      </c>
      <c r="N27" s="36">
        <v>0</v>
      </c>
      <c r="O27" s="36">
        <v>0</v>
      </c>
      <c r="P27" s="37">
        <v>0</v>
      </c>
      <c r="Q27" s="36">
        <v>0</v>
      </c>
      <c r="R27" s="36">
        <v>0</v>
      </c>
      <c r="S27" s="36">
        <v>0</v>
      </c>
      <c r="T27" s="37">
        <v>4</v>
      </c>
      <c r="U27" s="36">
        <v>0</v>
      </c>
      <c r="V27" s="36">
        <v>0</v>
      </c>
      <c r="W27" s="36">
        <v>10</v>
      </c>
      <c r="X27" s="37">
        <f t="shared" si="0"/>
        <v>26</v>
      </c>
      <c r="Y27" s="155">
        <f t="shared" si="1"/>
        <v>8.2278481012658233E-3</v>
      </c>
      <c r="Z27" s="164"/>
      <c r="AA27" s="163"/>
    </row>
    <row r="28" spans="1:27" x14ac:dyDescent="0.3">
      <c r="A28" s="107" t="s">
        <v>83</v>
      </c>
      <c r="B28" s="33">
        <v>4</v>
      </c>
      <c r="C28" s="33">
        <v>0</v>
      </c>
      <c r="D28" s="34">
        <v>0</v>
      </c>
      <c r="E28" s="33">
        <v>5</v>
      </c>
      <c r="F28" s="33">
        <v>0</v>
      </c>
      <c r="G28" s="33">
        <v>0</v>
      </c>
      <c r="H28" s="34">
        <v>0</v>
      </c>
      <c r="I28" s="33">
        <v>0</v>
      </c>
      <c r="J28" s="33">
        <v>0</v>
      </c>
      <c r="K28" s="33">
        <v>0</v>
      </c>
      <c r="L28" s="34">
        <v>0</v>
      </c>
      <c r="M28" s="33">
        <v>0</v>
      </c>
      <c r="N28" s="33">
        <v>0</v>
      </c>
      <c r="O28" s="33">
        <v>0</v>
      </c>
      <c r="P28" s="34">
        <v>0</v>
      </c>
      <c r="Q28" s="33">
        <v>0</v>
      </c>
      <c r="R28" s="33">
        <v>0</v>
      </c>
      <c r="S28" s="33">
        <v>0</v>
      </c>
      <c r="T28" s="34">
        <v>0</v>
      </c>
      <c r="U28" s="33">
        <v>0</v>
      </c>
      <c r="V28" s="33">
        <v>0</v>
      </c>
      <c r="W28" s="33">
        <v>6</v>
      </c>
      <c r="X28" s="34">
        <f t="shared" si="0"/>
        <v>15</v>
      </c>
      <c r="Y28" s="154">
        <f t="shared" si="1"/>
        <v>4.7468354430379748E-3</v>
      </c>
      <c r="Z28" s="164"/>
      <c r="AA28" s="163"/>
    </row>
    <row r="29" spans="1:27" x14ac:dyDescent="0.3">
      <c r="A29" s="165" t="s">
        <v>186</v>
      </c>
      <c r="B29" s="36">
        <v>0</v>
      </c>
      <c r="C29" s="36">
        <v>0</v>
      </c>
      <c r="D29" s="37">
        <v>0</v>
      </c>
      <c r="E29" s="36">
        <v>4</v>
      </c>
      <c r="F29" s="36">
        <v>0</v>
      </c>
      <c r="G29" s="36">
        <v>0</v>
      </c>
      <c r="H29" s="37">
        <v>0</v>
      </c>
      <c r="I29" s="36">
        <v>0</v>
      </c>
      <c r="J29" s="36">
        <v>0</v>
      </c>
      <c r="K29" s="36">
        <v>0</v>
      </c>
      <c r="L29" s="37">
        <v>0</v>
      </c>
      <c r="M29" s="36">
        <v>0</v>
      </c>
      <c r="N29" s="36">
        <v>0</v>
      </c>
      <c r="O29" s="36">
        <v>0</v>
      </c>
      <c r="P29" s="37">
        <v>0</v>
      </c>
      <c r="Q29" s="36">
        <v>0</v>
      </c>
      <c r="R29" s="36">
        <v>0</v>
      </c>
      <c r="S29" s="36">
        <v>0</v>
      </c>
      <c r="T29" s="37">
        <v>0</v>
      </c>
      <c r="U29" s="36">
        <v>0</v>
      </c>
      <c r="V29" s="36">
        <v>0</v>
      </c>
      <c r="W29" s="36">
        <v>1</v>
      </c>
      <c r="X29" s="37">
        <f t="shared" si="0"/>
        <v>5</v>
      </c>
      <c r="Y29" s="155">
        <f t="shared" si="1"/>
        <v>1.5822784810126582E-3</v>
      </c>
      <c r="Z29" s="164"/>
      <c r="AA29" s="163"/>
    </row>
    <row r="30" spans="1:27" x14ac:dyDescent="0.3">
      <c r="A30" s="107" t="s">
        <v>114</v>
      </c>
      <c r="B30" s="33">
        <v>0</v>
      </c>
      <c r="C30" s="33">
        <v>8</v>
      </c>
      <c r="D30" s="34">
        <v>0</v>
      </c>
      <c r="E30" s="33">
        <v>0</v>
      </c>
      <c r="F30" s="33">
        <v>0</v>
      </c>
      <c r="G30" s="33">
        <v>0</v>
      </c>
      <c r="H30" s="34">
        <v>5</v>
      </c>
      <c r="I30" s="33">
        <v>0</v>
      </c>
      <c r="J30" s="33">
        <v>0</v>
      </c>
      <c r="K30" s="33">
        <v>0</v>
      </c>
      <c r="L30" s="34">
        <v>0</v>
      </c>
      <c r="M30" s="33">
        <v>0</v>
      </c>
      <c r="N30" s="33">
        <v>0</v>
      </c>
      <c r="O30" s="33">
        <v>0</v>
      </c>
      <c r="P30" s="34">
        <v>0</v>
      </c>
      <c r="Q30" s="33">
        <v>0</v>
      </c>
      <c r="R30" s="33">
        <v>0</v>
      </c>
      <c r="S30" s="33">
        <v>0</v>
      </c>
      <c r="T30" s="34">
        <v>0</v>
      </c>
      <c r="U30" s="33">
        <v>0</v>
      </c>
      <c r="V30" s="33">
        <v>0</v>
      </c>
      <c r="W30" s="33">
        <v>4</v>
      </c>
      <c r="X30" s="34">
        <f t="shared" si="0"/>
        <v>17</v>
      </c>
      <c r="Y30" s="154">
        <f t="shared" si="1"/>
        <v>5.379746835443038E-3</v>
      </c>
      <c r="Z30" s="164"/>
      <c r="AA30" s="163"/>
    </row>
    <row r="31" spans="1:27" ht="28.5" x14ac:dyDescent="0.3">
      <c r="A31" s="166" t="s">
        <v>202</v>
      </c>
      <c r="B31" s="167">
        <f>SUM(B4:B30)</f>
        <v>607</v>
      </c>
      <c r="C31" s="167">
        <f t="shared" ref="C31:W31" si="2">SUM(C4:C30)</f>
        <v>359</v>
      </c>
      <c r="D31" s="167">
        <f t="shared" si="2"/>
        <v>198</v>
      </c>
      <c r="E31" s="167">
        <f t="shared" si="2"/>
        <v>144</v>
      </c>
      <c r="F31" s="167">
        <f t="shared" si="2"/>
        <v>136</v>
      </c>
      <c r="G31" s="167">
        <f t="shared" si="2"/>
        <v>108</v>
      </c>
      <c r="H31" s="167">
        <f t="shared" si="2"/>
        <v>104</v>
      </c>
      <c r="I31" s="167">
        <f t="shared" si="2"/>
        <v>85</v>
      </c>
      <c r="J31" s="167">
        <f t="shared" si="2"/>
        <v>78</v>
      </c>
      <c r="K31" s="167">
        <f t="shared" si="2"/>
        <v>70</v>
      </c>
      <c r="L31" s="167">
        <f t="shared" si="2"/>
        <v>69</v>
      </c>
      <c r="M31" s="167">
        <f t="shared" si="2"/>
        <v>62</v>
      </c>
      <c r="N31" s="167">
        <f t="shared" si="2"/>
        <v>62</v>
      </c>
      <c r="O31" s="167">
        <f t="shared" si="2"/>
        <v>57</v>
      </c>
      <c r="P31" s="167">
        <f t="shared" si="2"/>
        <v>53</v>
      </c>
      <c r="Q31" s="167">
        <f t="shared" si="2"/>
        <v>53</v>
      </c>
      <c r="R31" s="167">
        <f t="shared" si="2"/>
        <v>48</v>
      </c>
      <c r="S31" s="167">
        <f t="shared" si="2"/>
        <v>45</v>
      </c>
      <c r="T31" s="167">
        <f t="shared" si="2"/>
        <v>44</v>
      </c>
      <c r="U31" s="167">
        <f t="shared" si="2"/>
        <v>38</v>
      </c>
      <c r="V31" s="167">
        <f t="shared" si="2"/>
        <v>33</v>
      </c>
      <c r="W31" s="167">
        <f t="shared" si="2"/>
        <v>707</v>
      </c>
      <c r="X31" s="167">
        <f>SUM(B31:W31)</f>
        <v>3160</v>
      </c>
      <c r="Y31" s="168">
        <v>1</v>
      </c>
      <c r="Z31" s="164"/>
      <c r="AA31" s="163"/>
    </row>
    <row r="32" spans="1:27" ht="28.5" x14ac:dyDescent="0.3">
      <c r="A32" s="169" t="s">
        <v>201</v>
      </c>
      <c r="B32" s="170">
        <f>B31/$X$31</f>
        <v>0.19208860759493671</v>
      </c>
      <c r="C32" s="170">
        <f t="shared" ref="C32:X32" si="3">C31/$X$31</f>
        <v>0.11360759493670886</v>
      </c>
      <c r="D32" s="170">
        <f t="shared" si="3"/>
        <v>6.2658227848101267E-2</v>
      </c>
      <c r="E32" s="170">
        <f t="shared" si="3"/>
        <v>4.5569620253164557E-2</v>
      </c>
      <c r="F32" s="170">
        <f t="shared" si="3"/>
        <v>4.3037974683544304E-2</v>
      </c>
      <c r="G32" s="170">
        <f t="shared" si="3"/>
        <v>3.4177215189873419E-2</v>
      </c>
      <c r="H32" s="170">
        <f t="shared" si="3"/>
        <v>3.2911392405063293E-2</v>
      </c>
      <c r="I32" s="170">
        <f t="shared" si="3"/>
        <v>2.6898734177215191E-2</v>
      </c>
      <c r="J32" s="170">
        <f t="shared" si="3"/>
        <v>2.4683544303797468E-2</v>
      </c>
      <c r="K32" s="170">
        <f t="shared" si="3"/>
        <v>2.2151898734177215E-2</v>
      </c>
      <c r="L32" s="170">
        <f t="shared" si="3"/>
        <v>2.1835443037974682E-2</v>
      </c>
      <c r="M32" s="170">
        <f t="shared" si="3"/>
        <v>1.9620253164556962E-2</v>
      </c>
      <c r="N32" s="170">
        <f t="shared" si="3"/>
        <v>1.9620253164556962E-2</v>
      </c>
      <c r="O32" s="170">
        <f t="shared" si="3"/>
        <v>1.8037974683544303E-2</v>
      </c>
      <c r="P32" s="170">
        <f t="shared" si="3"/>
        <v>1.6772151898734176E-2</v>
      </c>
      <c r="Q32" s="170">
        <f t="shared" si="3"/>
        <v>1.6772151898734176E-2</v>
      </c>
      <c r="R32" s="170">
        <f t="shared" si="3"/>
        <v>1.5189873417721518E-2</v>
      </c>
      <c r="S32" s="170">
        <f t="shared" si="3"/>
        <v>1.4240506329113924E-2</v>
      </c>
      <c r="T32" s="170">
        <f t="shared" si="3"/>
        <v>1.3924050632911392E-2</v>
      </c>
      <c r="U32" s="170">
        <f t="shared" si="3"/>
        <v>1.2025316455696202E-2</v>
      </c>
      <c r="V32" s="170">
        <f t="shared" si="3"/>
        <v>1.0443037974683544E-2</v>
      </c>
      <c r="W32" s="170">
        <f t="shared" si="3"/>
        <v>0.22373417721518987</v>
      </c>
      <c r="X32" s="170">
        <f t="shared" si="3"/>
        <v>1</v>
      </c>
      <c r="Y32" s="170"/>
      <c r="Z32" s="164"/>
      <c r="AA32" s="163"/>
    </row>
    <row r="33" spans="3:3" x14ac:dyDescent="0.3">
      <c r="C33" s="5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7"/>
  <dimension ref="A1:W387"/>
  <sheetViews>
    <sheetView zoomScaleNormal="100" workbookViewId="0">
      <selection activeCell="B5" sqref="B5"/>
    </sheetView>
  </sheetViews>
  <sheetFormatPr defaultRowHeight="16.5" x14ac:dyDescent="0.3"/>
  <cols>
    <col min="1" max="1" width="10.85546875" style="31" customWidth="1"/>
    <col min="2" max="2" width="28.140625" style="31" bestFit="1" customWidth="1"/>
    <col min="3" max="4" width="15.85546875" style="31" customWidth="1"/>
    <col min="5" max="16384" width="9.140625" style="31"/>
  </cols>
  <sheetData>
    <row r="1" spans="1:23" s="27" customFormat="1" x14ac:dyDescent="0.3">
      <c r="A1" s="22" t="s">
        <v>709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4"/>
      <c r="M1" s="23"/>
      <c r="N1" s="23"/>
      <c r="O1" s="23"/>
      <c r="P1" s="24"/>
      <c r="Q1" s="24"/>
      <c r="R1" s="23"/>
      <c r="S1" s="24"/>
      <c r="T1" s="24"/>
      <c r="U1" s="25"/>
      <c r="V1" s="25"/>
      <c r="W1" s="26"/>
    </row>
    <row r="3" spans="1:23" x14ac:dyDescent="0.3">
      <c r="A3" s="28" t="s">
        <v>61</v>
      </c>
      <c r="B3" s="29" t="s">
        <v>60</v>
      </c>
      <c r="C3" s="29" t="s">
        <v>2</v>
      </c>
      <c r="D3" s="30" t="s">
        <v>3</v>
      </c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x14ac:dyDescent="0.3">
      <c r="A4" s="32" t="s">
        <v>186</v>
      </c>
      <c r="B4" s="33" t="s">
        <v>674</v>
      </c>
      <c r="C4" s="33">
        <v>1</v>
      </c>
      <c r="D4" s="34">
        <v>1</v>
      </c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</row>
    <row r="5" spans="1:23" x14ac:dyDescent="0.3">
      <c r="A5" s="35" t="s">
        <v>186</v>
      </c>
      <c r="B5" s="36" t="s">
        <v>210</v>
      </c>
      <c r="C5" s="36">
        <v>1</v>
      </c>
      <c r="D5" s="37">
        <v>4</v>
      </c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</row>
    <row r="6" spans="1:23" x14ac:dyDescent="0.3">
      <c r="A6" s="32" t="s">
        <v>205</v>
      </c>
      <c r="B6" s="33" t="s">
        <v>211</v>
      </c>
      <c r="C6" s="33">
        <v>1</v>
      </c>
      <c r="D6" s="34">
        <v>6</v>
      </c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</row>
    <row r="7" spans="1:23" x14ac:dyDescent="0.3">
      <c r="A7" s="35" t="s">
        <v>205</v>
      </c>
      <c r="B7" s="36" t="s">
        <v>212</v>
      </c>
      <c r="C7" s="36">
        <v>5</v>
      </c>
      <c r="D7" s="37">
        <v>23</v>
      </c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</row>
    <row r="8" spans="1:23" x14ac:dyDescent="0.3">
      <c r="A8" s="32" t="s">
        <v>116</v>
      </c>
      <c r="B8" s="33" t="s">
        <v>115</v>
      </c>
      <c r="C8" s="33">
        <v>8</v>
      </c>
      <c r="D8" s="34">
        <v>63</v>
      </c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x14ac:dyDescent="0.3">
      <c r="A9" s="35" t="s">
        <v>114</v>
      </c>
      <c r="B9" s="36" t="s">
        <v>113</v>
      </c>
      <c r="C9" s="36">
        <v>4</v>
      </c>
      <c r="D9" s="37">
        <v>17</v>
      </c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</row>
    <row r="10" spans="1:23" x14ac:dyDescent="0.3">
      <c r="A10" s="32" t="s">
        <v>112</v>
      </c>
      <c r="B10" s="33" t="s">
        <v>213</v>
      </c>
      <c r="C10" s="33">
        <v>1</v>
      </c>
      <c r="D10" s="34">
        <v>1</v>
      </c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</row>
    <row r="11" spans="1:23" x14ac:dyDescent="0.3">
      <c r="A11" s="35" t="s">
        <v>112</v>
      </c>
      <c r="B11" s="36" t="s">
        <v>214</v>
      </c>
      <c r="C11" s="36">
        <v>1</v>
      </c>
      <c r="D11" s="37">
        <v>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</row>
    <row r="12" spans="1:23" x14ac:dyDescent="0.3">
      <c r="A12" s="32" t="s">
        <v>112</v>
      </c>
      <c r="B12" s="33" t="s">
        <v>603</v>
      </c>
      <c r="C12" s="33">
        <v>1</v>
      </c>
      <c r="D12" s="34">
        <v>5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</row>
    <row r="13" spans="1:23" x14ac:dyDescent="0.3">
      <c r="A13" s="35" t="s">
        <v>112</v>
      </c>
      <c r="B13" s="36" t="s">
        <v>215</v>
      </c>
      <c r="C13" s="36">
        <v>1</v>
      </c>
      <c r="D13" s="37">
        <v>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</row>
    <row r="14" spans="1:23" x14ac:dyDescent="0.3">
      <c r="A14" s="32" t="s">
        <v>112</v>
      </c>
      <c r="B14" s="33" t="s">
        <v>216</v>
      </c>
      <c r="C14" s="33">
        <v>1</v>
      </c>
      <c r="D14" s="34">
        <v>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</row>
    <row r="15" spans="1:23" x14ac:dyDescent="0.3">
      <c r="A15" s="35" t="s">
        <v>112</v>
      </c>
      <c r="B15" s="36" t="s">
        <v>217</v>
      </c>
      <c r="C15" s="36">
        <v>1</v>
      </c>
      <c r="D15" s="37">
        <v>2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</row>
    <row r="16" spans="1:23" x14ac:dyDescent="0.3">
      <c r="A16" s="32" t="s">
        <v>112</v>
      </c>
      <c r="B16" s="33" t="s">
        <v>604</v>
      </c>
      <c r="C16" s="33">
        <v>1</v>
      </c>
      <c r="D16" s="34">
        <v>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</row>
    <row r="17" spans="1:23" x14ac:dyDescent="0.3">
      <c r="A17" s="35" t="s">
        <v>112</v>
      </c>
      <c r="B17" s="36" t="s">
        <v>111</v>
      </c>
      <c r="C17" s="36">
        <v>1</v>
      </c>
      <c r="D17" s="37">
        <v>2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</row>
    <row r="18" spans="1:23" x14ac:dyDescent="0.3">
      <c r="A18" s="32" t="s">
        <v>112</v>
      </c>
      <c r="B18" s="33" t="s">
        <v>218</v>
      </c>
      <c r="C18" s="33">
        <v>1</v>
      </c>
      <c r="D18" s="34">
        <v>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</row>
    <row r="19" spans="1:23" x14ac:dyDescent="0.3">
      <c r="A19" s="35" t="s">
        <v>112</v>
      </c>
      <c r="B19" s="36" t="s">
        <v>164</v>
      </c>
      <c r="C19" s="36">
        <v>13</v>
      </c>
      <c r="D19" s="37">
        <v>66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</row>
    <row r="20" spans="1:23" x14ac:dyDescent="0.3">
      <c r="A20" s="32" t="s">
        <v>112</v>
      </c>
      <c r="B20" s="33" t="s">
        <v>219</v>
      </c>
      <c r="C20" s="33">
        <v>1</v>
      </c>
      <c r="D20" s="34">
        <v>2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</row>
    <row r="21" spans="1:23" x14ac:dyDescent="0.3">
      <c r="A21" s="35" t="s">
        <v>112</v>
      </c>
      <c r="B21" s="36" t="s">
        <v>136</v>
      </c>
      <c r="C21" s="36">
        <v>1</v>
      </c>
      <c r="D21" s="37">
        <v>2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</row>
    <row r="22" spans="1:23" x14ac:dyDescent="0.3">
      <c r="A22" s="32" t="s">
        <v>112</v>
      </c>
      <c r="B22" s="33" t="s">
        <v>220</v>
      </c>
      <c r="C22" s="33">
        <v>2</v>
      </c>
      <c r="D22" s="34">
        <v>6</v>
      </c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</row>
    <row r="23" spans="1:23" x14ac:dyDescent="0.3">
      <c r="A23" s="35" t="s">
        <v>112</v>
      </c>
      <c r="B23" s="36" t="s">
        <v>221</v>
      </c>
      <c r="C23" s="36">
        <v>1</v>
      </c>
      <c r="D23" s="37">
        <v>3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</row>
    <row r="24" spans="1:23" x14ac:dyDescent="0.3">
      <c r="A24" s="32" t="s">
        <v>69</v>
      </c>
      <c r="B24" s="33" t="s">
        <v>68</v>
      </c>
      <c r="C24" s="33">
        <v>1</v>
      </c>
      <c r="D24" s="34">
        <v>2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</row>
    <row r="25" spans="1:23" x14ac:dyDescent="0.3">
      <c r="A25" s="35" t="s">
        <v>69</v>
      </c>
      <c r="B25" s="36" t="s">
        <v>222</v>
      </c>
      <c r="C25" s="36">
        <v>1</v>
      </c>
      <c r="D25" s="37">
        <v>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</row>
    <row r="26" spans="1:23" x14ac:dyDescent="0.3">
      <c r="A26" s="32" t="s">
        <v>69</v>
      </c>
      <c r="B26" s="33" t="s">
        <v>94</v>
      </c>
      <c r="C26" s="33">
        <v>13</v>
      </c>
      <c r="D26" s="34">
        <v>69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</row>
    <row r="27" spans="1:23" x14ac:dyDescent="0.3">
      <c r="A27" s="35" t="s">
        <v>69</v>
      </c>
      <c r="B27" s="36" t="s">
        <v>223</v>
      </c>
      <c r="C27" s="36">
        <v>1</v>
      </c>
      <c r="D27" s="37">
        <v>1</v>
      </c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</row>
    <row r="28" spans="1:23" x14ac:dyDescent="0.3">
      <c r="A28" s="32" t="s">
        <v>69</v>
      </c>
      <c r="B28" s="33" t="s">
        <v>224</v>
      </c>
      <c r="C28" s="33">
        <v>1</v>
      </c>
      <c r="D28" s="34">
        <v>6</v>
      </c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</row>
    <row r="29" spans="1:23" x14ac:dyDescent="0.3">
      <c r="A29" s="35" t="s">
        <v>69</v>
      </c>
      <c r="B29" s="36" t="s">
        <v>225</v>
      </c>
      <c r="C29" s="36">
        <v>1</v>
      </c>
      <c r="D29" s="37">
        <v>2</v>
      </c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</row>
    <row r="30" spans="1:23" x14ac:dyDescent="0.3">
      <c r="A30" s="32" t="s">
        <v>69</v>
      </c>
      <c r="B30" s="33" t="s">
        <v>226</v>
      </c>
      <c r="C30" s="33">
        <v>1</v>
      </c>
      <c r="D30" s="34">
        <v>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</row>
    <row r="31" spans="1:23" x14ac:dyDescent="0.3">
      <c r="A31" s="35" t="s">
        <v>69</v>
      </c>
      <c r="B31" s="36" t="s">
        <v>227</v>
      </c>
      <c r="C31" s="36">
        <v>1</v>
      </c>
      <c r="D31" s="37">
        <v>2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</row>
    <row r="32" spans="1:23" x14ac:dyDescent="0.3">
      <c r="A32" s="32" t="s">
        <v>69</v>
      </c>
      <c r="B32" s="33" t="s">
        <v>137</v>
      </c>
      <c r="C32" s="33">
        <v>2</v>
      </c>
      <c r="D32" s="34">
        <v>8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</row>
    <row r="33" spans="1:23" x14ac:dyDescent="0.3">
      <c r="A33" s="35" t="s">
        <v>87</v>
      </c>
      <c r="B33" s="36" t="s">
        <v>86</v>
      </c>
      <c r="C33" s="36">
        <v>15</v>
      </c>
      <c r="D33" s="37">
        <v>88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x14ac:dyDescent="0.3">
      <c r="A34" s="32" t="s">
        <v>150</v>
      </c>
      <c r="B34" s="33" t="s">
        <v>675</v>
      </c>
      <c r="C34" s="33">
        <v>1</v>
      </c>
      <c r="D34" s="34">
        <v>2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</row>
    <row r="35" spans="1:23" x14ac:dyDescent="0.3">
      <c r="A35" s="35" t="s">
        <v>150</v>
      </c>
      <c r="B35" s="36" t="s">
        <v>179</v>
      </c>
      <c r="C35" s="36">
        <v>2</v>
      </c>
      <c r="D35" s="37">
        <v>5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</row>
    <row r="36" spans="1:23" x14ac:dyDescent="0.3">
      <c r="A36" s="32" t="s">
        <v>150</v>
      </c>
      <c r="B36" s="33" t="s">
        <v>228</v>
      </c>
      <c r="C36" s="33">
        <v>1</v>
      </c>
      <c r="D36" s="34">
        <v>5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</row>
    <row r="37" spans="1:23" x14ac:dyDescent="0.3">
      <c r="A37" s="35" t="s">
        <v>150</v>
      </c>
      <c r="B37" s="36" t="s">
        <v>229</v>
      </c>
      <c r="C37" s="36">
        <v>1</v>
      </c>
      <c r="D37" s="37">
        <v>2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</row>
    <row r="38" spans="1:23" x14ac:dyDescent="0.3">
      <c r="A38" s="32" t="s">
        <v>150</v>
      </c>
      <c r="B38" s="33" t="s">
        <v>230</v>
      </c>
      <c r="C38" s="33">
        <v>1</v>
      </c>
      <c r="D38" s="34">
        <v>3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</row>
    <row r="39" spans="1:23" x14ac:dyDescent="0.3">
      <c r="A39" s="35" t="s">
        <v>150</v>
      </c>
      <c r="B39" s="36" t="s">
        <v>152</v>
      </c>
      <c r="C39" s="36">
        <v>2</v>
      </c>
      <c r="D39" s="37">
        <v>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</row>
    <row r="40" spans="1:23" x14ac:dyDescent="0.3">
      <c r="A40" s="32" t="s">
        <v>150</v>
      </c>
      <c r="B40" s="33" t="s">
        <v>231</v>
      </c>
      <c r="C40" s="33">
        <v>1</v>
      </c>
      <c r="D40" s="34">
        <v>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</row>
    <row r="41" spans="1:23" x14ac:dyDescent="0.3">
      <c r="A41" s="35" t="s">
        <v>150</v>
      </c>
      <c r="B41" s="36" t="s">
        <v>232</v>
      </c>
      <c r="C41" s="36">
        <v>1</v>
      </c>
      <c r="D41" s="37">
        <v>1</v>
      </c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</row>
    <row r="42" spans="1:23" x14ac:dyDescent="0.3">
      <c r="A42" s="32" t="s">
        <v>150</v>
      </c>
      <c r="B42" s="33" t="s">
        <v>233</v>
      </c>
      <c r="C42" s="33">
        <v>1</v>
      </c>
      <c r="D42" s="34">
        <v>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</row>
    <row r="43" spans="1:23" x14ac:dyDescent="0.3">
      <c r="A43" s="35" t="s">
        <v>150</v>
      </c>
      <c r="B43" s="36" t="s">
        <v>234</v>
      </c>
      <c r="C43" s="36">
        <v>2</v>
      </c>
      <c r="D43" s="37">
        <v>10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</row>
    <row r="44" spans="1:23" x14ac:dyDescent="0.3">
      <c r="A44" s="32" t="s">
        <v>150</v>
      </c>
      <c r="B44" s="33" t="s">
        <v>149</v>
      </c>
      <c r="C44" s="33">
        <v>3</v>
      </c>
      <c r="D44" s="34">
        <v>21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</row>
    <row r="45" spans="1:23" x14ac:dyDescent="0.3">
      <c r="A45" s="35" t="s">
        <v>150</v>
      </c>
      <c r="B45" s="36" t="s">
        <v>235</v>
      </c>
      <c r="C45" s="36">
        <v>3</v>
      </c>
      <c r="D45" s="37">
        <v>14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</row>
    <row r="46" spans="1:23" x14ac:dyDescent="0.3">
      <c r="A46" s="32" t="s">
        <v>96</v>
      </c>
      <c r="B46" s="33" t="s">
        <v>236</v>
      </c>
      <c r="C46" s="33">
        <v>1</v>
      </c>
      <c r="D46" s="34">
        <v>4</v>
      </c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</row>
    <row r="47" spans="1:23" x14ac:dyDescent="0.3">
      <c r="A47" s="35" t="s">
        <v>96</v>
      </c>
      <c r="B47" s="36" t="s">
        <v>237</v>
      </c>
      <c r="C47" s="36">
        <v>2</v>
      </c>
      <c r="D47" s="37">
        <v>9</v>
      </c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</row>
    <row r="48" spans="1:23" x14ac:dyDescent="0.3">
      <c r="A48" s="32" t="s">
        <v>96</v>
      </c>
      <c r="B48" s="33" t="s">
        <v>238</v>
      </c>
      <c r="C48" s="33">
        <v>2</v>
      </c>
      <c r="D48" s="34">
        <v>10</v>
      </c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</row>
    <row r="49" spans="1:23" x14ac:dyDescent="0.3">
      <c r="A49" s="35" t="s">
        <v>96</v>
      </c>
      <c r="B49" s="36" t="s">
        <v>239</v>
      </c>
      <c r="C49" s="36">
        <v>1</v>
      </c>
      <c r="D49" s="37">
        <v>2</v>
      </c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</row>
    <row r="50" spans="1:23" x14ac:dyDescent="0.3">
      <c r="A50" s="32" t="s">
        <v>96</v>
      </c>
      <c r="B50" s="33" t="s">
        <v>240</v>
      </c>
      <c r="C50" s="33">
        <v>1</v>
      </c>
      <c r="D50" s="34">
        <v>3</v>
      </c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</row>
    <row r="51" spans="1:23" x14ac:dyDescent="0.3">
      <c r="A51" s="35" t="s">
        <v>96</v>
      </c>
      <c r="B51" s="36" t="s">
        <v>241</v>
      </c>
      <c r="C51" s="36">
        <v>1</v>
      </c>
      <c r="D51" s="37">
        <v>1</v>
      </c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</row>
    <row r="52" spans="1:23" x14ac:dyDescent="0.3">
      <c r="A52" s="32" t="s">
        <v>96</v>
      </c>
      <c r="B52" s="33" t="s">
        <v>95</v>
      </c>
      <c r="C52" s="33">
        <v>11</v>
      </c>
      <c r="D52" s="34">
        <v>52</v>
      </c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</row>
    <row r="53" spans="1:23" x14ac:dyDescent="0.3">
      <c r="A53" s="35" t="s">
        <v>96</v>
      </c>
      <c r="B53" s="36" t="s">
        <v>242</v>
      </c>
      <c r="C53" s="36">
        <v>1</v>
      </c>
      <c r="D53" s="37">
        <v>1</v>
      </c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</row>
    <row r="54" spans="1:23" x14ac:dyDescent="0.3">
      <c r="A54" s="32" t="s">
        <v>96</v>
      </c>
      <c r="B54" s="33" t="s">
        <v>243</v>
      </c>
      <c r="C54" s="33">
        <v>1</v>
      </c>
      <c r="D54" s="34">
        <v>3</v>
      </c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</row>
    <row r="55" spans="1:23" x14ac:dyDescent="0.3">
      <c r="A55" s="35" t="s">
        <v>96</v>
      </c>
      <c r="B55" s="36" t="s">
        <v>244</v>
      </c>
      <c r="C55" s="36">
        <v>1</v>
      </c>
      <c r="D55" s="37">
        <v>3</v>
      </c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</row>
    <row r="56" spans="1:23" x14ac:dyDescent="0.3">
      <c r="A56" s="32" t="s">
        <v>96</v>
      </c>
      <c r="B56" s="33" t="s">
        <v>245</v>
      </c>
      <c r="C56" s="33">
        <v>1</v>
      </c>
      <c r="D56" s="34">
        <v>3</v>
      </c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</row>
    <row r="57" spans="1:23" x14ac:dyDescent="0.3">
      <c r="A57" s="35" t="s">
        <v>96</v>
      </c>
      <c r="B57" s="36" t="s">
        <v>246</v>
      </c>
      <c r="C57" s="36">
        <v>1</v>
      </c>
      <c r="D57" s="37">
        <v>3</v>
      </c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</row>
    <row r="58" spans="1:23" x14ac:dyDescent="0.3">
      <c r="A58" s="32" t="s">
        <v>96</v>
      </c>
      <c r="B58" s="33" t="s">
        <v>676</v>
      </c>
      <c r="C58" s="33">
        <v>1</v>
      </c>
      <c r="D58" s="34">
        <v>1</v>
      </c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</row>
    <row r="59" spans="1:23" x14ac:dyDescent="0.3">
      <c r="A59" s="35" t="s">
        <v>96</v>
      </c>
      <c r="B59" s="36" t="s">
        <v>247</v>
      </c>
      <c r="C59" s="36">
        <v>1</v>
      </c>
      <c r="D59" s="37">
        <v>1</v>
      </c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</row>
    <row r="60" spans="1:23" x14ac:dyDescent="0.3">
      <c r="A60" s="32" t="s">
        <v>96</v>
      </c>
      <c r="B60" s="33" t="s">
        <v>248</v>
      </c>
      <c r="C60" s="33">
        <v>2</v>
      </c>
      <c r="D60" s="34">
        <v>9</v>
      </c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</row>
    <row r="61" spans="1:23" x14ac:dyDescent="0.3">
      <c r="A61" s="35" t="s">
        <v>96</v>
      </c>
      <c r="B61" s="36" t="s">
        <v>249</v>
      </c>
      <c r="C61" s="36">
        <v>2</v>
      </c>
      <c r="D61" s="37">
        <v>8</v>
      </c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</row>
    <row r="62" spans="1:23" x14ac:dyDescent="0.3">
      <c r="A62" s="32" t="s">
        <v>77</v>
      </c>
      <c r="B62" s="33" t="s">
        <v>76</v>
      </c>
      <c r="C62" s="33">
        <v>1</v>
      </c>
      <c r="D62" s="34">
        <v>2</v>
      </c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</row>
    <row r="63" spans="1:23" x14ac:dyDescent="0.3">
      <c r="A63" s="35" t="s">
        <v>77</v>
      </c>
      <c r="B63" s="36" t="s">
        <v>618</v>
      </c>
      <c r="C63" s="36">
        <v>1</v>
      </c>
      <c r="D63" s="37">
        <v>5</v>
      </c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</row>
    <row r="64" spans="1:23" x14ac:dyDescent="0.3">
      <c r="A64" s="32" t="s">
        <v>77</v>
      </c>
      <c r="B64" s="33" t="s">
        <v>250</v>
      </c>
      <c r="C64" s="33">
        <v>2</v>
      </c>
      <c r="D64" s="34">
        <v>8</v>
      </c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</row>
    <row r="65" spans="1:23" x14ac:dyDescent="0.3">
      <c r="A65" s="35" t="s">
        <v>77</v>
      </c>
      <c r="B65" s="36" t="s">
        <v>132</v>
      </c>
      <c r="C65" s="36">
        <v>1</v>
      </c>
      <c r="D65" s="37">
        <v>6</v>
      </c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</row>
    <row r="66" spans="1:23" x14ac:dyDescent="0.3">
      <c r="A66" s="32" t="s">
        <v>77</v>
      </c>
      <c r="B66" s="33" t="s">
        <v>133</v>
      </c>
      <c r="C66" s="33">
        <v>5</v>
      </c>
      <c r="D66" s="34">
        <v>30</v>
      </c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</row>
    <row r="67" spans="1:23" x14ac:dyDescent="0.3">
      <c r="A67" s="35" t="s">
        <v>75</v>
      </c>
      <c r="B67" s="36" t="s">
        <v>251</v>
      </c>
      <c r="C67" s="36">
        <v>1</v>
      </c>
      <c r="D67" s="37">
        <v>2</v>
      </c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</row>
    <row r="68" spans="1:23" x14ac:dyDescent="0.3">
      <c r="A68" s="32" t="s">
        <v>75</v>
      </c>
      <c r="B68" s="33" t="s">
        <v>74</v>
      </c>
      <c r="C68" s="33">
        <v>1</v>
      </c>
      <c r="D68" s="34">
        <v>2</v>
      </c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</row>
    <row r="69" spans="1:23" x14ac:dyDescent="0.3">
      <c r="A69" s="35" t="s">
        <v>75</v>
      </c>
      <c r="B69" s="36" t="s">
        <v>252</v>
      </c>
      <c r="C69" s="36">
        <v>1</v>
      </c>
      <c r="D69" s="37">
        <v>1</v>
      </c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</row>
    <row r="70" spans="1:23" x14ac:dyDescent="0.3">
      <c r="A70" s="32" t="s">
        <v>75</v>
      </c>
      <c r="B70" s="33" t="s">
        <v>253</v>
      </c>
      <c r="C70" s="33">
        <v>1</v>
      </c>
      <c r="D70" s="34">
        <v>2</v>
      </c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</row>
    <row r="71" spans="1:23" x14ac:dyDescent="0.3">
      <c r="A71" s="35" t="s">
        <v>75</v>
      </c>
      <c r="B71" s="36" t="s">
        <v>254</v>
      </c>
      <c r="C71" s="36">
        <v>15</v>
      </c>
      <c r="D71" s="37">
        <v>86</v>
      </c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</row>
    <row r="72" spans="1:23" x14ac:dyDescent="0.3">
      <c r="A72" s="32" t="s">
        <v>75</v>
      </c>
      <c r="B72" s="33" t="s">
        <v>255</v>
      </c>
      <c r="C72" s="33">
        <v>3</v>
      </c>
      <c r="D72" s="34">
        <v>17</v>
      </c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</row>
    <row r="73" spans="1:23" x14ac:dyDescent="0.3">
      <c r="A73" s="35" t="s">
        <v>75</v>
      </c>
      <c r="B73" s="36" t="s">
        <v>677</v>
      </c>
      <c r="C73" s="36">
        <v>1</v>
      </c>
      <c r="D73" s="37">
        <v>1</v>
      </c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</row>
    <row r="74" spans="1:23" x14ac:dyDescent="0.3">
      <c r="A74" s="32" t="s">
        <v>75</v>
      </c>
      <c r="B74" s="33" t="s">
        <v>256</v>
      </c>
      <c r="C74" s="33">
        <v>1</v>
      </c>
      <c r="D74" s="34">
        <v>1</v>
      </c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</row>
    <row r="75" spans="1:23" x14ac:dyDescent="0.3">
      <c r="A75" s="35" t="s">
        <v>75</v>
      </c>
      <c r="B75" s="36" t="s">
        <v>91</v>
      </c>
      <c r="C75" s="36">
        <v>1</v>
      </c>
      <c r="D75" s="37">
        <v>2</v>
      </c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</row>
    <row r="76" spans="1:23" x14ac:dyDescent="0.3">
      <c r="A76" s="32" t="s">
        <v>75</v>
      </c>
      <c r="B76" s="33" t="s">
        <v>257</v>
      </c>
      <c r="C76" s="33">
        <v>1</v>
      </c>
      <c r="D76" s="34">
        <v>1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</row>
    <row r="77" spans="1:23" x14ac:dyDescent="0.3">
      <c r="A77" s="35" t="s">
        <v>75</v>
      </c>
      <c r="B77" s="36" t="s">
        <v>258</v>
      </c>
      <c r="C77" s="36">
        <v>3</v>
      </c>
      <c r="D77" s="37">
        <v>19</v>
      </c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</row>
    <row r="78" spans="1:23" x14ac:dyDescent="0.3">
      <c r="A78" s="32" t="s">
        <v>75</v>
      </c>
      <c r="B78" s="33" t="s">
        <v>92</v>
      </c>
      <c r="C78" s="33">
        <v>1</v>
      </c>
      <c r="D78" s="34">
        <v>1</v>
      </c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</row>
    <row r="79" spans="1:23" x14ac:dyDescent="0.3">
      <c r="A79" s="35" t="s">
        <v>75</v>
      </c>
      <c r="B79" s="36" t="s">
        <v>259</v>
      </c>
      <c r="C79" s="36">
        <v>1</v>
      </c>
      <c r="D79" s="37">
        <v>5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</row>
    <row r="80" spans="1:23" x14ac:dyDescent="0.3">
      <c r="A80" s="32" t="s">
        <v>75</v>
      </c>
      <c r="B80" s="33" t="s">
        <v>260</v>
      </c>
      <c r="C80" s="33">
        <v>2</v>
      </c>
      <c r="D80" s="34">
        <v>2</v>
      </c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</row>
    <row r="81" spans="1:23" x14ac:dyDescent="0.3">
      <c r="A81" s="35" t="s">
        <v>75</v>
      </c>
      <c r="B81" s="36" t="s">
        <v>261</v>
      </c>
      <c r="C81" s="36">
        <v>1</v>
      </c>
      <c r="D81" s="37">
        <v>4</v>
      </c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</row>
    <row r="82" spans="1:23" x14ac:dyDescent="0.3">
      <c r="A82" s="32" t="s">
        <v>75</v>
      </c>
      <c r="B82" s="33" t="s">
        <v>262</v>
      </c>
      <c r="C82" s="33">
        <v>1</v>
      </c>
      <c r="D82" s="34">
        <v>1</v>
      </c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</row>
    <row r="83" spans="1:23" x14ac:dyDescent="0.3">
      <c r="A83" s="35" t="s">
        <v>75</v>
      </c>
      <c r="B83" s="36" t="s">
        <v>263</v>
      </c>
      <c r="C83" s="36">
        <v>1</v>
      </c>
      <c r="D83" s="37">
        <v>4</v>
      </c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</row>
    <row r="84" spans="1:23" x14ac:dyDescent="0.3">
      <c r="A84" s="32" t="s">
        <v>75</v>
      </c>
      <c r="B84" s="33" t="s">
        <v>264</v>
      </c>
      <c r="C84" s="33">
        <v>1</v>
      </c>
      <c r="D84" s="34">
        <v>2</v>
      </c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</row>
    <row r="85" spans="1:23" x14ac:dyDescent="0.3">
      <c r="A85" s="35" t="s">
        <v>75</v>
      </c>
      <c r="B85" s="36" t="s">
        <v>265</v>
      </c>
      <c r="C85" s="36">
        <v>1</v>
      </c>
      <c r="D85" s="37">
        <v>1</v>
      </c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</row>
    <row r="86" spans="1:23" x14ac:dyDescent="0.3">
      <c r="A86" s="32" t="s">
        <v>75</v>
      </c>
      <c r="B86" s="33" t="s">
        <v>104</v>
      </c>
      <c r="C86" s="33">
        <v>1</v>
      </c>
      <c r="D86" s="34">
        <v>2</v>
      </c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</row>
    <row r="87" spans="1:23" x14ac:dyDescent="0.3">
      <c r="A87" s="35" t="s">
        <v>75</v>
      </c>
      <c r="B87" s="36" t="s">
        <v>266</v>
      </c>
      <c r="C87" s="36">
        <v>5</v>
      </c>
      <c r="D87" s="37">
        <v>20</v>
      </c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</row>
    <row r="88" spans="1:23" x14ac:dyDescent="0.3">
      <c r="A88" s="32" t="s">
        <v>75</v>
      </c>
      <c r="B88" s="33" t="s">
        <v>267</v>
      </c>
      <c r="C88" s="33">
        <v>1</v>
      </c>
      <c r="D88" s="34">
        <v>2</v>
      </c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</row>
    <row r="89" spans="1:23" x14ac:dyDescent="0.3">
      <c r="A89" s="35" t="s">
        <v>75</v>
      </c>
      <c r="B89" s="36" t="s">
        <v>268</v>
      </c>
      <c r="C89" s="36">
        <v>1</v>
      </c>
      <c r="D89" s="37">
        <v>1</v>
      </c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</row>
    <row r="90" spans="1:23" x14ac:dyDescent="0.3">
      <c r="A90" s="32" t="s">
        <v>75</v>
      </c>
      <c r="B90" s="33" t="s">
        <v>269</v>
      </c>
      <c r="C90" s="33">
        <v>2</v>
      </c>
      <c r="D90" s="34">
        <v>9</v>
      </c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</row>
    <row r="91" spans="1:23" x14ac:dyDescent="0.3">
      <c r="A91" s="35" t="s">
        <v>75</v>
      </c>
      <c r="B91" s="36" t="s">
        <v>270</v>
      </c>
      <c r="C91" s="36">
        <v>1</v>
      </c>
      <c r="D91" s="37">
        <v>1</v>
      </c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</row>
    <row r="92" spans="1:23" x14ac:dyDescent="0.3">
      <c r="A92" s="32" t="s">
        <v>75</v>
      </c>
      <c r="B92" s="33" t="s">
        <v>271</v>
      </c>
      <c r="C92" s="33">
        <v>1</v>
      </c>
      <c r="D92" s="34">
        <v>1</v>
      </c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</row>
    <row r="93" spans="1:23" x14ac:dyDescent="0.3">
      <c r="A93" s="35" t="s">
        <v>75</v>
      </c>
      <c r="B93" s="36" t="s">
        <v>272</v>
      </c>
      <c r="C93" s="36">
        <v>1</v>
      </c>
      <c r="D93" s="37">
        <v>1</v>
      </c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</row>
    <row r="94" spans="1:23" x14ac:dyDescent="0.3">
      <c r="A94" s="32" t="s">
        <v>75</v>
      </c>
      <c r="B94" s="33" t="s">
        <v>613</v>
      </c>
      <c r="C94" s="33">
        <v>1</v>
      </c>
      <c r="D94" s="34">
        <v>1</v>
      </c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</row>
    <row r="95" spans="1:23" x14ac:dyDescent="0.3">
      <c r="A95" s="35" t="s">
        <v>75</v>
      </c>
      <c r="B95" s="36" t="s">
        <v>273</v>
      </c>
      <c r="C95" s="36">
        <v>1</v>
      </c>
      <c r="D95" s="37">
        <v>1</v>
      </c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</row>
    <row r="96" spans="1:23" x14ac:dyDescent="0.3">
      <c r="A96" s="32" t="s">
        <v>75</v>
      </c>
      <c r="B96" s="33" t="s">
        <v>274</v>
      </c>
      <c r="C96" s="33">
        <v>1</v>
      </c>
      <c r="D96" s="34">
        <v>1</v>
      </c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</row>
    <row r="97" spans="1:23" x14ac:dyDescent="0.3">
      <c r="A97" s="35" t="s">
        <v>75</v>
      </c>
      <c r="B97" s="36" t="s">
        <v>275</v>
      </c>
      <c r="C97" s="36">
        <v>1</v>
      </c>
      <c r="D97" s="37">
        <v>3</v>
      </c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</row>
    <row r="98" spans="1:23" x14ac:dyDescent="0.3">
      <c r="A98" s="32" t="s">
        <v>75</v>
      </c>
      <c r="B98" s="33" t="s">
        <v>276</v>
      </c>
      <c r="C98" s="33">
        <v>1</v>
      </c>
      <c r="D98" s="34">
        <v>1</v>
      </c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</row>
    <row r="99" spans="1:23" x14ac:dyDescent="0.3">
      <c r="A99" s="35" t="s">
        <v>75</v>
      </c>
      <c r="B99" s="36" t="s">
        <v>278</v>
      </c>
      <c r="C99" s="36">
        <v>2</v>
      </c>
      <c r="D99" s="37">
        <v>8</v>
      </c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</row>
    <row r="100" spans="1:23" x14ac:dyDescent="0.3">
      <c r="A100" s="32" t="s">
        <v>75</v>
      </c>
      <c r="B100" s="33" t="s">
        <v>279</v>
      </c>
      <c r="C100" s="33">
        <v>2</v>
      </c>
      <c r="D100" s="34">
        <v>5</v>
      </c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</row>
    <row r="101" spans="1:23" x14ac:dyDescent="0.3">
      <c r="A101" s="35" t="s">
        <v>75</v>
      </c>
      <c r="B101" s="36" t="s">
        <v>280</v>
      </c>
      <c r="C101" s="36">
        <v>1</v>
      </c>
      <c r="D101" s="37">
        <v>1</v>
      </c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</row>
    <row r="102" spans="1:23" x14ac:dyDescent="0.3">
      <c r="A102" s="32" t="s">
        <v>75</v>
      </c>
      <c r="B102" s="33" t="s">
        <v>281</v>
      </c>
      <c r="C102" s="33">
        <v>1</v>
      </c>
      <c r="D102" s="34">
        <v>1</v>
      </c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</row>
    <row r="103" spans="1:23" x14ac:dyDescent="0.3">
      <c r="A103" s="35" t="s">
        <v>75</v>
      </c>
      <c r="B103" s="36" t="s">
        <v>282</v>
      </c>
      <c r="C103" s="36">
        <v>2</v>
      </c>
      <c r="D103" s="37">
        <v>2</v>
      </c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</row>
    <row r="104" spans="1:23" x14ac:dyDescent="0.3">
      <c r="A104" s="32" t="s">
        <v>75</v>
      </c>
      <c r="B104" s="33" t="s">
        <v>283</v>
      </c>
      <c r="C104" s="33">
        <v>1</v>
      </c>
      <c r="D104" s="34">
        <v>1</v>
      </c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</row>
    <row r="105" spans="1:23" x14ac:dyDescent="0.3">
      <c r="A105" s="35" t="s">
        <v>75</v>
      </c>
      <c r="B105" s="36" t="s">
        <v>284</v>
      </c>
      <c r="C105" s="36">
        <v>1</v>
      </c>
      <c r="D105" s="37">
        <v>1</v>
      </c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</row>
    <row r="106" spans="1:23" x14ac:dyDescent="0.3">
      <c r="A106" s="32" t="s">
        <v>75</v>
      </c>
      <c r="B106" s="33" t="s">
        <v>285</v>
      </c>
      <c r="C106" s="33">
        <v>1</v>
      </c>
      <c r="D106" s="34">
        <v>4</v>
      </c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</row>
    <row r="107" spans="1:23" x14ac:dyDescent="0.3">
      <c r="A107" s="35" t="s">
        <v>75</v>
      </c>
      <c r="B107" s="36" t="s">
        <v>138</v>
      </c>
      <c r="C107" s="36">
        <v>1</v>
      </c>
      <c r="D107" s="37">
        <v>2</v>
      </c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</row>
    <row r="108" spans="1:23" x14ac:dyDescent="0.3">
      <c r="A108" s="32" t="s">
        <v>75</v>
      </c>
      <c r="B108" s="33" t="s">
        <v>286</v>
      </c>
      <c r="C108" s="33">
        <v>1</v>
      </c>
      <c r="D108" s="34">
        <v>2</v>
      </c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</row>
    <row r="109" spans="1:23" x14ac:dyDescent="0.3">
      <c r="A109" s="35" t="s">
        <v>75</v>
      </c>
      <c r="B109" s="36" t="s">
        <v>144</v>
      </c>
      <c r="C109" s="36">
        <v>2</v>
      </c>
      <c r="D109" s="37">
        <v>14</v>
      </c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</row>
    <row r="110" spans="1:23" x14ac:dyDescent="0.3">
      <c r="A110" s="32" t="s">
        <v>75</v>
      </c>
      <c r="B110" s="33" t="s">
        <v>287</v>
      </c>
      <c r="C110" s="33">
        <v>2</v>
      </c>
      <c r="D110" s="34">
        <v>13</v>
      </c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</row>
    <row r="111" spans="1:23" x14ac:dyDescent="0.3">
      <c r="A111" s="35" t="s">
        <v>75</v>
      </c>
      <c r="B111" s="36" t="s">
        <v>145</v>
      </c>
      <c r="C111" s="36">
        <v>1</v>
      </c>
      <c r="D111" s="37">
        <v>1</v>
      </c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</row>
    <row r="112" spans="1:23" x14ac:dyDescent="0.3">
      <c r="A112" s="32" t="s">
        <v>75</v>
      </c>
      <c r="B112" s="33" t="s">
        <v>146</v>
      </c>
      <c r="C112" s="33">
        <v>2</v>
      </c>
      <c r="D112" s="34">
        <v>5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</row>
    <row r="113" spans="1:23" x14ac:dyDescent="0.3">
      <c r="A113" s="35" t="s">
        <v>75</v>
      </c>
      <c r="B113" s="36" t="s">
        <v>288</v>
      </c>
      <c r="C113" s="36">
        <v>1</v>
      </c>
      <c r="D113" s="37">
        <v>1</v>
      </c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</row>
    <row r="114" spans="1:23" x14ac:dyDescent="0.3">
      <c r="A114" s="32" t="s">
        <v>67</v>
      </c>
      <c r="B114" s="33" t="s">
        <v>66</v>
      </c>
      <c r="C114" s="33">
        <v>1</v>
      </c>
      <c r="D114" s="34">
        <v>1</v>
      </c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</row>
    <row r="115" spans="1:23" x14ac:dyDescent="0.3">
      <c r="A115" s="35" t="s">
        <v>67</v>
      </c>
      <c r="B115" s="36" t="s">
        <v>289</v>
      </c>
      <c r="C115" s="36">
        <v>3</v>
      </c>
      <c r="D115" s="37">
        <v>23</v>
      </c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</row>
    <row r="116" spans="1:23" x14ac:dyDescent="0.3">
      <c r="A116" s="32" t="s">
        <v>67</v>
      </c>
      <c r="B116" s="33" t="s">
        <v>93</v>
      </c>
      <c r="C116" s="33">
        <v>1</v>
      </c>
      <c r="D116" s="34">
        <v>1</v>
      </c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</row>
    <row r="117" spans="1:23" x14ac:dyDescent="0.3">
      <c r="A117" s="35" t="s">
        <v>67</v>
      </c>
      <c r="B117" s="36" t="s">
        <v>290</v>
      </c>
      <c r="C117" s="36">
        <v>1</v>
      </c>
      <c r="D117" s="37">
        <v>3</v>
      </c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</row>
    <row r="118" spans="1:23" x14ac:dyDescent="0.3">
      <c r="A118" s="32" t="s">
        <v>148</v>
      </c>
      <c r="B118" s="33" t="s">
        <v>599</v>
      </c>
      <c r="C118" s="33">
        <v>1</v>
      </c>
      <c r="D118" s="34">
        <v>3</v>
      </c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</row>
    <row r="119" spans="1:23" x14ac:dyDescent="0.3">
      <c r="A119" s="35" t="s">
        <v>148</v>
      </c>
      <c r="B119" s="36" t="s">
        <v>292</v>
      </c>
      <c r="C119" s="36">
        <v>1</v>
      </c>
      <c r="D119" s="37">
        <v>2</v>
      </c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</row>
    <row r="120" spans="1:23" x14ac:dyDescent="0.3">
      <c r="A120" s="32" t="s">
        <v>148</v>
      </c>
      <c r="B120" s="33" t="s">
        <v>293</v>
      </c>
      <c r="C120" s="33">
        <v>3</v>
      </c>
      <c r="D120" s="34">
        <v>23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</row>
    <row r="121" spans="1:23" x14ac:dyDescent="0.3">
      <c r="A121" s="35" t="s">
        <v>148</v>
      </c>
      <c r="B121" s="36" t="s">
        <v>294</v>
      </c>
      <c r="C121" s="36">
        <v>1</v>
      </c>
      <c r="D121" s="37">
        <v>2</v>
      </c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</row>
    <row r="122" spans="1:23" x14ac:dyDescent="0.3">
      <c r="A122" s="32" t="s">
        <v>148</v>
      </c>
      <c r="B122" s="33" t="s">
        <v>295</v>
      </c>
      <c r="C122" s="33">
        <v>1</v>
      </c>
      <c r="D122" s="34">
        <v>3</v>
      </c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</row>
    <row r="123" spans="1:23" x14ac:dyDescent="0.3">
      <c r="A123" s="35" t="s">
        <v>148</v>
      </c>
      <c r="B123" s="36" t="s">
        <v>296</v>
      </c>
      <c r="C123" s="36">
        <v>1</v>
      </c>
      <c r="D123" s="37">
        <v>2</v>
      </c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</row>
    <row r="124" spans="1:23" x14ac:dyDescent="0.3">
      <c r="A124" s="32" t="s">
        <v>148</v>
      </c>
      <c r="B124" s="33" t="s">
        <v>297</v>
      </c>
      <c r="C124" s="33">
        <v>1</v>
      </c>
      <c r="D124" s="34">
        <v>2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</row>
    <row r="125" spans="1:23" x14ac:dyDescent="0.3">
      <c r="A125" s="35" t="s">
        <v>148</v>
      </c>
      <c r="B125" s="36" t="s">
        <v>298</v>
      </c>
      <c r="C125" s="36">
        <v>1</v>
      </c>
      <c r="D125" s="37">
        <v>2</v>
      </c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</row>
    <row r="126" spans="1:23" x14ac:dyDescent="0.3">
      <c r="A126" s="32" t="s">
        <v>148</v>
      </c>
      <c r="B126" s="33" t="s">
        <v>147</v>
      </c>
      <c r="C126" s="33">
        <v>1</v>
      </c>
      <c r="D126" s="34">
        <v>6</v>
      </c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</row>
    <row r="127" spans="1:23" x14ac:dyDescent="0.3">
      <c r="A127" s="35" t="s">
        <v>80</v>
      </c>
      <c r="B127" s="36" t="s">
        <v>299</v>
      </c>
      <c r="C127" s="36">
        <v>1</v>
      </c>
      <c r="D127" s="37">
        <v>1</v>
      </c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</row>
    <row r="128" spans="1:23" x14ac:dyDescent="0.3">
      <c r="A128" s="32" t="s">
        <v>80</v>
      </c>
      <c r="B128" s="33" t="s">
        <v>79</v>
      </c>
      <c r="C128" s="33">
        <v>6</v>
      </c>
      <c r="D128" s="34">
        <v>34</v>
      </c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</row>
    <row r="129" spans="1:23" x14ac:dyDescent="0.3">
      <c r="A129" s="35" t="s">
        <v>80</v>
      </c>
      <c r="B129" s="36" t="s">
        <v>300</v>
      </c>
      <c r="C129" s="36">
        <v>1</v>
      </c>
      <c r="D129" s="37">
        <v>3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</row>
    <row r="130" spans="1:23" x14ac:dyDescent="0.3">
      <c r="A130" s="32" t="s">
        <v>80</v>
      </c>
      <c r="B130" s="33" t="s">
        <v>441</v>
      </c>
      <c r="C130" s="33">
        <v>1</v>
      </c>
      <c r="D130" s="34">
        <v>1</v>
      </c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</row>
    <row r="131" spans="1:23" x14ac:dyDescent="0.3">
      <c r="A131" s="35" t="s">
        <v>80</v>
      </c>
      <c r="B131" s="36" t="s">
        <v>301</v>
      </c>
      <c r="C131" s="36">
        <v>2</v>
      </c>
      <c r="D131" s="37">
        <v>9</v>
      </c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</row>
    <row r="132" spans="1:23" x14ac:dyDescent="0.3">
      <c r="A132" s="32" t="s">
        <v>80</v>
      </c>
      <c r="B132" s="33" t="s">
        <v>121</v>
      </c>
      <c r="C132" s="33">
        <v>1</v>
      </c>
      <c r="D132" s="34">
        <v>2</v>
      </c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</row>
    <row r="133" spans="1:23" x14ac:dyDescent="0.3">
      <c r="A133" s="35" t="s">
        <v>80</v>
      </c>
      <c r="B133" s="36" t="s">
        <v>302</v>
      </c>
      <c r="C133" s="36">
        <v>1</v>
      </c>
      <c r="D133" s="37">
        <v>4</v>
      </c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</row>
    <row r="134" spans="1:23" x14ac:dyDescent="0.3">
      <c r="A134" s="32" t="s">
        <v>80</v>
      </c>
      <c r="B134" s="33" t="s">
        <v>129</v>
      </c>
      <c r="C134" s="33">
        <v>2</v>
      </c>
      <c r="D134" s="34">
        <v>7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</row>
    <row r="135" spans="1:23" x14ac:dyDescent="0.3">
      <c r="A135" s="35" t="s">
        <v>80</v>
      </c>
      <c r="B135" s="36" t="s">
        <v>143</v>
      </c>
      <c r="C135" s="36">
        <v>1</v>
      </c>
      <c r="D135" s="37">
        <v>3</v>
      </c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</row>
    <row r="136" spans="1:23" x14ac:dyDescent="0.3">
      <c r="A136" s="32" t="s">
        <v>80</v>
      </c>
      <c r="B136" s="33" t="s">
        <v>303</v>
      </c>
      <c r="C136" s="33">
        <v>1</v>
      </c>
      <c r="D136" s="34">
        <v>2</v>
      </c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</row>
    <row r="137" spans="1:23" x14ac:dyDescent="0.3">
      <c r="A137" s="35" t="s">
        <v>106</v>
      </c>
      <c r="B137" s="36" t="s">
        <v>304</v>
      </c>
      <c r="C137" s="36">
        <v>1</v>
      </c>
      <c r="D137" s="37">
        <v>5</v>
      </c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</row>
    <row r="138" spans="1:23" x14ac:dyDescent="0.3">
      <c r="A138" s="32" t="s">
        <v>106</v>
      </c>
      <c r="B138" s="33" t="s">
        <v>607</v>
      </c>
      <c r="C138" s="33">
        <v>1</v>
      </c>
      <c r="D138" s="34">
        <v>2</v>
      </c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</row>
    <row r="139" spans="1:23" x14ac:dyDescent="0.3">
      <c r="A139" s="35" t="s">
        <v>106</v>
      </c>
      <c r="B139" s="36" t="s">
        <v>105</v>
      </c>
      <c r="C139" s="36">
        <v>5</v>
      </c>
      <c r="D139" s="37">
        <v>27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</row>
    <row r="140" spans="1:23" x14ac:dyDescent="0.3">
      <c r="A140" s="32" t="s">
        <v>106</v>
      </c>
      <c r="B140" s="33" t="s">
        <v>305</v>
      </c>
      <c r="C140" s="33">
        <v>1</v>
      </c>
      <c r="D140" s="34">
        <v>2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</row>
    <row r="141" spans="1:23" x14ac:dyDescent="0.3">
      <c r="A141" s="35" t="s">
        <v>106</v>
      </c>
      <c r="B141" s="36" t="s">
        <v>306</v>
      </c>
      <c r="C141" s="36">
        <v>1</v>
      </c>
      <c r="D141" s="37">
        <v>1</v>
      </c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</row>
    <row r="142" spans="1:23" x14ac:dyDescent="0.3">
      <c r="A142" s="32" t="s">
        <v>127</v>
      </c>
      <c r="B142" s="33" t="s">
        <v>678</v>
      </c>
      <c r="C142" s="33">
        <v>1</v>
      </c>
      <c r="D142" s="34">
        <v>1</v>
      </c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</row>
    <row r="143" spans="1:23" x14ac:dyDescent="0.3">
      <c r="A143" s="35" t="s">
        <v>127</v>
      </c>
      <c r="B143" s="36" t="s">
        <v>307</v>
      </c>
      <c r="C143" s="36">
        <v>1</v>
      </c>
      <c r="D143" s="37">
        <v>4</v>
      </c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</row>
    <row r="144" spans="1:23" x14ac:dyDescent="0.3">
      <c r="A144" s="32" t="s">
        <v>127</v>
      </c>
      <c r="B144" s="33" t="s">
        <v>308</v>
      </c>
      <c r="C144" s="33">
        <v>2</v>
      </c>
      <c r="D144" s="34">
        <v>8</v>
      </c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</row>
    <row r="145" spans="1:23" x14ac:dyDescent="0.3">
      <c r="A145" s="35" t="s">
        <v>127</v>
      </c>
      <c r="B145" s="36" t="s">
        <v>309</v>
      </c>
      <c r="C145" s="36">
        <v>1</v>
      </c>
      <c r="D145" s="37">
        <v>2</v>
      </c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</row>
    <row r="146" spans="1:23" x14ac:dyDescent="0.3">
      <c r="A146" s="32" t="s">
        <v>127</v>
      </c>
      <c r="B146" s="33" t="s">
        <v>310</v>
      </c>
      <c r="C146" s="33">
        <v>1</v>
      </c>
      <c r="D146" s="34">
        <v>12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</row>
    <row r="147" spans="1:23" x14ac:dyDescent="0.3">
      <c r="A147" s="35" t="s">
        <v>127</v>
      </c>
      <c r="B147" s="36" t="s">
        <v>611</v>
      </c>
      <c r="C147" s="36">
        <v>1</v>
      </c>
      <c r="D147" s="37">
        <v>8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</row>
    <row r="148" spans="1:23" x14ac:dyDescent="0.3">
      <c r="A148" s="32" t="s">
        <v>127</v>
      </c>
      <c r="B148" s="33" t="s">
        <v>311</v>
      </c>
      <c r="C148" s="33">
        <v>1</v>
      </c>
      <c r="D148" s="34">
        <v>4</v>
      </c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</row>
    <row r="149" spans="1:23" x14ac:dyDescent="0.3">
      <c r="A149" s="35" t="s">
        <v>127</v>
      </c>
      <c r="B149" s="36" t="s">
        <v>126</v>
      </c>
      <c r="C149" s="36">
        <v>10</v>
      </c>
      <c r="D149" s="37">
        <v>53</v>
      </c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</row>
    <row r="150" spans="1:23" x14ac:dyDescent="0.3">
      <c r="A150" s="32" t="s">
        <v>127</v>
      </c>
      <c r="B150" s="33" t="s">
        <v>312</v>
      </c>
      <c r="C150" s="33">
        <v>1</v>
      </c>
      <c r="D150" s="34">
        <v>1</v>
      </c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</row>
    <row r="151" spans="1:23" x14ac:dyDescent="0.3">
      <c r="A151" s="35" t="s">
        <v>127</v>
      </c>
      <c r="B151" s="36" t="s">
        <v>313</v>
      </c>
      <c r="C151" s="36">
        <v>1</v>
      </c>
      <c r="D151" s="37">
        <v>4</v>
      </c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</row>
    <row r="152" spans="1:23" x14ac:dyDescent="0.3">
      <c r="A152" s="32" t="s">
        <v>140</v>
      </c>
      <c r="B152" s="33" t="s">
        <v>314</v>
      </c>
      <c r="C152" s="33">
        <v>1</v>
      </c>
      <c r="D152" s="34">
        <v>4</v>
      </c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</row>
    <row r="153" spans="1:23" x14ac:dyDescent="0.3">
      <c r="A153" s="35" t="s">
        <v>140</v>
      </c>
      <c r="B153" s="36" t="s">
        <v>139</v>
      </c>
      <c r="C153" s="36">
        <v>3</v>
      </c>
      <c r="D153" s="37">
        <v>22</v>
      </c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</row>
    <row r="154" spans="1:23" x14ac:dyDescent="0.3">
      <c r="A154" s="32" t="s">
        <v>182</v>
      </c>
      <c r="B154" s="33" t="s">
        <v>315</v>
      </c>
      <c r="C154" s="33">
        <v>1</v>
      </c>
      <c r="D154" s="34">
        <v>2</v>
      </c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</row>
    <row r="155" spans="1:23" x14ac:dyDescent="0.3">
      <c r="A155" s="35" t="s">
        <v>182</v>
      </c>
      <c r="B155" s="36" t="s">
        <v>316</v>
      </c>
      <c r="C155" s="36">
        <v>1</v>
      </c>
      <c r="D155" s="37">
        <v>2</v>
      </c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</row>
    <row r="156" spans="1:23" x14ac:dyDescent="0.3">
      <c r="A156" s="32" t="s">
        <v>182</v>
      </c>
      <c r="B156" s="33" t="s">
        <v>317</v>
      </c>
      <c r="C156" s="33">
        <v>1</v>
      </c>
      <c r="D156" s="34">
        <v>1</v>
      </c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</row>
    <row r="157" spans="1:23" x14ac:dyDescent="0.3">
      <c r="A157" s="35" t="s">
        <v>182</v>
      </c>
      <c r="B157" s="36" t="s">
        <v>318</v>
      </c>
      <c r="C157" s="36">
        <v>1</v>
      </c>
      <c r="D157" s="37">
        <v>4</v>
      </c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</row>
    <row r="158" spans="1:23" x14ac:dyDescent="0.3">
      <c r="A158" s="32" t="s">
        <v>182</v>
      </c>
      <c r="B158" s="33" t="s">
        <v>319</v>
      </c>
      <c r="C158" s="33">
        <v>1</v>
      </c>
      <c r="D158" s="34">
        <v>2</v>
      </c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</row>
    <row r="159" spans="1:23" x14ac:dyDescent="0.3">
      <c r="A159" s="35" t="s">
        <v>182</v>
      </c>
      <c r="B159" s="36" t="s">
        <v>320</v>
      </c>
      <c r="C159" s="36">
        <v>1</v>
      </c>
      <c r="D159" s="37">
        <v>1</v>
      </c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</row>
    <row r="160" spans="1:23" x14ac:dyDescent="0.3">
      <c r="A160" s="32" t="s">
        <v>182</v>
      </c>
      <c r="B160" s="33" t="s">
        <v>321</v>
      </c>
      <c r="C160" s="33">
        <v>15</v>
      </c>
      <c r="D160" s="34">
        <v>82</v>
      </c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</row>
    <row r="161" spans="1:23" x14ac:dyDescent="0.3">
      <c r="A161" s="35" t="s">
        <v>182</v>
      </c>
      <c r="B161" s="36" t="s">
        <v>181</v>
      </c>
      <c r="C161" s="36">
        <v>2</v>
      </c>
      <c r="D161" s="37">
        <v>10</v>
      </c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</row>
    <row r="162" spans="1:23" x14ac:dyDescent="0.3">
      <c r="A162" s="32" t="s">
        <v>182</v>
      </c>
      <c r="B162" s="33" t="s">
        <v>322</v>
      </c>
      <c r="C162" s="33">
        <v>1</v>
      </c>
      <c r="D162" s="34">
        <v>1</v>
      </c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</row>
    <row r="163" spans="1:23" x14ac:dyDescent="0.3">
      <c r="A163" s="35" t="s">
        <v>182</v>
      </c>
      <c r="B163" s="36" t="s">
        <v>323</v>
      </c>
      <c r="C163" s="36">
        <v>1</v>
      </c>
      <c r="D163" s="37">
        <v>2</v>
      </c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</row>
    <row r="164" spans="1:23" x14ac:dyDescent="0.3">
      <c r="A164" s="32" t="s">
        <v>182</v>
      </c>
      <c r="B164" s="33" t="s">
        <v>324</v>
      </c>
      <c r="C164" s="33">
        <v>1</v>
      </c>
      <c r="D164" s="34">
        <v>1</v>
      </c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</row>
    <row r="165" spans="1:23" x14ac:dyDescent="0.3">
      <c r="A165" s="35" t="s">
        <v>182</v>
      </c>
      <c r="B165" s="36" t="s">
        <v>325</v>
      </c>
      <c r="C165" s="36">
        <v>1</v>
      </c>
      <c r="D165" s="37">
        <v>1</v>
      </c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</row>
    <row r="166" spans="1:23" x14ac:dyDescent="0.3">
      <c r="A166" s="32" t="s">
        <v>182</v>
      </c>
      <c r="B166" s="33" t="s">
        <v>326</v>
      </c>
      <c r="C166" s="33">
        <v>5</v>
      </c>
      <c r="D166" s="34">
        <v>30</v>
      </c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</row>
    <row r="167" spans="1:23" x14ac:dyDescent="0.3">
      <c r="A167" s="35" t="s">
        <v>182</v>
      </c>
      <c r="B167" s="36" t="s">
        <v>190</v>
      </c>
      <c r="C167" s="36">
        <v>3</v>
      </c>
      <c r="D167" s="37">
        <v>15</v>
      </c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</row>
    <row r="168" spans="1:23" x14ac:dyDescent="0.3">
      <c r="A168" s="32" t="s">
        <v>182</v>
      </c>
      <c r="B168" s="33" t="s">
        <v>327</v>
      </c>
      <c r="C168" s="33">
        <v>1</v>
      </c>
      <c r="D168" s="34">
        <v>2</v>
      </c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</row>
    <row r="169" spans="1:23" x14ac:dyDescent="0.3">
      <c r="A169" s="35" t="s">
        <v>182</v>
      </c>
      <c r="B169" s="36" t="s">
        <v>328</v>
      </c>
      <c r="C169" s="36">
        <v>1</v>
      </c>
      <c r="D169" s="37">
        <v>2</v>
      </c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</row>
    <row r="170" spans="1:23" x14ac:dyDescent="0.3">
      <c r="A170" s="32" t="s">
        <v>182</v>
      </c>
      <c r="B170" s="33" t="s">
        <v>597</v>
      </c>
      <c r="C170" s="33">
        <v>1</v>
      </c>
      <c r="D170" s="34">
        <v>3</v>
      </c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</row>
    <row r="171" spans="1:23" x14ac:dyDescent="0.3">
      <c r="A171" s="35" t="s">
        <v>182</v>
      </c>
      <c r="B171" s="36" t="s">
        <v>329</v>
      </c>
      <c r="C171" s="36">
        <v>2</v>
      </c>
      <c r="D171" s="37">
        <v>9</v>
      </c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</row>
    <row r="172" spans="1:23" x14ac:dyDescent="0.3">
      <c r="A172" s="32" t="s">
        <v>182</v>
      </c>
      <c r="B172" s="33" t="s">
        <v>330</v>
      </c>
      <c r="C172" s="33">
        <v>1</v>
      </c>
      <c r="D172" s="34">
        <v>1</v>
      </c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</row>
    <row r="173" spans="1:23" x14ac:dyDescent="0.3">
      <c r="A173" s="35" t="s">
        <v>182</v>
      </c>
      <c r="B173" s="36" t="s">
        <v>331</v>
      </c>
      <c r="C173" s="36">
        <v>1</v>
      </c>
      <c r="D173" s="37">
        <v>5</v>
      </c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</row>
    <row r="174" spans="1:23" x14ac:dyDescent="0.3">
      <c r="A174" s="32" t="s">
        <v>182</v>
      </c>
      <c r="B174" s="33" t="s">
        <v>332</v>
      </c>
      <c r="C174" s="33">
        <v>1</v>
      </c>
      <c r="D174" s="34">
        <v>2</v>
      </c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</row>
    <row r="175" spans="1:23" x14ac:dyDescent="0.3">
      <c r="A175" s="35" t="s">
        <v>182</v>
      </c>
      <c r="B175" s="36" t="s">
        <v>333</v>
      </c>
      <c r="C175" s="36">
        <v>1</v>
      </c>
      <c r="D175" s="37">
        <v>1</v>
      </c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</row>
    <row r="176" spans="1:23" x14ac:dyDescent="0.3">
      <c r="A176" s="32" t="s">
        <v>101</v>
      </c>
      <c r="B176" s="33" t="s">
        <v>158</v>
      </c>
      <c r="C176" s="33">
        <v>1</v>
      </c>
      <c r="D176" s="34">
        <v>4</v>
      </c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</row>
    <row r="177" spans="1:23" x14ac:dyDescent="0.3">
      <c r="A177" s="35" t="s">
        <v>101</v>
      </c>
      <c r="B177" s="36" t="s">
        <v>334</v>
      </c>
      <c r="C177" s="36">
        <v>1</v>
      </c>
      <c r="D177" s="37">
        <v>2</v>
      </c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</row>
    <row r="178" spans="1:23" x14ac:dyDescent="0.3">
      <c r="A178" s="32" t="s">
        <v>101</v>
      </c>
      <c r="B178" s="33" t="s">
        <v>335</v>
      </c>
      <c r="C178" s="33">
        <v>1</v>
      </c>
      <c r="D178" s="34">
        <v>1</v>
      </c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</row>
    <row r="179" spans="1:23" x14ac:dyDescent="0.3">
      <c r="A179" s="35" t="s">
        <v>101</v>
      </c>
      <c r="B179" s="36" t="s">
        <v>336</v>
      </c>
      <c r="C179" s="36">
        <v>1</v>
      </c>
      <c r="D179" s="37">
        <v>2</v>
      </c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</row>
    <row r="180" spans="1:23" x14ac:dyDescent="0.3">
      <c r="A180" s="32" t="s">
        <v>101</v>
      </c>
      <c r="B180" s="33" t="s">
        <v>337</v>
      </c>
      <c r="C180" s="33">
        <v>1</v>
      </c>
      <c r="D180" s="34">
        <v>2</v>
      </c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</row>
    <row r="181" spans="1:23" x14ac:dyDescent="0.3">
      <c r="A181" s="35" t="s">
        <v>101</v>
      </c>
      <c r="B181" s="36" t="s">
        <v>338</v>
      </c>
      <c r="C181" s="36">
        <v>1</v>
      </c>
      <c r="D181" s="37">
        <v>1</v>
      </c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</row>
    <row r="182" spans="1:23" x14ac:dyDescent="0.3">
      <c r="A182" s="32" t="s">
        <v>101</v>
      </c>
      <c r="B182" s="33" t="s">
        <v>178</v>
      </c>
      <c r="C182" s="33">
        <v>2</v>
      </c>
      <c r="D182" s="34">
        <v>6</v>
      </c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</row>
    <row r="183" spans="1:23" x14ac:dyDescent="0.3">
      <c r="A183" s="35" t="s">
        <v>101</v>
      </c>
      <c r="B183" s="36" t="s">
        <v>339</v>
      </c>
      <c r="C183" s="36">
        <v>2</v>
      </c>
      <c r="D183" s="37">
        <v>10</v>
      </c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</row>
    <row r="184" spans="1:23" x14ac:dyDescent="0.3">
      <c r="A184" s="32" t="s">
        <v>101</v>
      </c>
      <c r="B184" s="33" t="s">
        <v>340</v>
      </c>
      <c r="C184" s="33">
        <v>1</v>
      </c>
      <c r="D184" s="34">
        <v>6</v>
      </c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</row>
    <row r="185" spans="1:23" x14ac:dyDescent="0.3">
      <c r="A185" s="35" t="s">
        <v>101</v>
      </c>
      <c r="B185" s="36" t="s">
        <v>100</v>
      </c>
      <c r="C185" s="36">
        <v>1</v>
      </c>
      <c r="D185" s="37">
        <v>5</v>
      </c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</row>
    <row r="186" spans="1:23" x14ac:dyDescent="0.3">
      <c r="A186" s="32" t="s">
        <v>101</v>
      </c>
      <c r="B186" s="33" t="s">
        <v>341</v>
      </c>
      <c r="C186" s="33">
        <v>1</v>
      </c>
      <c r="D186" s="34">
        <v>4</v>
      </c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</row>
    <row r="187" spans="1:23" x14ac:dyDescent="0.3">
      <c r="A187" s="35" t="s">
        <v>101</v>
      </c>
      <c r="B187" s="36" t="s">
        <v>342</v>
      </c>
      <c r="C187" s="36">
        <v>1</v>
      </c>
      <c r="D187" s="37">
        <v>1</v>
      </c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</row>
    <row r="188" spans="1:23" x14ac:dyDescent="0.3">
      <c r="A188" s="32" t="s">
        <v>101</v>
      </c>
      <c r="B188" s="33" t="s">
        <v>343</v>
      </c>
      <c r="C188" s="33">
        <v>1</v>
      </c>
      <c r="D188" s="34">
        <v>5</v>
      </c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</row>
    <row r="189" spans="1:23" x14ac:dyDescent="0.3">
      <c r="A189" s="35" t="s">
        <v>101</v>
      </c>
      <c r="B189" s="36" t="s">
        <v>344</v>
      </c>
      <c r="C189" s="36">
        <v>1</v>
      </c>
      <c r="D189" s="37">
        <v>3</v>
      </c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</row>
    <row r="190" spans="1:23" x14ac:dyDescent="0.3">
      <c r="A190" s="32" t="s">
        <v>101</v>
      </c>
      <c r="B190" s="33" t="s">
        <v>345</v>
      </c>
      <c r="C190" s="33">
        <v>4</v>
      </c>
      <c r="D190" s="34">
        <v>18</v>
      </c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</row>
    <row r="191" spans="1:23" x14ac:dyDescent="0.3">
      <c r="A191" s="35" t="s">
        <v>101</v>
      </c>
      <c r="B191" s="36" t="s">
        <v>346</v>
      </c>
      <c r="C191" s="36">
        <v>2</v>
      </c>
      <c r="D191" s="37">
        <v>6</v>
      </c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</row>
    <row r="192" spans="1:23" x14ac:dyDescent="0.3">
      <c r="A192" s="32" t="s">
        <v>101</v>
      </c>
      <c r="B192" s="33" t="s">
        <v>347</v>
      </c>
      <c r="C192" s="33">
        <v>2</v>
      </c>
      <c r="D192" s="34">
        <v>13</v>
      </c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</row>
    <row r="193" spans="1:23" x14ac:dyDescent="0.3">
      <c r="A193" s="35" t="s">
        <v>101</v>
      </c>
      <c r="B193" s="36" t="s">
        <v>348</v>
      </c>
      <c r="C193" s="36">
        <v>1</v>
      </c>
      <c r="D193" s="37">
        <v>1</v>
      </c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</row>
    <row r="194" spans="1:23" x14ac:dyDescent="0.3">
      <c r="A194" s="32" t="s">
        <v>101</v>
      </c>
      <c r="B194" s="33" t="s">
        <v>349</v>
      </c>
      <c r="C194" s="33">
        <v>4</v>
      </c>
      <c r="D194" s="34">
        <v>8</v>
      </c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</row>
    <row r="195" spans="1:23" x14ac:dyDescent="0.3">
      <c r="A195" s="35" t="s">
        <v>101</v>
      </c>
      <c r="B195" s="36" t="s">
        <v>350</v>
      </c>
      <c r="C195" s="36">
        <v>3</v>
      </c>
      <c r="D195" s="37">
        <v>8</v>
      </c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</row>
    <row r="196" spans="1:23" x14ac:dyDescent="0.3">
      <c r="A196" s="32" t="s">
        <v>101</v>
      </c>
      <c r="B196" s="33" t="s">
        <v>351</v>
      </c>
      <c r="C196" s="33">
        <v>1</v>
      </c>
      <c r="D196" s="34">
        <v>2</v>
      </c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</row>
    <row r="197" spans="1:23" x14ac:dyDescent="0.3">
      <c r="A197" s="35" t="s">
        <v>101</v>
      </c>
      <c r="B197" s="36" t="s">
        <v>128</v>
      </c>
      <c r="C197" s="36">
        <v>45</v>
      </c>
      <c r="D197" s="37">
        <v>222</v>
      </c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</row>
    <row r="198" spans="1:23" x14ac:dyDescent="0.3">
      <c r="A198" s="32" t="s">
        <v>101</v>
      </c>
      <c r="B198" s="33" t="s">
        <v>352</v>
      </c>
      <c r="C198" s="33">
        <v>2</v>
      </c>
      <c r="D198" s="34">
        <v>14</v>
      </c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</row>
    <row r="199" spans="1:23" x14ac:dyDescent="0.3">
      <c r="A199" s="35" t="s">
        <v>101</v>
      </c>
      <c r="B199" s="36" t="s">
        <v>353</v>
      </c>
      <c r="C199" s="36">
        <v>1</v>
      </c>
      <c r="D199" s="37">
        <v>6</v>
      </c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</row>
    <row r="200" spans="1:23" x14ac:dyDescent="0.3">
      <c r="A200" s="32" t="s">
        <v>101</v>
      </c>
      <c r="B200" s="33" t="s">
        <v>354</v>
      </c>
      <c r="C200" s="33">
        <v>1</v>
      </c>
      <c r="D200" s="34">
        <v>3</v>
      </c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</row>
    <row r="201" spans="1:23" x14ac:dyDescent="0.3">
      <c r="A201" s="35" t="s">
        <v>101</v>
      </c>
      <c r="B201" s="36" t="s">
        <v>355</v>
      </c>
      <c r="C201" s="36">
        <v>2</v>
      </c>
      <c r="D201" s="37">
        <v>4</v>
      </c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</row>
    <row r="202" spans="1:23" x14ac:dyDescent="0.3">
      <c r="A202" s="32" t="s">
        <v>101</v>
      </c>
      <c r="B202" s="33" t="s">
        <v>356</v>
      </c>
      <c r="C202" s="33">
        <v>1</v>
      </c>
      <c r="D202" s="34">
        <v>2</v>
      </c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</row>
    <row r="203" spans="1:23" x14ac:dyDescent="0.3">
      <c r="A203" s="35" t="s">
        <v>101</v>
      </c>
      <c r="B203" s="36" t="s">
        <v>357</v>
      </c>
      <c r="C203" s="36">
        <v>1</v>
      </c>
      <c r="D203" s="37">
        <v>1</v>
      </c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</row>
    <row r="204" spans="1:23" x14ac:dyDescent="0.3">
      <c r="A204" s="32" t="s">
        <v>101</v>
      </c>
      <c r="B204" s="33" t="s">
        <v>358</v>
      </c>
      <c r="C204" s="33">
        <v>3</v>
      </c>
      <c r="D204" s="34">
        <v>6</v>
      </c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</row>
    <row r="205" spans="1:23" x14ac:dyDescent="0.3">
      <c r="A205" s="35" t="s">
        <v>207</v>
      </c>
      <c r="B205" s="36" t="s">
        <v>359</v>
      </c>
      <c r="C205" s="36">
        <v>1</v>
      </c>
      <c r="D205" s="37">
        <v>5</v>
      </c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</row>
    <row r="206" spans="1:23" x14ac:dyDescent="0.3">
      <c r="A206" s="32" t="s">
        <v>207</v>
      </c>
      <c r="B206" s="33" t="s">
        <v>360</v>
      </c>
      <c r="C206" s="33">
        <v>4</v>
      </c>
      <c r="D206" s="34">
        <v>26</v>
      </c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</row>
    <row r="207" spans="1:23" x14ac:dyDescent="0.3">
      <c r="A207" s="35" t="s">
        <v>204</v>
      </c>
      <c r="B207" s="36" t="s">
        <v>361</v>
      </c>
      <c r="C207" s="36">
        <v>1</v>
      </c>
      <c r="D207" s="37">
        <v>3</v>
      </c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</row>
    <row r="208" spans="1:23" x14ac:dyDescent="0.3">
      <c r="A208" s="32" t="s">
        <v>204</v>
      </c>
      <c r="B208" s="33" t="s">
        <v>362</v>
      </c>
      <c r="C208" s="33">
        <v>1</v>
      </c>
      <c r="D208" s="34">
        <v>1</v>
      </c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</row>
    <row r="209" spans="1:23" x14ac:dyDescent="0.3">
      <c r="A209" s="35" t="s">
        <v>204</v>
      </c>
      <c r="B209" s="36" t="s">
        <v>363</v>
      </c>
      <c r="C209" s="36">
        <v>2</v>
      </c>
      <c r="D209" s="37">
        <v>2</v>
      </c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</row>
    <row r="210" spans="1:23" x14ac:dyDescent="0.3">
      <c r="A210" s="32" t="s">
        <v>204</v>
      </c>
      <c r="B210" s="33" t="s">
        <v>364</v>
      </c>
      <c r="C210" s="33">
        <v>2</v>
      </c>
      <c r="D210" s="34">
        <v>6</v>
      </c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</row>
    <row r="211" spans="1:23" x14ac:dyDescent="0.3">
      <c r="A211" s="35" t="s">
        <v>204</v>
      </c>
      <c r="B211" s="36" t="s">
        <v>365</v>
      </c>
      <c r="C211" s="36">
        <v>1</v>
      </c>
      <c r="D211" s="37">
        <v>1</v>
      </c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</row>
    <row r="212" spans="1:23" x14ac:dyDescent="0.3">
      <c r="A212" s="32" t="s">
        <v>204</v>
      </c>
      <c r="B212" s="33" t="s">
        <v>366</v>
      </c>
      <c r="C212" s="33">
        <v>1</v>
      </c>
      <c r="D212" s="34">
        <v>2</v>
      </c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</row>
    <row r="213" spans="1:23" x14ac:dyDescent="0.3">
      <c r="A213" s="35" t="s">
        <v>83</v>
      </c>
      <c r="B213" s="36" t="s">
        <v>82</v>
      </c>
      <c r="C213" s="36">
        <v>3</v>
      </c>
      <c r="D213" s="37">
        <v>15</v>
      </c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</row>
    <row r="214" spans="1:23" x14ac:dyDescent="0.3">
      <c r="A214" s="32" t="s">
        <v>142</v>
      </c>
      <c r="B214" s="33" t="s">
        <v>367</v>
      </c>
      <c r="C214" s="33">
        <v>1</v>
      </c>
      <c r="D214" s="34">
        <v>1</v>
      </c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</row>
    <row r="215" spans="1:23" x14ac:dyDescent="0.3">
      <c r="A215" s="35" t="s">
        <v>142</v>
      </c>
      <c r="B215" s="36" t="s">
        <v>177</v>
      </c>
      <c r="C215" s="36">
        <v>2</v>
      </c>
      <c r="D215" s="37">
        <v>4</v>
      </c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</row>
    <row r="216" spans="1:23" x14ac:dyDescent="0.3">
      <c r="A216" s="32" t="s">
        <v>142</v>
      </c>
      <c r="B216" s="33" t="s">
        <v>159</v>
      </c>
      <c r="C216" s="33">
        <v>1</v>
      </c>
      <c r="D216" s="34">
        <v>2</v>
      </c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</row>
    <row r="217" spans="1:23" x14ac:dyDescent="0.3">
      <c r="A217" s="35" t="s">
        <v>142</v>
      </c>
      <c r="B217" s="36" t="s">
        <v>368</v>
      </c>
      <c r="C217" s="36">
        <v>1</v>
      </c>
      <c r="D217" s="37">
        <v>3</v>
      </c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</row>
    <row r="218" spans="1:23" x14ac:dyDescent="0.3">
      <c r="A218" s="32" t="s">
        <v>142</v>
      </c>
      <c r="B218" s="33" t="s">
        <v>369</v>
      </c>
      <c r="C218" s="33">
        <v>1</v>
      </c>
      <c r="D218" s="34">
        <v>7</v>
      </c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</row>
    <row r="219" spans="1:23" x14ac:dyDescent="0.3">
      <c r="A219" s="35" t="s">
        <v>142</v>
      </c>
      <c r="B219" s="36" t="s">
        <v>371</v>
      </c>
      <c r="C219" s="36">
        <v>3</v>
      </c>
      <c r="D219" s="37">
        <v>13</v>
      </c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</row>
    <row r="220" spans="1:23" x14ac:dyDescent="0.3">
      <c r="A220" s="32" t="s">
        <v>142</v>
      </c>
      <c r="B220" s="33" t="s">
        <v>372</v>
      </c>
      <c r="C220" s="33">
        <v>1</v>
      </c>
      <c r="D220" s="34">
        <v>1</v>
      </c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</row>
    <row r="221" spans="1:23" x14ac:dyDescent="0.3">
      <c r="A221" s="35" t="s">
        <v>142</v>
      </c>
      <c r="B221" s="36" t="s">
        <v>373</v>
      </c>
      <c r="C221" s="36">
        <v>1</v>
      </c>
      <c r="D221" s="37">
        <v>1</v>
      </c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</row>
    <row r="222" spans="1:23" x14ac:dyDescent="0.3">
      <c r="A222" s="32" t="s">
        <v>142</v>
      </c>
      <c r="B222" s="33" t="s">
        <v>589</v>
      </c>
      <c r="C222" s="33">
        <v>1</v>
      </c>
      <c r="D222" s="34">
        <v>5</v>
      </c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</row>
    <row r="223" spans="1:23" x14ac:dyDescent="0.3">
      <c r="A223" s="35" t="s">
        <v>142</v>
      </c>
      <c r="B223" s="36" t="s">
        <v>374</v>
      </c>
      <c r="C223" s="36">
        <v>1</v>
      </c>
      <c r="D223" s="37">
        <v>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</row>
    <row r="224" spans="1:23" x14ac:dyDescent="0.3">
      <c r="A224" s="32" t="s">
        <v>142</v>
      </c>
      <c r="B224" s="33" t="s">
        <v>593</v>
      </c>
      <c r="C224" s="33">
        <v>1</v>
      </c>
      <c r="D224" s="34">
        <v>1</v>
      </c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</row>
    <row r="225" spans="1:23" x14ac:dyDescent="0.3">
      <c r="A225" s="35" t="s">
        <v>142</v>
      </c>
      <c r="B225" s="36" t="s">
        <v>375</v>
      </c>
      <c r="C225" s="36">
        <v>1</v>
      </c>
      <c r="D225" s="37">
        <v>5</v>
      </c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</row>
    <row r="226" spans="1:23" x14ac:dyDescent="0.3">
      <c r="A226" s="32" t="s">
        <v>142</v>
      </c>
      <c r="B226" s="33" t="s">
        <v>376</v>
      </c>
      <c r="C226" s="33">
        <v>1</v>
      </c>
      <c r="D226" s="34">
        <v>1</v>
      </c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</row>
    <row r="227" spans="1:23" x14ac:dyDescent="0.3">
      <c r="A227" s="35" t="s">
        <v>142</v>
      </c>
      <c r="B227" s="36" t="s">
        <v>183</v>
      </c>
      <c r="C227" s="36">
        <v>1</v>
      </c>
      <c r="D227" s="37">
        <v>2</v>
      </c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</row>
    <row r="228" spans="1:23" x14ac:dyDescent="0.3">
      <c r="A228" s="32" t="s">
        <v>142</v>
      </c>
      <c r="B228" s="33" t="s">
        <v>377</v>
      </c>
      <c r="C228" s="33">
        <v>2</v>
      </c>
      <c r="D228" s="34">
        <v>8</v>
      </c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</row>
    <row r="229" spans="1:23" x14ac:dyDescent="0.3">
      <c r="A229" s="35" t="s">
        <v>142</v>
      </c>
      <c r="B229" s="36" t="s">
        <v>154</v>
      </c>
      <c r="C229" s="36">
        <v>16</v>
      </c>
      <c r="D229" s="37">
        <v>69</v>
      </c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</row>
    <row r="230" spans="1:23" x14ac:dyDescent="0.3">
      <c r="A230" s="32" t="s">
        <v>142</v>
      </c>
      <c r="B230" s="33" t="s">
        <v>378</v>
      </c>
      <c r="C230" s="33">
        <v>4</v>
      </c>
      <c r="D230" s="34">
        <v>11</v>
      </c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</row>
    <row r="231" spans="1:23" x14ac:dyDescent="0.3">
      <c r="A231" s="35" t="s">
        <v>142</v>
      </c>
      <c r="B231" s="36" t="s">
        <v>184</v>
      </c>
      <c r="C231" s="36">
        <v>2</v>
      </c>
      <c r="D231" s="37">
        <v>4</v>
      </c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</row>
    <row r="232" spans="1:23" x14ac:dyDescent="0.3">
      <c r="A232" s="32" t="s">
        <v>142</v>
      </c>
      <c r="B232" s="33" t="s">
        <v>379</v>
      </c>
      <c r="C232" s="33">
        <v>1</v>
      </c>
      <c r="D232" s="34">
        <v>4</v>
      </c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</row>
    <row r="233" spans="1:23" x14ac:dyDescent="0.3">
      <c r="A233" s="35" t="s">
        <v>142</v>
      </c>
      <c r="B233" s="36" t="s">
        <v>380</v>
      </c>
      <c r="C233" s="36">
        <v>1</v>
      </c>
      <c r="D233" s="37">
        <v>1</v>
      </c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</row>
    <row r="234" spans="1:23" x14ac:dyDescent="0.3">
      <c r="A234" s="32" t="s">
        <v>142</v>
      </c>
      <c r="B234" s="33" t="s">
        <v>381</v>
      </c>
      <c r="C234" s="33">
        <v>1</v>
      </c>
      <c r="D234" s="34">
        <v>1</v>
      </c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</row>
    <row r="235" spans="1:23" x14ac:dyDescent="0.3">
      <c r="A235" s="35" t="s">
        <v>142</v>
      </c>
      <c r="B235" s="36" t="s">
        <v>382</v>
      </c>
      <c r="C235" s="36">
        <v>1</v>
      </c>
      <c r="D235" s="37">
        <v>3</v>
      </c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</row>
    <row r="236" spans="1:23" x14ac:dyDescent="0.3">
      <c r="A236" s="32" t="s">
        <v>142</v>
      </c>
      <c r="B236" s="33" t="s">
        <v>383</v>
      </c>
      <c r="C236" s="33">
        <v>1</v>
      </c>
      <c r="D236" s="34">
        <v>5</v>
      </c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</row>
    <row r="237" spans="1:23" x14ac:dyDescent="0.3">
      <c r="A237" s="35" t="s">
        <v>142</v>
      </c>
      <c r="B237" s="36" t="s">
        <v>384</v>
      </c>
      <c r="C237" s="36">
        <v>1</v>
      </c>
      <c r="D237" s="37">
        <v>1</v>
      </c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</row>
    <row r="238" spans="1:23" x14ac:dyDescent="0.3">
      <c r="A238" s="32" t="s">
        <v>142</v>
      </c>
      <c r="B238" s="33" t="s">
        <v>141</v>
      </c>
      <c r="C238" s="33">
        <v>1</v>
      </c>
      <c r="D238" s="34">
        <v>2</v>
      </c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</row>
    <row r="239" spans="1:23" x14ac:dyDescent="0.3">
      <c r="A239" s="35" t="s">
        <v>142</v>
      </c>
      <c r="B239" s="36" t="s">
        <v>385</v>
      </c>
      <c r="C239" s="36">
        <v>1</v>
      </c>
      <c r="D239" s="37">
        <v>1</v>
      </c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</row>
    <row r="240" spans="1:23" x14ac:dyDescent="0.3">
      <c r="A240" s="32" t="s">
        <v>142</v>
      </c>
      <c r="B240" s="33" t="s">
        <v>386</v>
      </c>
      <c r="C240" s="33">
        <v>1</v>
      </c>
      <c r="D240" s="34">
        <v>1</v>
      </c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</row>
    <row r="241" spans="1:23" x14ac:dyDescent="0.3">
      <c r="A241" s="35" t="s">
        <v>72</v>
      </c>
      <c r="B241" s="36" t="s">
        <v>71</v>
      </c>
      <c r="C241" s="36">
        <v>1</v>
      </c>
      <c r="D241" s="37">
        <v>2</v>
      </c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</row>
    <row r="242" spans="1:23" x14ac:dyDescent="0.3">
      <c r="A242" s="32" t="s">
        <v>72</v>
      </c>
      <c r="B242" s="33" t="s">
        <v>387</v>
      </c>
      <c r="C242" s="33">
        <v>2</v>
      </c>
      <c r="D242" s="34">
        <v>10</v>
      </c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</row>
    <row r="243" spans="1:23" x14ac:dyDescent="0.3">
      <c r="A243" s="35" t="s">
        <v>72</v>
      </c>
      <c r="B243" s="36" t="s">
        <v>388</v>
      </c>
      <c r="C243" s="36">
        <v>3</v>
      </c>
      <c r="D243" s="37">
        <v>18</v>
      </c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</row>
    <row r="244" spans="1:23" x14ac:dyDescent="0.3">
      <c r="A244" s="32" t="s">
        <v>72</v>
      </c>
      <c r="B244" s="33" t="s">
        <v>389</v>
      </c>
      <c r="C244" s="33">
        <v>2</v>
      </c>
      <c r="D244" s="34">
        <v>6</v>
      </c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</row>
    <row r="245" spans="1:23" x14ac:dyDescent="0.3">
      <c r="A245" s="35" t="s">
        <v>72</v>
      </c>
      <c r="B245" s="36" t="s">
        <v>390</v>
      </c>
      <c r="C245" s="36">
        <v>1</v>
      </c>
      <c r="D245" s="37">
        <v>1</v>
      </c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</row>
    <row r="246" spans="1:23" x14ac:dyDescent="0.3">
      <c r="A246" s="32" t="s">
        <v>72</v>
      </c>
      <c r="B246" s="33" t="s">
        <v>391</v>
      </c>
      <c r="C246" s="33">
        <v>1</v>
      </c>
      <c r="D246" s="34">
        <v>1</v>
      </c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</row>
    <row r="247" spans="1:23" x14ac:dyDescent="0.3">
      <c r="A247" s="35" t="s">
        <v>72</v>
      </c>
      <c r="B247" s="36" t="s">
        <v>392</v>
      </c>
      <c r="C247" s="36">
        <v>1</v>
      </c>
      <c r="D247" s="37">
        <v>4</v>
      </c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</row>
    <row r="248" spans="1:23" x14ac:dyDescent="0.3">
      <c r="A248" s="32" t="s">
        <v>72</v>
      </c>
      <c r="B248" s="33" t="s">
        <v>393</v>
      </c>
      <c r="C248" s="33">
        <v>1</v>
      </c>
      <c r="D248" s="34">
        <v>1</v>
      </c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</row>
    <row r="249" spans="1:23" x14ac:dyDescent="0.3">
      <c r="A249" s="35" t="s">
        <v>72</v>
      </c>
      <c r="B249" s="36" t="s">
        <v>161</v>
      </c>
      <c r="C249" s="36">
        <v>4</v>
      </c>
      <c r="D249" s="37">
        <v>12</v>
      </c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</row>
    <row r="250" spans="1:23" x14ac:dyDescent="0.3">
      <c r="A250" s="32" t="s">
        <v>72</v>
      </c>
      <c r="B250" s="33" t="s">
        <v>395</v>
      </c>
      <c r="C250" s="33">
        <v>4</v>
      </c>
      <c r="D250" s="34">
        <v>20</v>
      </c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</row>
    <row r="251" spans="1:23" x14ac:dyDescent="0.3">
      <c r="A251" s="35" t="s">
        <v>72</v>
      </c>
      <c r="B251" s="36" t="s">
        <v>396</v>
      </c>
      <c r="C251" s="36">
        <v>1</v>
      </c>
      <c r="D251" s="37">
        <v>1</v>
      </c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</row>
    <row r="252" spans="1:23" x14ac:dyDescent="0.3">
      <c r="A252" s="32" t="s">
        <v>72</v>
      </c>
      <c r="B252" s="33" t="s">
        <v>163</v>
      </c>
      <c r="C252" s="33">
        <v>1</v>
      </c>
      <c r="D252" s="34">
        <v>4</v>
      </c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</row>
    <row r="253" spans="1:23" x14ac:dyDescent="0.3">
      <c r="A253" s="35" t="s">
        <v>72</v>
      </c>
      <c r="B253" s="36" t="s">
        <v>188</v>
      </c>
      <c r="C253" s="36">
        <v>1</v>
      </c>
      <c r="D253" s="37">
        <v>4</v>
      </c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</row>
    <row r="254" spans="1:23" x14ac:dyDescent="0.3">
      <c r="A254" s="32" t="s">
        <v>72</v>
      </c>
      <c r="B254" s="33" t="s">
        <v>397</v>
      </c>
      <c r="C254" s="33">
        <v>2</v>
      </c>
      <c r="D254" s="34">
        <v>9</v>
      </c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</row>
    <row r="255" spans="1:23" x14ac:dyDescent="0.3">
      <c r="A255" s="35" t="s">
        <v>72</v>
      </c>
      <c r="B255" s="36" t="s">
        <v>107</v>
      </c>
      <c r="C255" s="36">
        <v>2</v>
      </c>
      <c r="D255" s="37">
        <v>5</v>
      </c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</row>
    <row r="256" spans="1:23" x14ac:dyDescent="0.3">
      <c r="A256" s="32" t="s">
        <v>72</v>
      </c>
      <c r="B256" s="33" t="s">
        <v>609</v>
      </c>
      <c r="C256" s="33">
        <v>1</v>
      </c>
      <c r="D256" s="34">
        <v>1</v>
      </c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</row>
    <row r="257" spans="1:23" x14ac:dyDescent="0.3">
      <c r="A257" s="35" t="s">
        <v>72</v>
      </c>
      <c r="B257" s="36" t="s">
        <v>398</v>
      </c>
      <c r="C257" s="36">
        <v>1</v>
      </c>
      <c r="D257" s="37">
        <v>1</v>
      </c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</row>
    <row r="258" spans="1:23" x14ac:dyDescent="0.3">
      <c r="A258" s="32" t="s">
        <v>72</v>
      </c>
      <c r="B258" s="33" t="s">
        <v>399</v>
      </c>
      <c r="C258" s="33">
        <v>1</v>
      </c>
      <c r="D258" s="34">
        <v>4</v>
      </c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</row>
    <row r="259" spans="1:23" x14ac:dyDescent="0.3">
      <c r="A259" s="35" t="s">
        <v>72</v>
      </c>
      <c r="B259" s="36" t="s">
        <v>125</v>
      </c>
      <c r="C259" s="36">
        <v>1</v>
      </c>
      <c r="D259" s="37">
        <v>3</v>
      </c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</row>
    <row r="260" spans="1:23" x14ac:dyDescent="0.3">
      <c r="A260" s="32" t="s">
        <v>72</v>
      </c>
      <c r="B260" s="33" t="s">
        <v>400</v>
      </c>
      <c r="C260" s="33">
        <v>1</v>
      </c>
      <c r="D260" s="34">
        <v>2</v>
      </c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</row>
    <row r="261" spans="1:23" x14ac:dyDescent="0.3">
      <c r="A261" s="35" t="s">
        <v>72</v>
      </c>
      <c r="B261" s="36" t="s">
        <v>118</v>
      </c>
      <c r="C261" s="36">
        <v>2</v>
      </c>
      <c r="D261" s="37">
        <v>13</v>
      </c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</row>
    <row r="262" spans="1:23" x14ac:dyDescent="0.3">
      <c r="A262" s="32" t="s">
        <v>72</v>
      </c>
      <c r="B262" s="33" t="s">
        <v>401</v>
      </c>
      <c r="C262" s="33">
        <v>1</v>
      </c>
      <c r="D262" s="34">
        <v>1</v>
      </c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</row>
    <row r="263" spans="1:23" x14ac:dyDescent="0.3">
      <c r="A263" s="35" t="s">
        <v>72</v>
      </c>
      <c r="B263" s="36" t="s">
        <v>402</v>
      </c>
      <c r="C263" s="36">
        <v>1</v>
      </c>
      <c r="D263" s="37">
        <v>4</v>
      </c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</row>
    <row r="264" spans="1:23" x14ac:dyDescent="0.3">
      <c r="A264" s="32" t="s">
        <v>72</v>
      </c>
      <c r="B264" s="33" t="s">
        <v>403</v>
      </c>
      <c r="C264" s="33">
        <v>1</v>
      </c>
      <c r="D264" s="34">
        <v>1</v>
      </c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</row>
    <row r="265" spans="1:23" x14ac:dyDescent="0.3">
      <c r="A265" s="35" t="s">
        <v>72</v>
      </c>
      <c r="B265" s="36" t="s">
        <v>404</v>
      </c>
      <c r="C265" s="36">
        <v>1</v>
      </c>
      <c r="D265" s="37">
        <v>2</v>
      </c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</row>
    <row r="266" spans="1:23" x14ac:dyDescent="0.3">
      <c r="A266" s="32" t="s">
        <v>206</v>
      </c>
      <c r="B266" s="33" t="s">
        <v>405</v>
      </c>
      <c r="C266" s="33">
        <v>3</v>
      </c>
      <c r="D266" s="34">
        <v>15</v>
      </c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</row>
    <row r="267" spans="1:23" x14ac:dyDescent="0.3">
      <c r="A267" s="35" t="s">
        <v>206</v>
      </c>
      <c r="B267" s="36" t="s">
        <v>617</v>
      </c>
      <c r="C267" s="36">
        <v>1</v>
      </c>
      <c r="D267" s="37">
        <v>2</v>
      </c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</row>
    <row r="268" spans="1:23" x14ac:dyDescent="0.3">
      <c r="A268" s="32" t="s">
        <v>206</v>
      </c>
      <c r="B268" s="33" t="s">
        <v>406</v>
      </c>
      <c r="C268" s="33">
        <v>1</v>
      </c>
      <c r="D268" s="34">
        <v>4</v>
      </c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</row>
    <row r="269" spans="1:23" x14ac:dyDescent="0.3">
      <c r="A269" s="35" t="s">
        <v>89</v>
      </c>
      <c r="B269" s="36" t="s">
        <v>407</v>
      </c>
      <c r="C269" s="36">
        <v>1</v>
      </c>
      <c r="D269" s="37">
        <v>1</v>
      </c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</row>
    <row r="270" spans="1:23" x14ac:dyDescent="0.3">
      <c r="A270" s="32" t="s">
        <v>89</v>
      </c>
      <c r="B270" s="33" t="s">
        <v>408</v>
      </c>
      <c r="C270" s="33">
        <v>1</v>
      </c>
      <c r="D270" s="34">
        <v>2</v>
      </c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</row>
    <row r="271" spans="1:23" x14ac:dyDescent="0.3">
      <c r="A271" s="35" t="s">
        <v>89</v>
      </c>
      <c r="B271" s="36" t="s">
        <v>409</v>
      </c>
      <c r="C271" s="36">
        <v>1</v>
      </c>
      <c r="D271" s="37">
        <v>2</v>
      </c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</row>
    <row r="272" spans="1:23" x14ac:dyDescent="0.3">
      <c r="A272" s="32" t="s">
        <v>89</v>
      </c>
      <c r="B272" s="33" t="s">
        <v>410</v>
      </c>
      <c r="C272" s="33">
        <v>2</v>
      </c>
      <c r="D272" s="34">
        <v>8</v>
      </c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</row>
    <row r="273" spans="1:23" x14ac:dyDescent="0.3">
      <c r="A273" s="35" t="s">
        <v>89</v>
      </c>
      <c r="B273" s="36" t="s">
        <v>167</v>
      </c>
      <c r="C273" s="36">
        <v>2</v>
      </c>
      <c r="D273" s="37">
        <v>8</v>
      </c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</row>
    <row r="274" spans="1:23" x14ac:dyDescent="0.3">
      <c r="A274" s="32" t="s">
        <v>89</v>
      </c>
      <c r="B274" s="33" t="s">
        <v>411</v>
      </c>
      <c r="C274" s="33">
        <v>1</v>
      </c>
      <c r="D274" s="34">
        <v>2</v>
      </c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</row>
    <row r="275" spans="1:23" x14ac:dyDescent="0.3">
      <c r="A275" s="35" t="s">
        <v>89</v>
      </c>
      <c r="B275" s="36" t="s">
        <v>412</v>
      </c>
      <c r="C275" s="36">
        <v>1</v>
      </c>
      <c r="D275" s="37">
        <v>1</v>
      </c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</row>
    <row r="276" spans="1:23" x14ac:dyDescent="0.3">
      <c r="A276" s="32" t="s">
        <v>89</v>
      </c>
      <c r="B276" s="33" t="s">
        <v>413</v>
      </c>
      <c r="C276" s="33">
        <v>1</v>
      </c>
      <c r="D276" s="34">
        <v>2</v>
      </c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</row>
    <row r="277" spans="1:23" x14ac:dyDescent="0.3">
      <c r="A277" s="35" t="s">
        <v>89</v>
      </c>
      <c r="B277" s="36" t="s">
        <v>414</v>
      </c>
      <c r="C277" s="36">
        <v>1</v>
      </c>
      <c r="D277" s="37">
        <v>1</v>
      </c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</row>
    <row r="278" spans="1:23" x14ac:dyDescent="0.3">
      <c r="A278" s="32" t="s">
        <v>89</v>
      </c>
      <c r="B278" s="33" t="s">
        <v>416</v>
      </c>
      <c r="C278" s="33">
        <v>1</v>
      </c>
      <c r="D278" s="34">
        <v>3</v>
      </c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</row>
    <row r="279" spans="1:23" x14ac:dyDescent="0.3">
      <c r="A279" s="35" t="s">
        <v>89</v>
      </c>
      <c r="B279" s="36" t="s">
        <v>417</v>
      </c>
      <c r="C279" s="36">
        <v>3</v>
      </c>
      <c r="D279" s="37">
        <v>27</v>
      </c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</row>
    <row r="280" spans="1:23" x14ac:dyDescent="0.3">
      <c r="A280" s="32" t="s">
        <v>89</v>
      </c>
      <c r="B280" s="33" t="s">
        <v>418</v>
      </c>
      <c r="C280" s="33">
        <v>1</v>
      </c>
      <c r="D280" s="34">
        <v>1</v>
      </c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</row>
    <row r="281" spans="1:23" x14ac:dyDescent="0.3">
      <c r="A281" s="35" t="s">
        <v>89</v>
      </c>
      <c r="B281" s="36" t="s">
        <v>419</v>
      </c>
      <c r="C281" s="36">
        <v>3</v>
      </c>
      <c r="D281" s="37">
        <v>15</v>
      </c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</row>
    <row r="282" spans="1:23" x14ac:dyDescent="0.3">
      <c r="A282" s="32" t="s">
        <v>89</v>
      </c>
      <c r="B282" s="33" t="s">
        <v>420</v>
      </c>
      <c r="C282" s="33">
        <v>1</v>
      </c>
      <c r="D282" s="34">
        <v>1</v>
      </c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</row>
    <row r="283" spans="1:23" x14ac:dyDescent="0.3">
      <c r="A283" s="35" t="s">
        <v>89</v>
      </c>
      <c r="B283" s="36" t="s">
        <v>421</v>
      </c>
      <c r="C283" s="36">
        <v>1</v>
      </c>
      <c r="D283" s="37">
        <v>1</v>
      </c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</row>
    <row r="284" spans="1:23" x14ac:dyDescent="0.3">
      <c r="A284" s="32" t="s">
        <v>89</v>
      </c>
      <c r="B284" s="33" t="s">
        <v>422</v>
      </c>
      <c r="C284" s="33">
        <v>1</v>
      </c>
      <c r="D284" s="34">
        <v>2</v>
      </c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</row>
    <row r="285" spans="1:23" x14ac:dyDescent="0.3">
      <c r="A285" s="35" t="s">
        <v>89</v>
      </c>
      <c r="B285" s="36" t="s">
        <v>423</v>
      </c>
      <c r="C285" s="36">
        <v>2</v>
      </c>
      <c r="D285" s="37">
        <v>8</v>
      </c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</row>
    <row r="286" spans="1:23" x14ac:dyDescent="0.3">
      <c r="A286" s="32" t="s">
        <v>89</v>
      </c>
      <c r="B286" s="33" t="s">
        <v>595</v>
      </c>
      <c r="C286" s="33">
        <v>2</v>
      </c>
      <c r="D286" s="34">
        <v>7</v>
      </c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</row>
    <row r="287" spans="1:23" x14ac:dyDescent="0.3">
      <c r="A287" s="35" t="s">
        <v>89</v>
      </c>
      <c r="B287" s="36" t="s">
        <v>424</v>
      </c>
      <c r="C287" s="36">
        <v>1</v>
      </c>
      <c r="D287" s="37">
        <v>1</v>
      </c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</row>
    <row r="288" spans="1:23" x14ac:dyDescent="0.3">
      <c r="A288" s="32" t="s">
        <v>89</v>
      </c>
      <c r="B288" s="33" t="s">
        <v>88</v>
      </c>
      <c r="C288" s="33">
        <v>1</v>
      </c>
      <c r="D288" s="34">
        <v>3</v>
      </c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</row>
    <row r="289" spans="1:23" x14ac:dyDescent="0.3">
      <c r="A289" s="35" t="s">
        <v>89</v>
      </c>
      <c r="B289" s="36" t="s">
        <v>160</v>
      </c>
      <c r="C289" s="36">
        <v>8</v>
      </c>
      <c r="D289" s="37">
        <v>61</v>
      </c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</row>
    <row r="290" spans="1:23" x14ac:dyDescent="0.3">
      <c r="A290" s="32" t="s">
        <v>89</v>
      </c>
      <c r="B290" s="33" t="s">
        <v>425</v>
      </c>
      <c r="C290" s="33">
        <v>1</v>
      </c>
      <c r="D290" s="34">
        <v>1</v>
      </c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</row>
    <row r="291" spans="1:23" x14ac:dyDescent="0.3">
      <c r="A291" s="35" t="s">
        <v>89</v>
      </c>
      <c r="B291" s="36" t="s">
        <v>426</v>
      </c>
      <c r="C291" s="36">
        <v>1</v>
      </c>
      <c r="D291" s="37">
        <v>4</v>
      </c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</row>
    <row r="292" spans="1:23" x14ac:dyDescent="0.3">
      <c r="A292" s="32" t="s">
        <v>89</v>
      </c>
      <c r="B292" s="33" t="s">
        <v>610</v>
      </c>
      <c r="C292" s="33">
        <v>1</v>
      </c>
      <c r="D292" s="34">
        <v>5</v>
      </c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</row>
    <row r="293" spans="1:23" x14ac:dyDescent="0.3">
      <c r="A293" s="35" t="s">
        <v>89</v>
      </c>
      <c r="B293" s="36" t="s">
        <v>427</v>
      </c>
      <c r="C293" s="36">
        <v>1</v>
      </c>
      <c r="D293" s="37">
        <v>1</v>
      </c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</row>
    <row r="294" spans="1:23" x14ac:dyDescent="0.3">
      <c r="A294" s="32" t="s">
        <v>89</v>
      </c>
      <c r="B294" s="33" t="s">
        <v>428</v>
      </c>
      <c r="C294" s="33">
        <v>1</v>
      </c>
      <c r="D294" s="34">
        <v>3</v>
      </c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</row>
    <row r="295" spans="1:23" x14ac:dyDescent="0.3">
      <c r="A295" s="35" t="s">
        <v>89</v>
      </c>
      <c r="B295" s="36" t="s">
        <v>429</v>
      </c>
      <c r="C295" s="36">
        <v>1</v>
      </c>
      <c r="D295" s="37">
        <v>1</v>
      </c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</row>
    <row r="296" spans="1:23" x14ac:dyDescent="0.3">
      <c r="A296" s="32" t="s">
        <v>89</v>
      </c>
      <c r="B296" s="33" t="s">
        <v>430</v>
      </c>
      <c r="C296" s="33">
        <v>2</v>
      </c>
      <c r="D296" s="34">
        <v>11</v>
      </c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</row>
    <row r="297" spans="1:23" x14ac:dyDescent="0.3">
      <c r="A297" s="35" t="s">
        <v>89</v>
      </c>
      <c r="B297" s="36" t="s">
        <v>431</v>
      </c>
      <c r="C297" s="36">
        <v>1</v>
      </c>
      <c r="D297" s="37">
        <v>1</v>
      </c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</row>
    <row r="298" spans="1:23" x14ac:dyDescent="0.3">
      <c r="A298" s="32" t="s">
        <v>89</v>
      </c>
      <c r="B298" s="33" t="s">
        <v>432</v>
      </c>
      <c r="C298" s="33">
        <v>1</v>
      </c>
      <c r="D298" s="34">
        <v>2</v>
      </c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</row>
    <row r="299" spans="1:23" x14ac:dyDescent="0.3">
      <c r="A299" s="35" t="s">
        <v>89</v>
      </c>
      <c r="B299" s="36" t="s">
        <v>433</v>
      </c>
      <c r="C299" s="36">
        <v>1</v>
      </c>
      <c r="D299" s="37">
        <v>7</v>
      </c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</row>
    <row r="300" spans="1:23" x14ac:dyDescent="0.3">
      <c r="A300" s="32" t="s">
        <v>89</v>
      </c>
      <c r="B300" s="33" t="s">
        <v>434</v>
      </c>
      <c r="C300" s="33">
        <v>1</v>
      </c>
      <c r="D300" s="34">
        <v>1</v>
      </c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</row>
    <row r="301" spans="1:23" x14ac:dyDescent="0.3">
      <c r="A301" s="35" t="s">
        <v>89</v>
      </c>
      <c r="B301" s="36" t="s">
        <v>435</v>
      </c>
      <c r="C301" s="36">
        <v>1</v>
      </c>
      <c r="D301" s="37">
        <v>2</v>
      </c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</row>
    <row r="302" spans="1:23" x14ac:dyDescent="0.3">
      <c r="A302" s="32" t="s">
        <v>89</v>
      </c>
      <c r="B302" s="33" t="s">
        <v>436</v>
      </c>
      <c r="C302" s="33">
        <v>1</v>
      </c>
      <c r="D302" s="34">
        <v>4</v>
      </c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</row>
    <row r="303" spans="1:23" x14ac:dyDescent="0.3">
      <c r="A303" s="35" t="s">
        <v>89</v>
      </c>
      <c r="B303" s="36" t="s">
        <v>591</v>
      </c>
      <c r="C303" s="36">
        <v>1</v>
      </c>
      <c r="D303" s="37">
        <v>1</v>
      </c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</row>
    <row r="304" spans="1:23" x14ac:dyDescent="0.3">
      <c r="A304" s="32" t="s">
        <v>89</v>
      </c>
      <c r="B304" s="33" t="s">
        <v>162</v>
      </c>
      <c r="C304" s="33">
        <v>1</v>
      </c>
      <c r="D304" s="34">
        <v>5</v>
      </c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</row>
    <row r="305" spans="1:23" x14ac:dyDescent="0.3">
      <c r="A305" s="35" t="s">
        <v>89</v>
      </c>
      <c r="B305" s="36" t="s">
        <v>437</v>
      </c>
      <c r="C305" s="36">
        <v>2</v>
      </c>
      <c r="D305" s="37">
        <v>6</v>
      </c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</row>
    <row r="306" spans="1:23" x14ac:dyDescent="0.3">
      <c r="A306" s="32" t="s">
        <v>89</v>
      </c>
      <c r="B306" s="33" t="s">
        <v>98</v>
      </c>
      <c r="C306" s="33">
        <v>4</v>
      </c>
      <c r="D306" s="34">
        <v>36</v>
      </c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</row>
    <row r="307" spans="1:23" x14ac:dyDescent="0.3">
      <c r="A307" s="35" t="s">
        <v>89</v>
      </c>
      <c r="B307" s="36" t="s">
        <v>438</v>
      </c>
      <c r="C307" s="36">
        <v>1</v>
      </c>
      <c r="D307" s="37">
        <v>5</v>
      </c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</row>
    <row r="308" spans="1:23" x14ac:dyDescent="0.3">
      <c r="A308" s="32" t="s">
        <v>89</v>
      </c>
      <c r="B308" s="33" t="s">
        <v>439</v>
      </c>
      <c r="C308" s="33">
        <v>1</v>
      </c>
      <c r="D308" s="34">
        <v>1</v>
      </c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</row>
    <row r="309" spans="1:23" x14ac:dyDescent="0.3">
      <c r="A309" s="35" t="s">
        <v>89</v>
      </c>
      <c r="B309" s="36" t="s">
        <v>440</v>
      </c>
      <c r="C309" s="36">
        <v>2</v>
      </c>
      <c r="D309" s="37">
        <v>9</v>
      </c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</row>
    <row r="310" spans="1:23" x14ac:dyDescent="0.3">
      <c r="A310" s="32" t="s">
        <v>89</v>
      </c>
      <c r="B310" s="33" t="s">
        <v>442</v>
      </c>
      <c r="C310" s="33">
        <v>1</v>
      </c>
      <c r="D310" s="34">
        <v>2</v>
      </c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</row>
    <row r="311" spans="1:23" x14ac:dyDescent="0.3">
      <c r="A311" s="35" t="s">
        <v>89</v>
      </c>
      <c r="B311" s="36" t="s">
        <v>443</v>
      </c>
      <c r="C311" s="36">
        <v>1</v>
      </c>
      <c r="D311" s="37">
        <v>4</v>
      </c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</row>
    <row r="312" spans="1:23" x14ac:dyDescent="0.3">
      <c r="A312" s="32" t="s">
        <v>89</v>
      </c>
      <c r="B312" s="33" t="s">
        <v>444</v>
      </c>
      <c r="C312" s="33">
        <v>1</v>
      </c>
      <c r="D312" s="34">
        <v>5</v>
      </c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</row>
    <row r="313" spans="1:23" x14ac:dyDescent="0.3">
      <c r="A313" s="35" t="s">
        <v>89</v>
      </c>
      <c r="B313" s="36" t="s">
        <v>445</v>
      </c>
      <c r="C313" s="36">
        <v>1</v>
      </c>
      <c r="D313" s="37">
        <v>1</v>
      </c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</row>
    <row r="314" spans="1:23" x14ac:dyDescent="0.3">
      <c r="A314" s="32" t="s">
        <v>89</v>
      </c>
      <c r="B314" s="33" t="s">
        <v>446</v>
      </c>
      <c r="C314" s="33">
        <v>1</v>
      </c>
      <c r="D314" s="34">
        <v>2</v>
      </c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</row>
    <row r="315" spans="1:23" x14ac:dyDescent="0.3">
      <c r="A315" s="35" t="s">
        <v>89</v>
      </c>
      <c r="B315" s="36" t="s">
        <v>447</v>
      </c>
      <c r="C315" s="36">
        <v>1</v>
      </c>
      <c r="D315" s="37">
        <v>1</v>
      </c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</row>
    <row r="316" spans="1:23" x14ac:dyDescent="0.3">
      <c r="A316" s="32" t="s">
        <v>89</v>
      </c>
      <c r="B316" s="33" t="s">
        <v>103</v>
      </c>
      <c r="C316" s="33">
        <v>1</v>
      </c>
      <c r="D316" s="34">
        <v>5</v>
      </c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</row>
    <row r="317" spans="1:23" x14ac:dyDescent="0.3">
      <c r="A317" s="35" t="s">
        <v>89</v>
      </c>
      <c r="B317" s="36" t="s">
        <v>449</v>
      </c>
      <c r="C317" s="36">
        <v>2</v>
      </c>
      <c r="D317" s="37">
        <v>5</v>
      </c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</row>
    <row r="318" spans="1:23" x14ac:dyDescent="0.3">
      <c r="A318" s="32" t="s">
        <v>89</v>
      </c>
      <c r="B318" s="33" t="s">
        <v>450</v>
      </c>
      <c r="C318" s="33">
        <v>1</v>
      </c>
      <c r="D318" s="34">
        <v>3</v>
      </c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</row>
    <row r="319" spans="1:23" x14ac:dyDescent="0.3">
      <c r="A319" s="35" t="s">
        <v>89</v>
      </c>
      <c r="B319" s="36" t="s">
        <v>451</v>
      </c>
      <c r="C319" s="36">
        <v>1</v>
      </c>
      <c r="D319" s="37">
        <v>1</v>
      </c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</row>
    <row r="320" spans="1:23" x14ac:dyDescent="0.3">
      <c r="A320" s="32" t="s">
        <v>89</v>
      </c>
      <c r="B320" s="33" t="s">
        <v>452</v>
      </c>
      <c r="C320" s="33">
        <v>1</v>
      </c>
      <c r="D320" s="34">
        <v>5</v>
      </c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</row>
    <row r="321" spans="1:23" x14ac:dyDescent="0.3">
      <c r="A321" s="35" t="s">
        <v>89</v>
      </c>
      <c r="B321" s="36" t="s">
        <v>453</v>
      </c>
      <c r="C321" s="36">
        <v>2</v>
      </c>
      <c r="D321" s="37">
        <v>2</v>
      </c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</row>
    <row r="322" spans="1:23" x14ac:dyDescent="0.3">
      <c r="A322" s="32" t="s">
        <v>89</v>
      </c>
      <c r="B322" s="33" t="s">
        <v>454</v>
      </c>
      <c r="C322" s="33">
        <v>1</v>
      </c>
      <c r="D322" s="34">
        <v>2</v>
      </c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</row>
    <row r="323" spans="1:23" x14ac:dyDescent="0.3">
      <c r="A323" s="35" t="s">
        <v>89</v>
      </c>
      <c r="B323" s="36" t="s">
        <v>455</v>
      </c>
      <c r="C323" s="36">
        <v>1</v>
      </c>
      <c r="D323" s="37">
        <v>2</v>
      </c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</row>
    <row r="324" spans="1:23" x14ac:dyDescent="0.3">
      <c r="A324" s="32" t="s">
        <v>89</v>
      </c>
      <c r="B324" s="33" t="s">
        <v>456</v>
      </c>
      <c r="C324" s="33">
        <v>2</v>
      </c>
      <c r="D324" s="34">
        <v>14</v>
      </c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</row>
    <row r="325" spans="1:23" x14ac:dyDescent="0.3">
      <c r="A325" s="35" t="s">
        <v>89</v>
      </c>
      <c r="B325" s="36" t="s">
        <v>457</v>
      </c>
      <c r="C325" s="36">
        <v>1</v>
      </c>
      <c r="D325" s="37">
        <v>2</v>
      </c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</row>
    <row r="326" spans="1:23" x14ac:dyDescent="0.3">
      <c r="A326" s="32" t="s">
        <v>89</v>
      </c>
      <c r="B326" s="33" t="s">
        <v>109</v>
      </c>
      <c r="C326" s="33">
        <v>3</v>
      </c>
      <c r="D326" s="34">
        <v>14</v>
      </c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</row>
    <row r="327" spans="1:23" x14ac:dyDescent="0.3">
      <c r="A327" s="35" t="s">
        <v>89</v>
      </c>
      <c r="B327" s="36" t="s">
        <v>458</v>
      </c>
      <c r="C327" s="36">
        <v>1</v>
      </c>
      <c r="D327" s="37">
        <v>1</v>
      </c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</row>
    <row r="328" spans="1:23" x14ac:dyDescent="0.3">
      <c r="A328" s="32" t="s">
        <v>89</v>
      </c>
      <c r="B328" s="33" t="s">
        <v>110</v>
      </c>
      <c r="C328" s="33">
        <v>1</v>
      </c>
      <c r="D328" s="34">
        <v>4</v>
      </c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</row>
    <row r="329" spans="1:23" x14ac:dyDescent="0.3">
      <c r="A329" s="35" t="s">
        <v>89</v>
      </c>
      <c r="B329" s="36" t="s">
        <v>459</v>
      </c>
      <c r="C329" s="36">
        <v>2</v>
      </c>
      <c r="D329" s="37">
        <v>8</v>
      </c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</row>
    <row r="330" spans="1:23" x14ac:dyDescent="0.3">
      <c r="A330" s="32" t="s">
        <v>89</v>
      </c>
      <c r="B330" s="33" t="s">
        <v>460</v>
      </c>
      <c r="C330" s="33">
        <v>1</v>
      </c>
      <c r="D330" s="34">
        <v>2</v>
      </c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</row>
    <row r="331" spans="1:23" x14ac:dyDescent="0.3">
      <c r="A331" s="35" t="s">
        <v>89</v>
      </c>
      <c r="B331" s="36" t="s">
        <v>461</v>
      </c>
      <c r="C331" s="36">
        <v>1</v>
      </c>
      <c r="D331" s="37">
        <v>5</v>
      </c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</row>
    <row r="332" spans="1:23" x14ac:dyDescent="0.3">
      <c r="A332" s="32" t="s">
        <v>89</v>
      </c>
      <c r="B332" s="33" t="s">
        <v>462</v>
      </c>
      <c r="C332" s="33">
        <v>1</v>
      </c>
      <c r="D332" s="34">
        <v>1</v>
      </c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</row>
    <row r="333" spans="1:23" x14ac:dyDescent="0.3">
      <c r="A333" s="35" t="s">
        <v>89</v>
      </c>
      <c r="B333" s="36" t="s">
        <v>117</v>
      </c>
      <c r="C333" s="36">
        <v>1</v>
      </c>
      <c r="D333" s="37">
        <v>7</v>
      </c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</row>
    <row r="334" spans="1:23" x14ac:dyDescent="0.3">
      <c r="A334" s="32" t="s">
        <v>89</v>
      </c>
      <c r="B334" s="33" t="s">
        <v>463</v>
      </c>
      <c r="C334" s="33">
        <v>1</v>
      </c>
      <c r="D334" s="34">
        <v>5</v>
      </c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</row>
    <row r="335" spans="1:23" x14ac:dyDescent="0.3">
      <c r="A335" s="35" t="s">
        <v>89</v>
      </c>
      <c r="B335" s="36" t="s">
        <v>153</v>
      </c>
      <c r="C335" s="36">
        <v>1</v>
      </c>
      <c r="D335" s="37">
        <v>1</v>
      </c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</row>
    <row r="336" spans="1:23" x14ac:dyDescent="0.3">
      <c r="A336" s="32" t="s">
        <v>89</v>
      </c>
      <c r="B336" s="33" t="s">
        <v>464</v>
      </c>
      <c r="C336" s="33">
        <v>1</v>
      </c>
      <c r="D336" s="34">
        <v>1</v>
      </c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</row>
    <row r="337" spans="1:23" x14ac:dyDescent="0.3">
      <c r="A337" s="35" t="s">
        <v>89</v>
      </c>
      <c r="B337" s="36" t="s">
        <v>465</v>
      </c>
      <c r="C337" s="36">
        <v>1</v>
      </c>
      <c r="D337" s="37">
        <v>1</v>
      </c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</row>
    <row r="338" spans="1:23" x14ac:dyDescent="0.3">
      <c r="A338" s="32" t="s">
        <v>89</v>
      </c>
      <c r="B338" s="33" t="s">
        <v>466</v>
      </c>
      <c r="C338" s="33">
        <v>3</v>
      </c>
      <c r="D338" s="34">
        <v>21</v>
      </c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</row>
    <row r="339" spans="1:23" x14ac:dyDescent="0.3">
      <c r="A339" s="35" t="s">
        <v>89</v>
      </c>
      <c r="B339" s="36" t="s">
        <v>119</v>
      </c>
      <c r="C339" s="36">
        <v>1</v>
      </c>
      <c r="D339" s="37">
        <v>1</v>
      </c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</row>
    <row r="340" spans="1:23" x14ac:dyDescent="0.3">
      <c r="A340" s="32" t="s">
        <v>89</v>
      </c>
      <c r="B340" s="33" t="s">
        <v>467</v>
      </c>
      <c r="C340" s="33">
        <v>1</v>
      </c>
      <c r="D340" s="34">
        <v>2</v>
      </c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</row>
    <row r="341" spans="1:23" x14ac:dyDescent="0.3">
      <c r="A341" s="35" t="s">
        <v>89</v>
      </c>
      <c r="B341" s="36" t="s">
        <v>468</v>
      </c>
      <c r="C341" s="36">
        <v>1</v>
      </c>
      <c r="D341" s="37">
        <v>2</v>
      </c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</row>
    <row r="342" spans="1:23" x14ac:dyDescent="0.3">
      <c r="A342" s="32" t="s">
        <v>89</v>
      </c>
      <c r="B342" s="33" t="s">
        <v>469</v>
      </c>
      <c r="C342" s="33">
        <v>1</v>
      </c>
      <c r="D342" s="34">
        <v>1</v>
      </c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</row>
    <row r="343" spans="1:23" x14ac:dyDescent="0.3">
      <c r="A343" s="35" t="s">
        <v>89</v>
      </c>
      <c r="B343" s="36" t="s">
        <v>123</v>
      </c>
      <c r="C343" s="36">
        <v>2</v>
      </c>
      <c r="D343" s="37">
        <v>6</v>
      </c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</row>
    <row r="344" spans="1:23" x14ac:dyDescent="0.3">
      <c r="A344" s="32" t="s">
        <v>89</v>
      </c>
      <c r="B344" s="33" t="s">
        <v>470</v>
      </c>
      <c r="C344" s="33">
        <v>1</v>
      </c>
      <c r="D344" s="34">
        <v>4</v>
      </c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</row>
    <row r="345" spans="1:23" x14ac:dyDescent="0.3">
      <c r="A345" s="35" t="s">
        <v>89</v>
      </c>
      <c r="B345" s="36" t="s">
        <v>471</v>
      </c>
      <c r="C345" s="36">
        <v>1</v>
      </c>
      <c r="D345" s="37">
        <v>7</v>
      </c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</row>
    <row r="346" spans="1:23" x14ac:dyDescent="0.3">
      <c r="A346" s="32" t="s">
        <v>89</v>
      </c>
      <c r="B346" s="33" t="s">
        <v>472</v>
      </c>
      <c r="C346" s="33">
        <v>1</v>
      </c>
      <c r="D346" s="34">
        <v>1</v>
      </c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</row>
    <row r="347" spans="1:23" x14ac:dyDescent="0.3">
      <c r="A347" s="35" t="s">
        <v>89</v>
      </c>
      <c r="B347" s="36" t="s">
        <v>602</v>
      </c>
      <c r="C347" s="36">
        <v>1</v>
      </c>
      <c r="D347" s="37">
        <v>2</v>
      </c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</row>
    <row r="348" spans="1:23" x14ac:dyDescent="0.3">
      <c r="A348" s="32" t="s">
        <v>89</v>
      </c>
      <c r="B348" s="33" t="s">
        <v>473</v>
      </c>
      <c r="C348" s="33">
        <v>1</v>
      </c>
      <c r="D348" s="34">
        <v>3</v>
      </c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</row>
    <row r="349" spans="1:23" x14ac:dyDescent="0.3">
      <c r="A349" s="35" t="s">
        <v>89</v>
      </c>
      <c r="B349" s="36" t="s">
        <v>474</v>
      </c>
      <c r="C349" s="36">
        <v>1</v>
      </c>
      <c r="D349" s="37">
        <v>6</v>
      </c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</row>
    <row r="350" spans="1:23" x14ac:dyDescent="0.3">
      <c r="A350" s="32" t="s">
        <v>89</v>
      </c>
      <c r="B350" s="33" t="s">
        <v>475</v>
      </c>
      <c r="C350" s="33">
        <v>1</v>
      </c>
      <c r="D350" s="34">
        <v>1</v>
      </c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</row>
    <row r="351" spans="1:23" x14ac:dyDescent="0.3">
      <c r="A351" s="35" t="s">
        <v>89</v>
      </c>
      <c r="B351" s="36" t="s">
        <v>476</v>
      </c>
      <c r="C351" s="36">
        <v>2</v>
      </c>
      <c r="D351" s="37">
        <v>7</v>
      </c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</row>
    <row r="352" spans="1:23" x14ac:dyDescent="0.3">
      <c r="A352" s="32" t="s">
        <v>89</v>
      </c>
      <c r="B352" s="33" t="s">
        <v>477</v>
      </c>
      <c r="C352" s="33">
        <v>1</v>
      </c>
      <c r="D352" s="34">
        <v>1</v>
      </c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</row>
    <row r="353" spans="1:23" x14ac:dyDescent="0.3">
      <c r="A353" s="35" t="s">
        <v>89</v>
      </c>
      <c r="B353" s="36" t="s">
        <v>478</v>
      </c>
      <c r="C353" s="36">
        <v>1</v>
      </c>
      <c r="D353" s="37">
        <v>1</v>
      </c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</row>
    <row r="354" spans="1:23" x14ac:dyDescent="0.3">
      <c r="A354" s="32" t="s">
        <v>89</v>
      </c>
      <c r="B354" s="33" t="s">
        <v>479</v>
      </c>
      <c r="C354" s="33">
        <v>5</v>
      </c>
      <c r="D354" s="34">
        <v>35</v>
      </c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</row>
    <row r="355" spans="1:23" x14ac:dyDescent="0.3">
      <c r="A355" s="35" t="s">
        <v>89</v>
      </c>
      <c r="B355" s="36" t="s">
        <v>480</v>
      </c>
      <c r="C355" s="36">
        <v>1</v>
      </c>
      <c r="D355" s="37">
        <v>5</v>
      </c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</row>
    <row r="356" spans="1:23" x14ac:dyDescent="0.3">
      <c r="A356" s="32" t="s">
        <v>89</v>
      </c>
      <c r="B356" s="33" t="s">
        <v>481</v>
      </c>
      <c r="C356" s="33">
        <v>2</v>
      </c>
      <c r="D356" s="34">
        <v>8</v>
      </c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</row>
    <row r="357" spans="1:23" x14ac:dyDescent="0.3">
      <c r="A357" s="35" t="s">
        <v>89</v>
      </c>
      <c r="B357" s="36" t="s">
        <v>482</v>
      </c>
      <c r="C357" s="36">
        <v>1</v>
      </c>
      <c r="D357" s="37">
        <v>1</v>
      </c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</row>
    <row r="358" spans="1:23" x14ac:dyDescent="0.3">
      <c r="A358" s="32" t="s">
        <v>89</v>
      </c>
      <c r="B358" s="33" t="s">
        <v>483</v>
      </c>
      <c r="C358" s="33">
        <v>1</v>
      </c>
      <c r="D358" s="34">
        <v>1</v>
      </c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</row>
    <row r="359" spans="1:23" x14ac:dyDescent="0.3">
      <c r="A359" s="35" t="s">
        <v>89</v>
      </c>
      <c r="B359" s="36" t="s">
        <v>155</v>
      </c>
      <c r="C359" s="36">
        <v>3</v>
      </c>
      <c r="D359" s="37">
        <v>22</v>
      </c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</row>
    <row r="360" spans="1:23" x14ac:dyDescent="0.3">
      <c r="A360" s="32" t="s">
        <v>89</v>
      </c>
      <c r="B360" s="33" t="s">
        <v>484</v>
      </c>
      <c r="C360" s="33">
        <v>5</v>
      </c>
      <c r="D360" s="34">
        <v>23</v>
      </c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</row>
    <row r="361" spans="1:23" x14ac:dyDescent="0.3">
      <c r="A361" s="35" t="s">
        <v>89</v>
      </c>
      <c r="B361" s="36" t="s">
        <v>485</v>
      </c>
      <c r="C361" s="36">
        <v>4</v>
      </c>
      <c r="D361" s="37">
        <v>31</v>
      </c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</row>
    <row r="362" spans="1:23" x14ac:dyDescent="0.3">
      <c r="A362" s="32" t="s">
        <v>89</v>
      </c>
      <c r="B362" s="33" t="s">
        <v>486</v>
      </c>
      <c r="C362" s="33">
        <v>1</v>
      </c>
      <c r="D362" s="34">
        <v>7</v>
      </c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</row>
    <row r="363" spans="1:23" x14ac:dyDescent="0.3">
      <c r="A363" s="35" t="s">
        <v>89</v>
      </c>
      <c r="B363" s="36" t="s">
        <v>166</v>
      </c>
      <c r="C363" s="36">
        <v>2</v>
      </c>
      <c r="D363" s="37">
        <v>5</v>
      </c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</row>
    <row r="364" spans="1:23" x14ac:dyDescent="0.3">
      <c r="A364" s="32" t="s">
        <v>89</v>
      </c>
      <c r="B364" s="33" t="s">
        <v>487</v>
      </c>
      <c r="C364" s="33">
        <v>1</v>
      </c>
      <c r="D364" s="34">
        <v>2</v>
      </c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</row>
    <row r="365" spans="1:23" x14ac:dyDescent="0.3">
      <c r="A365" s="35" t="s">
        <v>89</v>
      </c>
      <c r="B365" s="36" t="s">
        <v>130</v>
      </c>
      <c r="C365" s="36">
        <v>1</v>
      </c>
      <c r="D365" s="37">
        <v>1</v>
      </c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</row>
    <row r="366" spans="1:23" x14ac:dyDescent="0.3">
      <c r="A366" s="32" t="s">
        <v>89</v>
      </c>
      <c r="B366" s="33" t="s">
        <v>488</v>
      </c>
      <c r="C366" s="33">
        <v>1</v>
      </c>
      <c r="D366" s="34">
        <v>1</v>
      </c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</row>
    <row r="367" spans="1:23" x14ac:dyDescent="0.3">
      <c r="A367" s="35" t="s">
        <v>89</v>
      </c>
      <c r="B367" s="36" t="s">
        <v>489</v>
      </c>
      <c r="C367" s="36">
        <v>4</v>
      </c>
      <c r="D367" s="37">
        <v>24</v>
      </c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</row>
    <row r="368" spans="1:23" x14ac:dyDescent="0.3">
      <c r="A368" s="32" t="s">
        <v>89</v>
      </c>
      <c r="B368" s="33" t="s">
        <v>490</v>
      </c>
      <c r="C368" s="33">
        <v>3</v>
      </c>
      <c r="D368" s="34">
        <v>20</v>
      </c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</row>
    <row r="369" spans="1:23" x14ac:dyDescent="0.3">
      <c r="A369" s="35" t="s">
        <v>89</v>
      </c>
      <c r="B369" s="36" t="s">
        <v>134</v>
      </c>
      <c r="C369" s="36">
        <v>68</v>
      </c>
      <c r="D369" s="37">
        <v>340</v>
      </c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</row>
    <row r="370" spans="1:23" x14ac:dyDescent="0.3">
      <c r="A370" s="32" t="s">
        <v>89</v>
      </c>
      <c r="B370" s="33" t="s">
        <v>492</v>
      </c>
      <c r="C370" s="33">
        <v>1</v>
      </c>
      <c r="D370" s="34">
        <v>2</v>
      </c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</row>
    <row r="371" spans="1:23" x14ac:dyDescent="0.3">
      <c r="A371" s="35" t="s">
        <v>89</v>
      </c>
      <c r="B371" s="36" t="s">
        <v>493</v>
      </c>
      <c r="C371" s="36">
        <v>1</v>
      </c>
      <c r="D371" s="37">
        <v>6</v>
      </c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</row>
    <row r="372" spans="1:23" x14ac:dyDescent="0.3">
      <c r="A372" s="32" t="s">
        <v>89</v>
      </c>
      <c r="B372" s="33" t="s">
        <v>494</v>
      </c>
      <c r="C372" s="33">
        <v>1</v>
      </c>
      <c r="D372" s="34">
        <v>2</v>
      </c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</row>
    <row r="373" spans="1:23" x14ac:dyDescent="0.3">
      <c r="A373" s="35" t="s">
        <v>89</v>
      </c>
      <c r="B373" s="36" t="s">
        <v>495</v>
      </c>
      <c r="C373" s="36">
        <v>1</v>
      </c>
      <c r="D373" s="37">
        <v>2</v>
      </c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</row>
    <row r="374" spans="1:23" x14ac:dyDescent="0.3">
      <c r="A374" s="32" t="s">
        <v>89</v>
      </c>
      <c r="B374" s="33" t="s">
        <v>157</v>
      </c>
      <c r="C374" s="33">
        <v>4</v>
      </c>
      <c r="D374" s="34">
        <v>22</v>
      </c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</row>
    <row r="375" spans="1:23" x14ac:dyDescent="0.3">
      <c r="A375" s="35" t="s">
        <v>89</v>
      </c>
      <c r="B375" s="36" t="s">
        <v>497</v>
      </c>
      <c r="C375" s="36">
        <v>1</v>
      </c>
      <c r="D375" s="37">
        <v>5</v>
      </c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</row>
    <row r="376" spans="1:23" x14ac:dyDescent="0.3">
      <c r="A376" s="32" t="s">
        <v>89</v>
      </c>
      <c r="B376" s="33" t="s">
        <v>498</v>
      </c>
      <c r="C376" s="33">
        <v>1</v>
      </c>
      <c r="D376" s="34">
        <v>5</v>
      </c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</row>
    <row r="377" spans="1:23" x14ac:dyDescent="0.3">
      <c r="A377" s="35" t="s">
        <v>89</v>
      </c>
      <c r="B377" s="36" t="s">
        <v>499</v>
      </c>
      <c r="C377" s="36">
        <v>1</v>
      </c>
      <c r="D377" s="37">
        <v>2</v>
      </c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</row>
    <row r="378" spans="1:23" x14ac:dyDescent="0.3">
      <c r="A378" s="32" t="s">
        <v>89</v>
      </c>
      <c r="B378" s="33" t="s">
        <v>500</v>
      </c>
      <c r="C378" s="33">
        <v>2</v>
      </c>
      <c r="D378" s="34">
        <v>11</v>
      </c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</row>
    <row r="379" spans="1:23" x14ac:dyDescent="0.3">
      <c r="A379" s="35" t="s">
        <v>89</v>
      </c>
      <c r="B379" s="36" t="s">
        <v>501</v>
      </c>
      <c r="C379" s="36">
        <v>1</v>
      </c>
      <c r="D379" s="37">
        <v>1</v>
      </c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</row>
    <row r="380" spans="1:23" x14ac:dyDescent="0.3">
      <c r="A380" s="32" t="s">
        <v>89</v>
      </c>
      <c r="B380" s="33" t="s">
        <v>502</v>
      </c>
      <c r="C380" s="33">
        <v>1</v>
      </c>
      <c r="D380" s="34">
        <v>1</v>
      </c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</row>
    <row r="381" spans="1:23" x14ac:dyDescent="0.3">
      <c r="A381" s="35" t="s">
        <v>89</v>
      </c>
      <c r="B381" s="36" t="s">
        <v>503</v>
      </c>
      <c r="C381" s="36">
        <v>1</v>
      </c>
      <c r="D381" s="37">
        <v>3</v>
      </c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</row>
    <row r="382" spans="1:23" x14ac:dyDescent="0.3">
      <c r="A382" s="32" t="s">
        <v>89</v>
      </c>
      <c r="B382" s="33" t="s">
        <v>504</v>
      </c>
      <c r="C382" s="33">
        <v>1</v>
      </c>
      <c r="D382" s="34">
        <v>7</v>
      </c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</row>
    <row r="383" spans="1:23" x14ac:dyDescent="0.3">
      <c r="A383" s="35" t="s">
        <v>89</v>
      </c>
      <c r="B383" s="36" t="s">
        <v>505</v>
      </c>
      <c r="C383" s="36">
        <v>1</v>
      </c>
      <c r="D383" s="37">
        <v>1</v>
      </c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</row>
    <row r="384" spans="1:23" x14ac:dyDescent="0.3">
      <c r="A384" s="32" t="s">
        <v>203</v>
      </c>
      <c r="B384" s="33" t="s">
        <v>506</v>
      </c>
      <c r="C384" s="33">
        <v>1</v>
      </c>
      <c r="D384" s="34">
        <v>2</v>
      </c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</row>
    <row r="385" spans="1:23" x14ac:dyDescent="0.3">
      <c r="A385" s="35" t="s">
        <v>203</v>
      </c>
      <c r="B385" s="36" t="s">
        <v>616</v>
      </c>
      <c r="C385" s="36">
        <v>1</v>
      </c>
      <c r="D385" s="37">
        <v>3</v>
      </c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</row>
    <row r="386" spans="1:23" x14ac:dyDescent="0.3">
      <c r="A386" s="32" t="s">
        <v>203</v>
      </c>
      <c r="B386" s="33" t="s">
        <v>507</v>
      </c>
      <c r="C386" s="33">
        <v>3</v>
      </c>
      <c r="D386" s="34">
        <v>12</v>
      </c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</row>
    <row r="387" spans="1:23" x14ac:dyDescent="0.3">
      <c r="A387" s="198" t="s">
        <v>4</v>
      </c>
      <c r="B387" s="199"/>
      <c r="C387" s="38">
        <v>771</v>
      </c>
      <c r="D387" s="39">
        <v>3160</v>
      </c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</row>
  </sheetData>
  <mergeCells count="1">
    <mergeCell ref="A387:B38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>
    <tabColor theme="0"/>
  </sheetPr>
  <dimension ref="A1:I16"/>
  <sheetViews>
    <sheetView zoomScaleNormal="100" workbookViewId="0">
      <selection activeCell="A16" sqref="A16"/>
    </sheetView>
  </sheetViews>
  <sheetFormatPr defaultRowHeight="16.5" x14ac:dyDescent="0.3"/>
  <cols>
    <col min="1" max="1" width="26" style="52" customWidth="1"/>
    <col min="2" max="7" width="14.140625" style="52" bestFit="1" customWidth="1"/>
    <col min="8" max="8" width="10.85546875" style="52" customWidth="1"/>
    <col min="9" max="16384" width="9.140625" style="52"/>
  </cols>
  <sheetData>
    <row r="1" spans="1:9" x14ac:dyDescent="0.3">
      <c r="A1" s="69" t="s">
        <v>527</v>
      </c>
    </row>
    <row r="3" spans="1:9" x14ac:dyDescent="0.3">
      <c r="A3" s="90"/>
      <c r="B3" s="91" t="s">
        <v>689</v>
      </c>
      <c r="C3" s="91" t="s">
        <v>690</v>
      </c>
      <c r="D3" s="91" t="s">
        <v>691</v>
      </c>
      <c r="E3" s="91" t="s">
        <v>692</v>
      </c>
      <c r="F3" s="91" t="s">
        <v>693</v>
      </c>
      <c r="G3" s="91" t="s">
        <v>694</v>
      </c>
      <c r="H3" s="92" t="s">
        <v>695</v>
      </c>
    </row>
    <row r="4" spans="1:9" x14ac:dyDescent="0.3">
      <c r="A4" s="93" t="s">
        <v>5</v>
      </c>
      <c r="B4" s="94">
        <v>2206</v>
      </c>
      <c r="C4" s="94">
        <v>2352</v>
      </c>
      <c r="D4" s="94">
        <v>2517</v>
      </c>
      <c r="E4" s="94">
        <v>2678</v>
      </c>
      <c r="F4" s="94">
        <v>2833</v>
      </c>
      <c r="G4" s="94">
        <v>3005</v>
      </c>
      <c r="H4" s="95">
        <v>3160</v>
      </c>
    </row>
    <row r="5" spans="1:9" x14ac:dyDescent="0.3">
      <c r="A5" s="96" t="s">
        <v>6</v>
      </c>
      <c r="B5" s="97">
        <v>662</v>
      </c>
      <c r="C5" s="97">
        <v>686</v>
      </c>
      <c r="D5" s="97">
        <v>701</v>
      </c>
      <c r="E5" s="97">
        <v>721</v>
      </c>
      <c r="F5" s="97">
        <v>746</v>
      </c>
      <c r="G5" s="97">
        <v>742</v>
      </c>
      <c r="H5" s="98">
        <v>771</v>
      </c>
    </row>
    <row r="6" spans="1:9" x14ac:dyDescent="0.3">
      <c r="A6" s="93" t="s">
        <v>7</v>
      </c>
      <c r="B6" s="99">
        <v>3.33</v>
      </c>
      <c r="C6" s="99">
        <v>3.43</v>
      </c>
      <c r="D6" s="99">
        <v>3.59</v>
      </c>
      <c r="E6" s="99">
        <v>3.71</v>
      </c>
      <c r="F6" s="99">
        <v>3.8</v>
      </c>
      <c r="G6" s="99">
        <v>4.05</v>
      </c>
      <c r="H6" s="100">
        <f>3160/771</f>
        <v>4.0985732814526585</v>
      </c>
    </row>
    <row r="7" spans="1:9" x14ac:dyDescent="0.3">
      <c r="A7" s="96" t="s">
        <v>8</v>
      </c>
      <c r="B7" s="101">
        <v>195497797</v>
      </c>
      <c r="C7" s="101">
        <v>197397018</v>
      </c>
      <c r="D7" s="101">
        <v>199242462</v>
      </c>
      <c r="E7" s="101">
        <v>201032714</v>
      </c>
      <c r="F7" s="101">
        <v>202758031</v>
      </c>
      <c r="G7" s="101">
        <v>204450649</v>
      </c>
      <c r="H7" s="102">
        <v>206081432</v>
      </c>
    </row>
    <row r="8" spans="1:9" x14ac:dyDescent="0.3">
      <c r="A8" s="93" t="s">
        <v>9</v>
      </c>
      <c r="B8" s="94">
        <v>134836791</v>
      </c>
      <c r="C8" s="94">
        <v>143208012</v>
      </c>
      <c r="D8" s="94">
        <v>146593494</v>
      </c>
      <c r="E8" s="94">
        <v>149518269</v>
      </c>
      <c r="F8" s="94">
        <v>155572656</v>
      </c>
      <c r="G8" s="94">
        <v>172943242</v>
      </c>
      <c r="H8" s="95">
        <v>184324379</v>
      </c>
    </row>
    <row r="9" spans="1:9" x14ac:dyDescent="0.3">
      <c r="A9" s="96" t="s">
        <v>10</v>
      </c>
      <c r="B9" s="97">
        <v>0.69</v>
      </c>
      <c r="C9" s="97">
        <v>0.73</v>
      </c>
      <c r="D9" s="97">
        <v>0.74</v>
      </c>
      <c r="E9" s="97">
        <v>0.74</v>
      </c>
      <c r="F9" s="97">
        <v>0.77</v>
      </c>
      <c r="G9" s="97">
        <v>0.85</v>
      </c>
      <c r="H9" s="98">
        <v>0.89</v>
      </c>
      <c r="I9" s="73"/>
    </row>
    <row r="10" spans="1:9" x14ac:dyDescent="0.3">
      <c r="A10" s="93" t="s">
        <v>11</v>
      </c>
      <c r="B10" s="94">
        <v>88621</v>
      </c>
      <c r="C10" s="94">
        <v>83927</v>
      </c>
      <c r="D10" s="94">
        <v>79159</v>
      </c>
      <c r="E10" s="94">
        <v>75068</v>
      </c>
      <c r="F10" s="94">
        <v>71570</v>
      </c>
      <c r="G10" s="94">
        <v>68037</v>
      </c>
      <c r="H10" s="95">
        <f>H7/H4</f>
        <v>65215.643037974682</v>
      </c>
    </row>
    <row r="11" spans="1:9" x14ac:dyDescent="0.3">
      <c r="A11" s="96" t="s">
        <v>12</v>
      </c>
      <c r="B11" s="97">
        <v>381</v>
      </c>
      <c r="C11" s="97">
        <v>392</v>
      </c>
      <c r="D11" s="97">
        <v>391</v>
      </c>
      <c r="E11" s="97">
        <v>392</v>
      </c>
      <c r="F11" s="97">
        <v>398</v>
      </c>
      <c r="G11" s="97">
        <v>388</v>
      </c>
      <c r="H11" s="98">
        <v>383</v>
      </c>
      <c r="I11" s="74"/>
    </row>
    <row r="12" spans="1:9" x14ac:dyDescent="0.3">
      <c r="A12" s="93" t="s">
        <v>13</v>
      </c>
      <c r="B12" s="99" t="s">
        <v>14</v>
      </c>
      <c r="C12" s="99" t="s">
        <v>14</v>
      </c>
      <c r="D12" s="99">
        <v>784</v>
      </c>
      <c r="E12" s="94">
        <v>1353</v>
      </c>
      <c r="F12" s="94">
        <v>1770</v>
      </c>
      <c r="G12" s="94">
        <v>2874</v>
      </c>
      <c r="H12" s="95">
        <v>3149</v>
      </c>
    </row>
    <row r="13" spans="1:9" x14ac:dyDescent="0.3">
      <c r="A13" s="96" t="s">
        <v>15</v>
      </c>
      <c r="B13" s="97">
        <v>262</v>
      </c>
      <c r="C13" s="97">
        <v>467</v>
      </c>
      <c r="D13" s="97">
        <v>617</v>
      </c>
      <c r="E13" s="97">
        <v>854</v>
      </c>
      <c r="F13" s="101">
        <v>1039</v>
      </c>
      <c r="G13" s="101">
        <v>1190</v>
      </c>
      <c r="H13" s="102">
        <v>1280</v>
      </c>
    </row>
    <row r="14" spans="1:9" x14ac:dyDescent="0.3">
      <c r="A14" s="103" t="s">
        <v>16</v>
      </c>
      <c r="B14" s="104">
        <v>6.8000000000000005E-2</v>
      </c>
      <c r="C14" s="104">
        <v>7.0000000000000007E-2</v>
      </c>
      <c r="D14" s="104">
        <v>7.0000000000000007E-2</v>
      </c>
      <c r="E14" s="104">
        <v>7.0000000000000007E-2</v>
      </c>
      <c r="F14" s="104">
        <v>7.0999999999999994E-2</v>
      </c>
      <c r="G14" s="104">
        <v>7.0000000000000007E-2</v>
      </c>
      <c r="H14" s="105">
        <v>6.9000000000000006E-2</v>
      </c>
      <c r="I14" s="70"/>
    </row>
    <row r="15" spans="1:9" x14ac:dyDescent="0.3">
      <c r="G15" s="70"/>
      <c r="H15" s="70"/>
      <c r="I15" s="75"/>
    </row>
    <row r="16" spans="1:9" x14ac:dyDescent="0.3">
      <c r="A16" s="106" t="s">
        <v>526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"/>
  <sheetViews>
    <sheetView workbookViewId="0">
      <selection activeCell="Y9" sqref="Y9"/>
    </sheetView>
  </sheetViews>
  <sheetFormatPr defaultRowHeight="15" x14ac:dyDescent="0.25"/>
  <sheetData>
    <row r="1" spans="1:1" ht="16.5" x14ac:dyDescent="0.3">
      <c r="A1" s="52" t="s">
        <v>712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tabColor rgb="FFFFFF00"/>
  </sheetPr>
  <dimension ref="A1:H5"/>
  <sheetViews>
    <sheetView workbookViewId="0">
      <selection activeCell="C14" sqref="C14"/>
    </sheetView>
  </sheetViews>
  <sheetFormatPr defaultRowHeight="15" x14ac:dyDescent="0.25"/>
  <cols>
    <col min="1" max="1" width="15.5703125" bestFit="1" customWidth="1"/>
    <col min="2" max="2" width="14.42578125" bestFit="1" customWidth="1"/>
    <col min="3" max="3" width="14.5703125" bestFit="1" customWidth="1"/>
    <col min="4" max="4" width="15.5703125" bestFit="1" customWidth="1"/>
    <col min="5" max="5" width="14.42578125" bestFit="1" customWidth="1"/>
  </cols>
  <sheetData>
    <row r="1" spans="1:8" x14ac:dyDescent="0.25">
      <c r="A1" t="s">
        <v>530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</row>
    <row r="2" spans="1:8" x14ac:dyDescent="0.25">
      <c r="A2" t="s">
        <v>32</v>
      </c>
      <c r="B2">
        <v>9</v>
      </c>
      <c r="C2">
        <v>7</v>
      </c>
      <c r="D2">
        <v>6</v>
      </c>
      <c r="E2">
        <v>5</v>
      </c>
      <c r="F2">
        <v>5</v>
      </c>
      <c r="G2">
        <v>5</v>
      </c>
      <c r="H2">
        <v>5</v>
      </c>
    </row>
    <row r="3" spans="1:8" x14ac:dyDescent="0.25">
      <c r="A3" t="s">
        <v>33</v>
      </c>
      <c r="B3">
        <v>213</v>
      </c>
      <c r="C3">
        <v>233</v>
      </c>
      <c r="D3">
        <v>220</v>
      </c>
      <c r="E3">
        <v>223</v>
      </c>
      <c r="F3">
        <v>232</v>
      </c>
      <c r="G3">
        <v>221</v>
      </c>
      <c r="H3">
        <v>214</v>
      </c>
    </row>
    <row r="4" spans="1:8" x14ac:dyDescent="0.25">
      <c r="A4" t="s">
        <v>34</v>
      </c>
      <c r="B4">
        <v>644</v>
      </c>
      <c r="C4">
        <v>730</v>
      </c>
      <c r="D4">
        <v>823</v>
      </c>
      <c r="E4">
        <v>858</v>
      </c>
      <c r="F4">
        <v>956</v>
      </c>
      <c r="G4">
        <v>1034</v>
      </c>
      <c r="H4">
        <v>1124</v>
      </c>
    </row>
    <row r="5" spans="1:8" x14ac:dyDescent="0.25">
      <c r="A5" t="s">
        <v>38</v>
      </c>
      <c r="B5">
        <v>1340</v>
      </c>
      <c r="C5">
        <v>1382</v>
      </c>
      <c r="D5">
        <v>1468</v>
      </c>
      <c r="E5">
        <v>1592</v>
      </c>
      <c r="F5">
        <v>1640</v>
      </c>
      <c r="G5">
        <v>1745</v>
      </c>
      <c r="H5">
        <v>1817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0">
    <tabColor theme="0"/>
  </sheetPr>
  <dimension ref="A1:G11"/>
  <sheetViews>
    <sheetView zoomScaleNormal="100" workbookViewId="0">
      <selection activeCell="F22" sqref="F22"/>
    </sheetView>
  </sheetViews>
  <sheetFormatPr defaultRowHeight="16.5" x14ac:dyDescent="0.3"/>
  <cols>
    <col min="1" max="1" width="14" style="52" customWidth="1"/>
    <col min="2" max="2" width="15.42578125" style="52" customWidth="1"/>
    <col min="3" max="3" width="14.5703125" style="52" customWidth="1"/>
    <col min="4" max="4" width="16.42578125" style="52" customWidth="1"/>
    <col min="5" max="5" width="13.140625" style="52" customWidth="1"/>
    <col min="6" max="16384" width="9.140625" style="52"/>
  </cols>
  <sheetData>
    <row r="1" spans="1:7" x14ac:dyDescent="0.3">
      <c r="A1" s="51" t="s">
        <v>679</v>
      </c>
    </row>
    <row r="2" spans="1:7" x14ac:dyDescent="0.3">
      <c r="A2" s="81"/>
      <c r="B2" s="81"/>
      <c r="C2" s="81"/>
      <c r="D2" s="81"/>
      <c r="E2" s="81"/>
      <c r="F2" s="81"/>
      <c r="G2" s="81"/>
    </row>
    <row r="3" spans="1:7" ht="36" customHeight="1" x14ac:dyDescent="0.3">
      <c r="A3" s="78" t="s">
        <v>17</v>
      </c>
      <c r="B3" s="79" t="s">
        <v>18</v>
      </c>
      <c r="C3" s="79" t="s">
        <v>19</v>
      </c>
      <c r="D3" s="79" t="s">
        <v>20</v>
      </c>
      <c r="E3" s="80" t="s">
        <v>4</v>
      </c>
      <c r="F3" s="81"/>
      <c r="G3" s="81"/>
    </row>
    <row r="4" spans="1:7" ht="24.75" customHeight="1" x14ac:dyDescent="0.3">
      <c r="A4" s="107" t="s">
        <v>21</v>
      </c>
      <c r="B4" s="108">
        <v>189</v>
      </c>
      <c r="C4" s="108">
        <v>54</v>
      </c>
      <c r="D4" s="108">
        <v>31</v>
      </c>
      <c r="E4" s="109">
        <f>SUM(B4:D4)</f>
        <v>274</v>
      </c>
      <c r="F4" s="81"/>
      <c r="G4" s="81"/>
    </row>
    <row r="5" spans="1:7" ht="24.75" customHeight="1" x14ac:dyDescent="0.3">
      <c r="A5" s="107" t="s">
        <v>22</v>
      </c>
      <c r="B5" s="108">
        <v>347</v>
      </c>
      <c r="C5" s="108">
        <v>124</v>
      </c>
      <c r="D5" s="108">
        <v>19</v>
      </c>
      <c r="E5" s="109">
        <f>SUM(B5:D5)</f>
        <v>490</v>
      </c>
      <c r="F5" s="81"/>
      <c r="G5" s="81"/>
    </row>
    <row r="6" spans="1:7" ht="24.75" customHeight="1" x14ac:dyDescent="0.3">
      <c r="A6" s="107" t="s">
        <v>23</v>
      </c>
      <c r="B6" s="108">
        <v>103</v>
      </c>
      <c r="C6" s="108">
        <v>84</v>
      </c>
      <c r="D6" s="108">
        <v>11</v>
      </c>
      <c r="E6" s="109">
        <f>SUM(B6:D6)</f>
        <v>198</v>
      </c>
      <c r="F6" s="81"/>
      <c r="G6" s="81"/>
    </row>
    <row r="7" spans="1:7" ht="24.75" customHeight="1" x14ac:dyDescent="0.3">
      <c r="A7" s="107" t="s">
        <v>24</v>
      </c>
      <c r="B7" s="108">
        <v>981</v>
      </c>
      <c r="C7" s="108">
        <v>625</v>
      </c>
      <c r="D7" s="108">
        <v>122</v>
      </c>
      <c r="E7" s="109">
        <f>SUM(B7:D7)</f>
        <v>1728</v>
      </c>
      <c r="F7" s="81"/>
      <c r="G7" s="81"/>
    </row>
    <row r="8" spans="1:7" ht="24.75" customHeight="1" x14ac:dyDescent="0.3">
      <c r="A8" s="107" t="s">
        <v>25</v>
      </c>
      <c r="B8" s="108">
        <v>190</v>
      </c>
      <c r="C8" s="108">
        <v>232</v>
      </c>
      <c r="D8" s="108">
        <v>48</v>
      </c>
      <c r="E8" s="109">
        <f>SUM(B8:D8)</f>
        <v>470</v>
      </c>
      <c r="F8" s="81"/>
      <c r="G8" s="81"/>
    </row>
    <row r="9" spans="1:7" ht="19.5" customHeight="1" x14ac:dyDescent="0.3">
      <c r="A9" s="84" t="s">
        <v>4</v>
      </c>
      <c r="B9" s="110">
        <f>SUM(B4:B8)</f>
        <v>1810</v>
      </c>
      <c r="C9" s="110">
        <f>SUM(C4:C8)</f>
        <v>1119</v>
      </c>
      <c r="D9" s="110">
        <f>SUM(D4:D8)</f>
        <v>231</v>
      </c>
      <c r="E9" s="110">
        <f>SUM(E4:E8)</f>
        <v>3160</v>
      </c>
      <c r="F9" s="81"/>
      <c r="G9" s="81"/>
    </row>
    <row r="10" spans="1:7" x14ac:dyDescent="0.3">
      <c r="A10" s="81"/>
      <c r="B10" s="81"/>
      <c r="C10" s="81"/>
      <c r="D10" s="81"/>
      <c r="E10" s="81"/>
      <c r="F10" s="81"/>
      <c r="G10" s="81"/>
    </row>
    <row r="11" spans="1:7" x14ac:dyDescent="0.3">
      <c r="A11" s="81"/>
      <c r="B11" s="81"/>
      <c r="C11" s="81"/>
      <c r="D11" s="81"/>
      <c r="E11" s="81"/>
      <c r="F11" s="81"/>
      <c r="G11" s="81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1">
    <tabColor theme="0"/>
  </sheetPr>
  <dimension ref="A1:M15"/>
  <sheetViews>
    <sheetView zoomScaleNormal="100" workbookViewId="0">
      <selection activeCell="A3" sqref="A3:M12"/>
    </sheetView>
  </sheetViews>
  <sheetFormatPr defaultRowHeight="16.5" x14ac:dyDescent="0.3"/>
  <cols>
    <col min="1" max="1" width="19.85546875" style="52" customWidth="1"/>
    <col min="2" max="2" width="13.7109375" style="52" customWidth="1"/>
    <col min="3" max="3" width="15.7109375" style="52" customWidth="1"/>
    <col min="4" max="4" width="10.7109375" style="52" customWidth="1"/>
    <col min="5" max="5" width="13.7109375" style="52" customWidth="1"/>
    <col min="6" max="6" width="12.5703125" style="52" customWidth="1"/>
    <col min="7" max="7" width="17.5703125" style="52" customWidth="1"/>
    <col min="8" max="16384" width="9.140625" style="52"/>
  </cols>
  <sheetData>
    <row r="1" spans="1:13" x14ac:dyDescent="0.3">
      <c r="A1" s="51" t="s">
        <v>680</v>
      </c>
    </row>
    <row r="3" spans="1:13" ht="42.75" x14ac:dyDescent="0.3">
      <c r="A3" s="87" t="s">
        <v>26</v>
      </c>
      <c r="B3" s="88" t="s">
        <v>27</v>
      </c>
      <c r="C3" s="171" t="s">
        <v>28</v>
      </c>
      <c r="D3" s="173"/>
      <c r="E3" s="88" t="s">
        <v>29</v>
      </c>
      <c r="F3" s="171" t="s">
        <v>509</v>
      </c>
      <c r="G3" s="172"/>
      <c r="H3" s="81"/>
      <c r="I3" s="81"/>
      <c r="J3" s="81"/>
      <c r="K3" s="81"/>
      <c r="L3" s="81"/>
      <c r="M3" s="81"/>
    </row>
    <row r="4" spans="1:13" x14ac:dyDescent="0.3">
      <c r="A4" s="111"/>
      <c r="B4" s="112"/>
      <c r="C4" s="113" t="s">
        <v>30</v>
      </c>
      <c r="D4" s="113" t="s">
        <v>31</v>
      </c>
      <c r="E4" s="112"/>
      <c r="F4" s="113" t="s">
        <v>30</v>
      </c>
      <c r="G4" s="114" t="s">
        <v>31</v>
      </c>
      <c r="H4" s="81"/>
      <c r="I4" s="81"/>
      <c r="J4" s="81"/>
      <c r="K4" s="81"/>
      <c r="L4" s="81"/>
      <c r="M4" s="81"/>
    </row>
    <row r="5" spans="1:13" x14ac:dyDescent="0.3">
      <c r="A5" s="93" t="s">
        <v>32</v>
      </c>
      <c r="B5" s="94">
        <v>3810</v>
      </c>
      <c r="C5" s="99">
        <v>5</v>
      </c>
      <c r="D5" s="115">
        <f>C5/B5</f>
        <v>1.3123359580052493E-3</v>
      </c>
      <c r="E5" s="93">
        <v>32287365</v>
      </c>
      <c r="F5" s="94">
        <v>69444</v>
      </c>
      <c r="G5" s="115">
        <f>F5/E5</f>
        <v>2.1508103866636377E-3</v>
      </c>
      <c r="H5" s="81"/>
      <c r="I5" s="81"/>
      <c r="J5" s="81"/>
      <c r="K5" s="81"/>
      <c r="L5" s="81"/>
      <c r="M5" s="81"/>
    </row>
    <row r="6" spans="1:13" x14ac:dyDescent="0.3">
      <c r="A6" s="96" t="s">
        <v>33</v>
      </c>
      <c r="B6" s="101">
        <v>1451</v>
      </c>
      <c r="C6" s="97">
        <v>140</v>
      </c>
      <c r="D6" s="116">
        <f>C6/B6</f>
        <v>9.648518263266713E-2</v>
      </c>
      <c r="E6" s="96">
        <v>57686009</v>
      </c>
      <c r="F6" s="101">
        <v>8677643</v>
      </c>
      <c r="G6" s="116">
        <f>F6/E6</f>
        <v>0.15042890209305346</v>
      </c>
      <c r="H6" s="117"/>
      <c r="I6" s="81"/>
      <c r="J6" s="81"/>
      <c r="K6" s="81"/>
      <c r="L6" s="81"/>
      <c r="M6" s="81"/>
    </row>
    <row r="7" spans="1:13" x14ac:dyDescent="0.3">
      <c r="A7" s="93" t="s">
        <v>34</v>
      </c>
      <c r="B7" s="99">
        <v>268</v>
      </c>
      <c r="C7" s="99">
        <v>197</v>
      </c>
      <c r="D7" s="115">
        <f>C7/B7</f>
        <v>0.7350746268656716</v>
      </c>
      <c r="E7" s="93">
        <v>54485993</v>
      </c>
      <c r="F7" s="99">
        <v>43595675</v>
      </c>
      <c r="G7" s="115">
        <f>F7/E7</f>
        <v>0.80012628199691616</v>
      </c>
      <c r="H7" s="81"/>
      <c r="I7" s="81"/>
      <c r="J7" s="81"/>
      <c r="K7" s="81"/>
      <c r="L7" s="81"/>
      <c r="M7" s="81"/>
    </row>
    <row r="8" spans="1:13" x14ac:dyDescent="0.3">
      <c r="A8" s="96" t="s">
        <v>35</v>
      </c>
      <c r="B8" s="97">
        <v>41</v>
      </c>
      <c r="C8" s="97">
        <v>40</v>
      </c>
      <c r="D8" s="116">
        <f>C8/B8</f>
        <v>0.97560975609756095</v>
      </c>
      <c r="E8" s="96">
        <v>61654700</v>
      </c>
      <c r="F8" s="97">
        <v>61143866</v>
      </c>
      <c r="G8" s="116">
        <f>F8/E8</f>
        <v>0.99171459758947822</v>
      </c>
      <c r="H8" s="81"/>
      <c r="I8" s="81"/>
      <c r="J8" s="81"/>
      <c r="K8" s="81"/>
      <c r="L8" s="81"/>
      <c r="M8" s="81"/>
    </row>
    <row r="9" spans="1:13" x14ac:dyDescent="0.3">
      <c r="A9" s="118" t="s">
        <v>4</v>
      </c>
      <c r="B9" s="119">
        <f>SUM(B5:B8)</f>
        <v>5570</v>
      </c>
      <c r="C9" s="120">
        <f>SUM(C5:C8)</f>
        <v>382</v>
      </c>
      <c r="D9" s="121">
        <f>C9/B9</f>
        <v>6.8581687612208259E-2</v>
      </c>
      <c r="E9" s="119">
        <f>SUM(E5:E8)</f>
        <v>206114067</v>
      </c>
      <c r="F9" s="119">
        <v>111195566</v>
      </c>
      <c r="G9" s="122">
        <f>F9/E9</f>
        <v>0.53948557523732721</v>
      </c>
      <c r="H9" s="81"/>
      <c r="I9" s="81"/>
      <c r="J9" s="81"/>
      <c r="K9" s="81"/>
      <c r="L9" s="81"/>
      <c r="M9" s="81"/>
    </row>
    <row r="10" spans="1:13" x14ac:dyDescent="0.3">
      <c r="A10" s="81" t="s">
        <v>36</v>
      </c>
      <c r="B10" s="123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</row>
    <row r="11" spans="1:13" x14ac:dyDescent="0.3">
      <c r="A11" s="81"/>
      <c r="B11" s="123"/>
      <c r="C11" s="81"/>
      <c r="D11" s="81"/>
      <c r="E11" s="81"/>
      <c r="F11" s="124"/>
      <c r="G11" s="81"/>
      <c r="H11" s="81"/>
      <c r="I11" s="81"/>
      <c r="J11" s="81"/>
      <c r="K11" s="81"/>
      <c r="L11" s="81"/>
      <c r="M11" s="81"/>
    </row>
    <row r="12" spans="1:13" x14ac:dyDescent="0.3">
      <c r="A12" s="81"/>
      <c r="B12" s="125"/>
      <c r="C12" s="81"/>
      <c r="D12" s="81"/>
      <c r="E12" s="81"/>
      <c r="F12" s="124"/>
      <c r="G12" s="81"/>
      <c r="H12" s="81"/>
      <c r="I12" s="81"/>
      <c r="J12" s="81"/>
      <c r="K12" s="81"/>
      <c r="L12" s="81"/>
      <c r="M12" s="81"/>
    </row>
    <row r="13" spans="1:13" x14ac:dyDescent="0.3">
      <c r="B13" s="71"/>
      <c r="F13" s="53"/>
    </row>
    <row r="14" spans="1:13" x14ac:dyDescent="0.3">
      <c r="B14" s="71"/>
    </row>
    <row r="15" spans="1:13" x14ac:dyDescent="0.3">
      <c r="B15" s="72"/>
    </row>
  </sheetData>
  <mergeCells count="2">
    <mergeCell ref="F3:G3"/>
    <mergeCell ref="C3:D3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2">
    <tabColor theme="0"/>
  </sheetPr>
  <dimension ref="A1:N9"/>
  <sheetViews>
    <sheetView zoomScaleNormal="100" workbookViewId="0">
      <selection activeCell="A3" sqref="A3:N9"/>
    </sheetView>
  </sheetViews>
  <sheetFormatPr defaultRowHeight="16.5" x14ac:dyDescent="0.3"/>
  <cols>
    <col min="1" max="1" width="18" style="52" customWidth="1"/>
    <col min="2" max="8" width="9.42578125" style="52" customWidth="1"/>
    <col min="9" max="10" width="13.28515625" style="52" customWidth="1"/>
    <col min="11" max="16384" width="9.140625" style="52"/>
  </cols>
  <sheetData>
    <row r="1" spans="1:14" x14ac:dyDescent="0.3">
      <c r="A1" s="51" t="s">
        <v>683</v>
      </c>
    </row>
    <row r="3" spans="1:14" ht="22.5" customHeight="1" x14ac:dyDescent="0.3">
      <c r="A3" s="177" t="s">
        <v>26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81"/>
      <c r="L3" s="81"/>
      <c r="M3" s="81"/>
      <c r="N3" s="81"/>
    </row>
    <row r="4" spans="1:14" ht="22.5" customHeight="1" x14ac:dyDescent="0.3">
      <c r="A4" s="178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81"/>
      <c r="L4" s="81"/>
      <c r="M4" s="81"/>
      <c r="N4" s="81"/>
    </row>
    <row r="5" spans="1:14" ht="22.5" customHeight="1" x14ac:dyDescent="0.3">
      <c r="A5" s="93" t="s">
        <v>32</v>
      </c>
      <c r="B5" s="99">
        <v>9</v>
      </c>
      <c r="C5" s="99">
        <v>7</v>
      </c>
      <c r="D5" s="99">
        <v>6</v>
      </c>
      <c r="E5" s="99">
        <v>5</v>
      </c>
      <c r="F5" s="99">
        <v>5</v>
      </c>
      <c r="G5" s="99">
        <v>5</v>
      </c>
      <c r="H5" s="99">
        <v>5</v>
      </c>
      <c r="I5" s="115">
        <f>H5/H9</f>
        <v>1.5822784810126582E-3</v>
      </c>
      <c r="J5" s="127">
        <f>(H5/B5)-1</f>
        <v>-0.44444444444444442</v>
      </c>
      <c r="K5" s="128"/>
      <c r="L5" s="128"/>
      <c r="M5" s="128"/>
      <c r="N5" s="128"/>
    </row>
    <row r="6" spans="1:14" ht="22.5" customHeight="1" x14ac:dyDescent="0.3">
      <c r="A6" s="96" t="s">
        <v>33</v>
      </c>
      <c r="B6" s="97">
        <v>213</v>
      </c>
      <c r="C6" s="97">
        <v>233</v>
      </c>
      <c r="D6" s="97">
        <v>220</v>
      </c>
      <c r="E6" s="97">
        <v>223</v>
      </c>
      <c r="F6" s="97">
        <v>232</v>
      </c>
      <c r="G6" s="97">
        <v>221</v>
      </c>
      <c r="H6" s="97">
        <v>214</v>
      </c>
      <c r="I6" s="116">
        <f>H6/H9</f>
        <v>6.7721518987341772E-2</v>
      </c>
      <c r="J6" s="129">
        <f>(H6/B6)-1</f>
        <v>4.6948356807512415E-3</v>
      </c>
      <c r="K6" s="130"/>
      <c r="L6" s="128"/>
      <c r="M6" s="130"/>
      <c r="N6" s="128"/>
    </row>
    <row r="7" spans="1:14" ht="22.5" customHeight="1" x14ac:dyDescent="0.3">
      <c r="A7" s="93" t="s">
        <v>34</v>
      </c>
      <c r="B7" s="99">
        <v>644</v>
      </c>
      <c r="C7" s="99">
        <v>730</v>
      </c>
      <c r="D7" s="99">
        <v>823</v>
      </c>
      <c r="E7" s="99">
        <v>858</v>
      </c>
      <c r="F7" s="99">
        <v>956</v>
      </c>
      <c r="G7" s="94">
        <v>1034</v>
      </c>
      <c r="H7" s="94">
        <v>1124</v>
      </c>
      <c r="I7" s="115">
        <f>H7/H9</f>
        <v>0.35569620253164558</v>
      </c>
      <c r="J7" s="115">
        <f>(H7/B7)-1</f>
        <v>0.74534161490683237</v>
      </c>
      <c r="K7" s="128"/>
      <c r="L7" s="128"/>
      <c r="M7" s="128"/>
      <c r="N7" s="128"/>
    </row>
    <row r="8" spans="1:14" ht="22.5" customHeight="1" x14ac:dyDescent="0.3">
      <c r="A8" s="96" t="s">
        <v>38</v>
      </c>
      <c r="B8" s="101">
        <v>1340</v>
      </c>
      <c r="C8" s="101">
        <v>1382</v>
      </c>
      <c r="D8" s="101">
        <v>1468</v>
      </c>
      <c r="E8" s="101">
        <v>1592</v>
      </c>
      <c r="F8" s="101">
        <v>1640</v>
      </c>
      <c r="G8" s="101">
        <v>1745</v>
      </c>
      <c r="H8" s="101">
        <v>1817</v>
      </c>
      <c r="I8" s="116">
        <f>H8/H9</f>
        <v>0.57499999999999996</v>
      </c>
      <c r="J8" s="129">
        <f>(H8/B8)-1</f>
        <v>0.35597014925373127</v>
      </c>
      <c r="K8" s="131"/>
      <c r="L8" s="128"/>
      <c r="M8" s="128"/>
      <c r="N8" s="128"/>
    </row>
    <row r="9" spans="1:14" x14ac:dyDescent="0.3">
      <c r="A9" s="118" t="s">
        <v>4</v>
      </c>
      <c r="B9" s="119">
        <v>2206</v>
      </c>
      <c r="C9" s="119">
        <v>2352</v>
      </c>
      <c r="D9" s="119">
        <v>2517</v>
      </c>
      <c r="E9" s="119">
        <v>2678</v>
      </c>
      <c r="F9" s="119">
        <v>2833</v>
      </c>
      <c r="G9" s="119">
        <v>3005</v>
      </c>
      <c r="H9" s="119">
        <f>SUM(H5:H8)</f>
        <v>3160</v>
      </c>
      <c r="I9" s="121">
        <v>1</v>
      </c>
      <c r="J9" s="122">
        <f>(H9/B9)-1</f>
        <v>0.43245693563009979</v>
      </c>
      <c r="K9" s="81"/>
      <c r="L9" s="81"/>
      <c r="M9" s="81"/>
      <c r="N9" s="81"/>
    </row>
  </sheetData>
  <mergeCells count="4">
    <mergeCell ref="B3:H3"/>
    <mergeCell ref="A3:A4"/>
    <mergeCell ref="J3:J4"/>
    <mergeCell ref="I3:I4"/>
  </mergeCells>
  <pageMargins left="0.511811024" right="0.511811024" top="0.78740157499999996" bottom="0.78740157499999996" header="0.31496062000000002" footer="0.31496062000000002"/>
  <ignoredErrors>
    <ignoredError sqref="H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3">
    <tabColor theme="0"/>
  </sheetPr>
  <dimension ref="A1:L11"/>
  <sheetViews>
    <sheetView zoomScaleNormal="100" workbookViewId="0">
      <selection activeCell="A3" sqref="A3:L11"/>
    </sheetView>
  </sheetViews>
  <sheetFormatPr defaultRowHeight="16.5" x14ac:dyDescent="0.3"/>
  <cols>
    <col min="1" max="1" width="14.140625" style="52" customWidth="1"/>
    <col min="2" max="8" width="9.42578125" style="52" customWidth="1"/>
    <col min="9" max="10" width="12.85546875" style="52" customWidth="1"/>
    <col min="11" max="16384" width="9.140625" style="52"/>
  </cols>
  <sheetData>
    <row r="1" spans="1:12" x14ac:dyDescent="0.3">
      <c r="A1" s="51" t="s">
        <v>682</v>
      </c>
    </row>
    <row r="3" spans="1:12" ht="27" customHeight="1" x14ac:dyDescent="0.3">
      <c r="A3" s="177" t="s">
        <v>17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81"/>
      <c r="L3" s="81"/>
    </row>
    <row r="4" spans="1:12" x14ac:dyDescent="0.3">
      <c r="A4" s="178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81"/>
      <c r="L4" s="81"/>
    </row>
    <row r="5" spans="1:12" x14ac:dyDescent="0.3">
      <c r="A5" s="93" t="s">
        <v>21</v>
      </c>
      <c r="B5" s="99">
        <v>198</v>
      </c>
      <c r="C5" s="99">
        <v>203</v>
      </c>
      <c r="D5" s="99">
        <v>213</v>
      </c>
      <c r="E5" s="99">
        <v>239</v>
      </c>
      <c r="F5" s="99">
        <v>245</v>
      </c>
      <c r="G5" s="94">
        <v>258</v>
      </c>
      <c r="H5" s="94">
        <v>274</v>
      </c>
      <c r="I5" s="115">
        <f>H5/$H$10</f>
        <v>8.6708860759493675E-2</v>
      </c>
      <c r="J5" s="115">
        <f>H5/B5-1</f>
        <v>0.38383838383838387</v>
      </c>
      <c r="K5" s="81"/>
      <c r="L5" s="81"/>
    </row>
    <row r="6" spans="1:12" x14ac:dyDescent="0.3">
      <c r="A6" s="132" t="s">
        <v>22</v>
      </c>
      <c r="B6" s="133">
        <v>270</v>
      </c>
      <c r="C6" s="133">
        <v>284</v>
      </c>
      <c r="D6" s="133">
        <v>307</v>
      </c>
      <c r="E6" s="133">
        <v>351</v>
      </c>
      <c r="F6" s="133">
        <v>403</v>
      </c>
      <c r="G6" s="133">
        <v>446</v>
      </c>
      <c r="H6" s="133">
        <v>490</v>
      </c>
      <c r="I6" s="134">
        <f>H6/$H$10</f>
        <v>0.1550632911392405</v>
      </c>
      <c r="J6" s="135">
        <f>H6/B6-1</f>
        <v>0.81481481481481488</v>
      </c>
      <c r="K6" s="81"/>
      <c r="L6" s="81"/>
    </row>
    <row r="7" spans="1:12" x14ac:dyDescent="0.3">
      <c r="A7" s="93" t="s">
        <v>23</v>
      </c>
      <c r="B7" s="99">
        <v>98</v>
      </c>
      <c r="C7" s="99">
        <v>113</v>
      </c>
      <c r="D7" s="99">
        <v>125</v>
      </c>
      <c r="E7" s="99">
        <v>136</v>
      </c>
      <c r="F7" s="99">
        <v>156</v>
      </c>
      <c r="G7" s="94">
        <v>194</v>
      </c>
      <c r="H7" s="94">
        <v>198</v>
      </c>
      <c r="I7" s="115">
        <f>H7/$H$10</f>
        <v>6.2658227848101267E-2</v>
      </c>
      <c r="J7" s="115">
        <f>H7/B7-1</f>
        <v>1.0204081632653059</v>
      </c>
      <c r="K7" s="81"/>
      <c r="L7" s="81"/>
    </row>
    <row r="8" spans="1:12" x14ac:dyDescent="0.3">
      <c r="A8" s="132" t="s">
        <v>24</v>
      </c>
      <c r="B8" s="136">
        <v>1270</v>
      </c>
      <c r="C8" s="136">
        <v>1353</v>
      </c>
      <c r="D8" s="136">
        <v>1440</v>
      </c>
      <c r="E8" s="136">
        <v>1497</v>
      </c>
      <c r="F8" s="136">
        <v>1574</v>
      </c>
      <c r="G8" s="136">
        <v>1660</v>
      </c>
      <c r="H8" s="136">
        <v>1728</v>
      </c>
      <c r="I8" s="134">
        <f>H8/$H$10</f>
        <v>0.54683544303797471</v>
      </c>
      <c r="J8" s="135">
        <f>H8/B8-1</f>
        <v>0.3606299212598425</v>
      </c>
      <c r="K8" s="81"/>
      <c r="L8" s="81"/>
    </row>
    <row r="9" spans="1:12" x14ac:dyDescent="0.3">
      <c r="A9" s="93" t="s">
        <v>25</v>
      </c>
      <c r="B9" s="99">
        <v>370</v>
      </c>
      <c r="C9" s="99">
        <v>399</v>
      </c>
      <c r="D9" s="99">
        <v>432</v>
      </c>
      <c r="E9" s="99">
        <v>455</v>
      </c>
      <c r="F9" s="99">
        <v>455</v>
      </c>
      <c r="G9" s="94">
        <v>447</v>
      </c>
      <c r="H9" s="94">
        <v>470</v>
      </c>
      <c r="I9" s="115">
        <f>H9/$H$10</f>
        <v>0.14873417721518986</v>
      </c>
      <c r="J9" s="115">
        <f>H9/B9-1</f>
        <v>0.27027027027027017</v>
      </c>
      <c r="K9" s="81"/>
      <c r="L9" s="81"/>
    </row>
    <row r="10" spans="1:12" x14ac:dyDescent="0.3">
      <c r="A10" s="118" t="s">
        <v>4</v>
      </c>
      <c r="B10" s="119">
        <v>2206</v>
      </c>
      <c r="C10" s="119">
        <v>2352</v>
      </c>
      <c r="D10" s="119">
        <v>2517</v>
      </c>
      <c r="E10" s="119">
        <v>2678</v>
      </c>
      <c r="F10" s="119">
        <v>2833</v>
      </c>
      <c r="G10" s="119">
        <v>3005</v>
      </c>
      <c r="H10" s="119">
        <f>SUM(H5:H9)</f>
        <v>3160</v>
      </c>
      <c r="I10" s="121">
        <v>1</v>
      </c>
      <c r="J10" s="122">
        <f>(H10/B10)-1</f>
        <v>0.43245693563009979</v>
      </c>
      <c r="K10" s="81"/>
      <c r="L10" s="81"/>
    </row>
    <row r="11" spans="1:12" x14ac:dyDescent="0.3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</row>
  </sheetData>
  <mergeCells count="4">
    <mergeCell ref="A3:A4"/>
    <mergeCell ref="I3:I4"/>
    <mergeCell ref="J3:J4"/>
    <mergeCell ref="B3:H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27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6</vt:i4>
      </vt:variant>
    </vt:vector>
  </HeadingPairs>
  <TitlesOfParts>
    <vt:vector size="34" baseType="lpstr">
      <vt:lpstr>Gráfico 01</vt:lpstr>
      <vt:lpstr>Tabela 1</vt:lpstr>
      <vt:lpstr>Tabela 2</vt:lpstr>
      <vt:lpstr>Gráfico 02</vt:lpstr>
      <vt:lpstr>Plan1</vt:lpstr>
      <vt:lpstr>Tabela 3</vt:lpstr>
      <vt:lpstr>Tabela 4</vt:lpstr>
      <vt:lpstr>Tabela 5</vt:lpstr>
      <vt:lpstr>Tabela 6</vt:lpstr>
      <vt:lpstr>Tabela 7</vt:lpstr>
      <vt:lpstr>Gráfico 03</vt:lpstr>
      <vt:lpstr>Tabela 8</vt:lpstr>
      <vt:lpstr>Gráfico 04</vt:lpstr>
      <vt:lpstr>Tabela 9</vt:lpstr>
      <vt:lpstr>Tabela 10</vt:lpstr>
      <vt:lpstr>Tabela 11</vt:lpstr>
      <vt:lpstr>Tabela 12</vt:lpstr>
      <vt:lpstr>Gráfico 05</vt:lpstr>
      <vt:lpstr>Gráfico 6</vt:lpstr>
      <vt:lpstr>Gráfico 07</vt:lpstr>
      <vt:lpstr>Tabela 13</vt:lpstr>
      <vt:lpstr>Tabela 14</vt:lpstr>
      <vt:lpstr>Gráfico 8</vt:lpstr>
      <vt:lpstr>Gráfico 9</vt:lpstr>
      <vt:lpstr>Gráfico 10</vt:lpstr>
      <vt:lpstr>Anexo I</vt:lpstr>
      <vt:lpstr>Anexo II</vt:lpstr>
      <vt:lpstr>Gráfico 5</vt:lpstr>
      <vt:lpstr>'Tabela 4'!_ftn1</vt:lpstr>
      <vt:lpstr>'Tabela 4'!_ftnref1</vt:lpstr>
      <vt:lpstr>'Gráfico 04'!_Toc452389480</vt:lpstr>
      <vt:lpstr>'Gráfico 8'!_Toc452389483</vt:lpstr>
      <vt:lpstr>'Gráfico 10'!_Toc452389484</vt:lpstr>
      <vt:lpstr>'Gráfico 9'!_Toc452389485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Eleuzina da Costa</dc:creator>
  <cp:lastModifiedBy>felipe goretti</cp:lastModifiedBy>
  <dcterms:created xsi:type="dcterms:W3CDTF">2016-05-13T14:05:55Z</dcterms:created>
  <dcterms:modified xsi:type="dcterms:W3CDTF">2022-03-21T19:01:34Z</dcterms:modified>
</cp:coreProperties>
</file>