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20CA8B85-A7A2-4743-97EB-40F87BB4A2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ráfico 1" sheetId="37" r:id="rId1"/>
    <sheet name="Tabela 1" sheetId="1" r:id="rId2"/>
    <sheet name="Tabela 2" sheetId="52" r:id="rId3"/>
    <sheet name="Tabela 3" sheetId="53" r:id="rId4"/>
    <sheet name="Gráfico 2" sheetId="39" r:id="rId5"/>
    <sheet name="Plan1" sheetId="32" state="hidden" r:id="rId6"/>
    <sheet name="Tabela 4" sheetId="5" r:id="rId7"/>
    <sheet name="Tabela 5" sheetId="6" r:id="rId8"/>
    <sheet name="Tabela 6" sheetId="7" r:id="rId9"/>
    <sheet name="Tabela 7" sheetId="8" r:id="rId10"/>
    <sheet name="Tabela 8" sheetId="9" r:id="rId11"/>
    <sheet name="Tabela 9" sheetId="21" r:id="rId12"/>
    <sheet name="Gráfico 3" sheetId="44" r:id="rId13"/>
    <sheet name="Tabela 10" sheetId="14" r:id="rId14"/>
    <sheet name="Tabela 11" sheetId="15" r:id="rId15"/>
    <sheet name="Tabela 12" sheetId="16" r:id="rId16"/>
    <sheet name="Tabela 13" sheetId="17" r:id="rId17"/>
    <sheet name="Gráfico 4" sheetId="43" r:id="rId18"/>
    <sheet name="Gráfico 5" sheetId="34" r:id="rId19"/>
    <sheet name="Gráfico 6" sheetId="45" r:id="rId20"/>
    <sheet name="Tabela 14" sheetId="20" r:id="rId21"/>
    <sheet name="Gráfico 7" sheetId="46" r:id="rId22"/>
    <sheet name="Gráfico 8" sheetId="48" r:id="rId23"/>
    <sheet name="Ref 8" sheetId="47" r:id="rId24"/>
    <sheet name="Gráfico 9" sheetId="50" r:id="rId25"/>
    <sheet name="Ref 9" sheetId="49" r:id="rId26"/>
    <sheet name="Anexo I" sheetId="22" r:id="rId27"/>
    <sheet name="Anexo II" sheetId="2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7" hidden="1">'Anexo II'!$A$3:$D$432</definedName>
    <definedName name="_xlnm._FilterDatabase" localSheetId="23" hidden="1">'Ref 8'!$A$1:$E$28</definedName>
    <definedName name="_xlnm._FilterDatabase" localSheetId="25" hidden="1">'Ref 9'!$A$1:$D$1</definedName>
    <definedName name="_xlnm._FilterDatabase" localSheetId="14" hidden="1">'Tabela 11'!$A$4:$E$61</definedName>
    <definedName name="_xlnm._FilterDatabase" localSheetId="15" hidden="1">'Tabela 12'!$A$3:$F$40</definedName>
    <definedName name="_xlnm._FilterDatabase" localSheetId="16" hidden="1">'Tabela 13'!$A$4:$E$59</definedName>
    <definedName name="_ftn1" localSheetId="7">'Tabela 5'!$A$10</definedName>
    <definedName name="_ftnref1" localSheetId="7">'Tabela 5'!$A$8</definedName>
    <definedName name="_Key1" localSheetId="3" hidden="1">#REF!</definedName>
    <definedName name="_Key1" hidden="1">#REF!</definedName>
    <definedName name="_Order1" hidden="1">255</definedName>
    <definedName name="_Sort" localSheetId="3" hidden="1">#REF!</definedName>
    <definedName name="_Sort" hidden="1">#REF!</definedName>
    <definedName name="_Toc488661547" localSheetId="0">'Gráfico 1'!$A$1</definedName>
    <definedName name="_Toc488661548" localSheetId="4">'Gráfico 2'!$A$1</definedName>
    <definedName name="_Toc488661551" localSheetId="17">'Gráfico 4'!$A$1</definedName>
    <definedName name="_Toc488661552" localSheetId="18">'Gráfico 5'!$A$1</definedName>
    <definedName name="_Toc488661553" localSheetId="19">'Gráfico 6'!$A$1</definedName>
    <definedName name="_Toc488661554" localSheetId="21">'Gráfico 7'!$A$1</definedName>
    <definedName name="_Toc488661555" localSheetId="22">'Gráfico 8'!$A$1</definedName>
    <definedName name="_Toc488661556" localSheetId="24">'Gráfico 9'!$A$1</definedName>
    <definedName name="alterações_2011_logístico" localSheetId="3">#REF!</definedName>
    <definedName name="alterações_2011_logístico">#REF!</definedName>
    <definedName name="alterações_2012_logístico" localSheetId="3">#REF!</definedName>
    <definedName name="alterações_2012_logístico">#REF!</definedName>
    <definedName name="alterações_2013_logístico" localSheetId="3">#REF!</definedName>
    <definedName name="alterações_2013_logístico">#REF!</definedName>
    <definedName name="alterações_2014_logístico" localSheetId="3">#REF!</definedName>
    <definedName name="alterações_2014_logístico">#REF!</definedName>
    <definedName name="alterações_2015_logístico" localSheetId="3">#REF!</definedName>
    <definedName name="alterações_2015_logístico">#REF!</definedName>
    <definedName name="apresentação">[1]Plan3!$A:$IV</definedName>
    <definedName name="ativos" localSheetId="3">#REF!</definedName>
    <definedName name="ativos">#REF!</definedName>
    <definedName name="base">[1]Plan3!$A:$IV</definedName>
    <definedName name="base1">[1]Plan3!$A:$IV</definedName>
    <definedName name="ccc" localSheetId="3" hidden="1">#REF!</definedName>
    <definedName name="ccc" hidden="1">#REF!</definedName>
    <definedName name="censo10" localSheetId="3">#REF!</definedName>
    <definedName name="censo10">#REF!</definedName>
    <definedName name="censo11" localSheetId="3">#REF!</definedName>
    <definedName name="censo11">#REF!</definedName>
    <definedName name="censo12" localSheetId="3">#REF!</definedName>
    <definedName name="censo12">#REF!</definedName>
    <definedName name="contador" localSheetId="3">[2]TCU!#REF!</definedName>
    <definedName name="contador">[2]TCU!#REF!</definedName>
    <definedName name="contatos" localSheetId="3">#REF!</definedName>
    <definedName name="contatos">#REF!</definedName>
    <definedName name="data_1991">[3]MUNICÍPIOS!$J$5</definedName>
    <definedName name="data_2000">[3]MUNICÍPIOS!$O$5</definedName>
    <definedName name="data_2007">[3]MUNICÍPIOS!$T$5</definedName>
    <definedName name="data_limite_2011_logístico" localSheetId="3">#REF!</definedName>
    <definedName name="data_limite_2011_logístico">#REF!</definedName>
    <definedName name="data_limite_2012_logístico" localSheetId="3">#REF!</definedName>
    <definedName name="data_limite_2012_logístico">#REF!</definedName>
    <definedName name="data_limite_2013_logístico" localSheetId="3">#REF!</definedName>
    <definedName name="data_limite_2013_logístico">#REF!</definedName>
    <definedName name="data_limite_2014_logístico" localSheetId="3">#REF!</definedName>
    <definedName name="data_limite_2014_logístico">#REF!</definedName>
    <definedName name="data_limite_2015_logístico" localSheetId="3">#REF!</definedName>
    <definedName name="data_limite_2015_logístico">#REF!</definedName>
    <definedName name="dd" localSheetId="3" hidden="1">#REF!</definedName>
    <definedName name="dd" hidden="1">#REF!</definedName>
    <definedName name="dois" localSheetId="3">#REF!</definedName>
    <definedName name="dois">#REF!</definedName>
    <definedName name="email" localSheetId="3">#REF!</definedName>
    <definedName name="email">#REF!</definedName>
    <definedName name="ESTADOS" localSheetId="12">'Gráfico 3'!$B$3:$B$29</definedName>
    <definedName name="ESTADOS" localSheetId="21">'Gráfico 7'!$B$3:$B$29</definedName>
    <definedName name="ESTADOS" localSheetId="22">'Gráfico 8'!$B$3:$B$29</definedName>
    <definedName name="ESTADOS" localSheetId="24">'Gráfico 9'!$B$3:$B$29</definedName>
    <definedName name="ESTADOS" localSheetId="3">#REF!</definedName>
    <definedName name="ESTADOS">#REF!</definedName>
    <definedName name="exib" localSheetId="3">#REF!</definedName>
    <definedName name="exib">#REF!</definedName>
    <definedName name="exibi" localSheetId="3">#REF!</definedName>
    <definedName name="exibi">#REF!</definedName>
    <definedName name="exibid" localSheetId="3">#REF!</definedName>
    <definedName name="exibid">#REF!</definedName>
    <definedName name="fgfg" localSheetId="3">#REF!</definedName>
    <definedName name="fgfg">#REF!</definedName>
    <definedName name="ibge" localSheetId="3">#REF!</definedName>
    <definedName name="ibge">#REF!</definedName>
    <definedName name="ibge13" localSheetId="3">#REF!</definedName>
    <definedName name="ibge13">#REF!</definedName>
    <definedName name="ibge2013" localSheetId="3">#REF!</definedName>
    <definedName name="ibge2013">#REF!</definedName>
    <definedName name="linhas_2011" localSheetId="3">[2]AL!#REF!</definedName>
    <definedName name="linhas_2011">[2]AL!#REF!</definedName>
    <definedName name="linhas_2011_logístico" localSheetId="3">#REF!</definedName>
    <definedName name="linhas_2011_logístico">#REF!</definedName>
    <definedName name="linhas_2012" localSheetId="3">[2]AL!#REF!</definedName>
    <definedName name="linhas_2012">[2]AL!#REF!</definedName>
    <definedName name="linhas_2012_logístico" localSheetId="3">#REF!</definedName>
    <definedName name="linhas_2012_logístico">#REF!</definedName>
    <definedName name="linhas_2013" localSheetId="3">[2]AL!#REF!</definedName>
    <definedName name="linhas_2013">[2]AL!#REF!</definedName>
    <definedName name="linhas_2013_logístico" localSheetId="3">#REF!</definedName>
    <definedName name="linhas_2013_logístico">#REF!</definedName>
    <definedName name="linhas_2014_logístico" localSheetId="3">#REF!</definedName>
    <definedName name="linhas_2014_logístico">#REF!</definedName>
    <definedName name="linhas_2015_logístico" localSheetId="3">#REF!</definedName>
    <definedName name="linhas_2015_logístico">#REF!</definedName>
    <definedName name="listagem_emails" localSheetId="3">[4]Plan2!#REF!</definedName>
    <definedName name="listagem_emails">[4]Plan2!#REF!</definedName>
    <definedName name="luciana" localSheetId="3">#REF!</definedName>
    <definedName name="luciana">#REF!</definedName>
    <definedName name="moni" localSheetId="3">#REF!</definedName>
    <definedName name="moni">#REF!</definedName>
    <definedName name="oficio1" localSheetId="3">#REF!</definedName>
    <definedName name="oficio1">#REF!</definedName>
    <definedName name="operadoras" localSheetId="3">'[5]TV10 - canais por distribuidora'!#REF!</definedName>
    <definedName name="operadoras">'[5]TV10 - canais por distribuidora'!#REF!</definedName>
    <definedName name="pop" localSheetId="3">#REF!</definedName>
    <definedName name="pop">#REF!</definedName>
    <definedName name="população_municipal">'[6]MUNICÍPIOS aibi (UF´s)'!$G$1</definedName>
    <definedName name="registro" localSheetId="3">#REF!</definedName>
    <definedName name="registro">#REF!</definedName>
    <definedName name="registro1" localSheetId="3">#REF!</definedName>
    <definedName name="registro1">#REF!</definedName>
    <definedName name="registro180113" localSheetId="3">#REF!</definedName>
    <definedName name="registro180113">#REF!</definedName>
    <definedName name="responderam" localSheetId="3">[4]Plan1!#REF!</definedName>
    <definedName name="responderam">[4]Plan1!#REF!</definedName>
    <definedName name="tb" localSheetId="17">#REF!</definedName>
    <definedName name="tb">'[7]PMUNRUD (2)'!$G$4:$H$5568</definedName>
    <definedName name="waltinho">'[8]pop 2010'!$D$3:$E$5567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0" i="53" l="1"/>
  <c r="G10" i="53"/>
  <c r="H9" i="53"/>
  <c r="G9" i="53"/>
  <c r="F9" i="53"/>
  <c r="E9" i="53"/>
  <c r="D9" i="53"/>
  <c r="C9" i="53"/>
  <c r="B9" i="53"/>
  <c r="H6" i="53"/>
  <c r="G6" i="53"/>
  <c r="G6" i="6" l="1"/>
  <c r="G7" i="6"/>
  <c r="G8" i="6"/>
  <c r="G5" i="6"/>
  <c r="U13" i="34" l="1"/>
  <c r="U9" i="34"/>
  <c r="R13" i="34"/>
  <c r="R9" i="34"/>
  <c r="T13" i="39"/>
  <c r="G41" i="16" l="1"/>
  <c r="AC4" i="22" l="1"/>
  <c r="X31" i="22"/>
  <c r="Y31" i="22"/>
  <c r="Z31" i="22"/>
  <c r="AA31" i="22"/>
  <c r="AB31" i="22"/>
  <c r="AC5" i="22"/>
  <c r="AC6" i="22"/>
  <c r="AC7" i="22"/>
  <c r="AC8" i="22"/>
  <c r="AC9" i="22"/>
  <c r="AC10" i="22"/>
  <c r="AC11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D31" i="21" l="1"/>
  <c r="E30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4" i="21"/>
  <c r="F41" i="16" l="1"/>
  <c r="E41" i="16"/>
  <c r="E42" i="15"/>
  <c r="E48" i="15"/>
  <c r="C7" i="14"/>
  <c r="B7" i="14"/>
  <c r="C7" i="9" l="1"/>
  <c r="D7" i="9"/>
  <c r="E7" i="9"/>
  <c r="F7" i="9"/>
  <c r="G7" i="9"/>
  <c r="B7" i="9"/>
  <c r="J6" i="9"/>
  <c r="J5" i="9"/>
  <c r="C10" i="8"/>
  <c r="D10" i="8"/>
  <c r="E10" i="8"/>
  <c r="F10" i="8"/>
  <c r="G10" i="8"/>
  <c r="B10" i="8"/>
  <c r="C9" i="7"/>
  <c r="D9" i="7"/>
  <c r="E9" i="7"/>
  <c r="F9" i="7"/>
  <c r="G9" i="7"/>
  <c r="B9" i="7"/>
  <c r="B9" i="5" l="1"/>
  <c r="E4" i="5"/>
  <c r="C19" i="1" l="1"/>
  <c r="E29" i="50" l="1"/>
  <c r="E28" i="50"/>
  <c r="E27" i="50"/>
  <c r="E26" i="50"/>
  <c r="E25" i="50"/>
  <c r="J40" i="50"/>
  <c r="F7" i="50" s="1"/>
  <c r="E24" i="50"/>
  <c r="J39" i="50"/>
  <c r="F23" i="50" s="1"/>
  <c r="E23" i="50"/>
  <c r="J38" i="50"/>
  <c r="F29" i="50" s="1"/>
  <c r="E22" i="50"/>
  <c r="J37" i="50"/>
  <c r="F25" i="50" s="1"/>
  <c r="E21" i="50"/>
  <c r="J36" i="50"/>
  <c r="F21" i="50" s="1"/>
  <c r="E20" i="50"/>
  <c r="J35" i="50"/>
  <c r="F9" i="50" s="1"/>
  <c r="E19" i="50"/>
  <c r="E18" i="50"/>
  <c r="E17" i="50"/>
  <c r="E16" i="50"/>
  <c r="F15" i="50"/>
  <c r="E15" i="50"/>
  <c r="E14" i="50"/>
  <c r="F13" i="50"/>
  <c r="E13" i="50"/>
  <c r="E12" i="50"/>
  <c r="E11" i="50"/>
  <c r="E10" i="50"/>
  <c r="E9" i="50"/>
  <c r="E8" i="50"/>
  <c r="E7" i="50"/>
  <c r="E6" i="50"/>
  <c r="E5" i="50"/>
  <c r="E4" i="50"/>
  <c r="E3" i="50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2" i="49"/>
  <c r="E29" i="48"/>
  <c r="E28" i="48"/>
  <c r="E27" i="48"/>
  <c r="E26" i="48"/>
  <c r="T25" i="48"/>
  <c r="E25" i="48"/>
  <c r="T24" i="48"/>
  <c r="J41" i="48"/>
  <c r="F6" i="48" s="1"/>
  <c r="E24" i="48"/>
  <c r="T23" i="48"/>
  <c r="J40" i="48"/>
  <c r="F12" i="48" s="1"/>
  <c r="E23" i="48"/>
  <c r="T22" i="48"/>
  <c r="J39" i="48"/>
  <c r="F24" i="48" s="1"/>
  <c r="E22" i="48"/>
  <c r="T21" i="48"/>
  <c r="J38" i="48"/>
  <c r="F29" i="48" s="1"/>
  <c r="E21" i="48"/>
  <c r="T20" i="48"/>
  <c r="J37" i="48"/>
  <c r="F21" i="48" s="1"/>
  <c r="E20" i="48"/>
  <c r="J36" i="48"/>
  <c r="F19" i="48"/>
  <c r="E19" i="48"/>
  <c r="E18" i="48"/>
  <c r="F17" i="48"/>
  <c r="E17" i="48"/>
  <c r="E16" i="48"/>
  <c r="F15" i="48"/>
  <c r="E15" i="48"/>
  <c r="E14" i="48"/>
  <c r="F13" i="48"/>
  <c r="E13" i="48"/>
  <c r="E12" i="48"/>
  <c r="E11" i="48"/>
  <c r="E10" i="48"/>
  <c r="F9" i="48"/>
  <c r="E9" i="48"/>
  <c r="E8" i="48"/>
  <c r="E7" i="48"/>
  <c r="E6" i="48"/>
  <c r="E5" i="48"/>
  <c r="E4" i="48"/>
  <c r="F3" i="48"/>
  <c r="E3" i="48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D4" i="47"/>
  <c r="D3" i="47"/>
  <c r="D2" i="47"/>
  <c r="F11" i="50" l="1"/>
  <c r="F5" i="50"/>
  <c r="F7" i="48"/>
  <c r="F5" i="48"/>
  <c r="F11" i="48"/>
  <c r="F17" i="50"/>
  <c r="F19" i="50"/>
  <c r="F3" i="50"/>
  <c r="F28" i="50"/>
  <c r="F4" i="50"/>
  <c r="F6" i="50"/>
  <c r="F8" i="50"/>
  <c r="F10" i="50"/>
  <c r="F12" i="50"/>
  <c r="F14" i="50"/>
  <c r="F16" i="50"/>
  <c r="F18" i="50"/>
  <c r="F26" i="50"/>
  <c r="F20" i="50"/>
  <c r="F22" i="50"/>
  <c r="F24" i="50"/>
  <c r="F27" i="50"/>
  <c r="F4" i="48"/>
  <c r="F8" i="48"/>
  <c r="F10" i="48"/>
  <c r="F14" i="48"/>
  <c r="F16" i="48"/>
  <c r="F18" i="48"/>
  <c r="F26" i="48"/>
  <c r="F28" i="48"/>
  <c r="F20" i="48"/>
  <c r="F22" i="48"/>
  <c r="F23" i="48"/>
  <c r="F25" i="48"/>
  <c r="F27" i="48"/>
  <c r="E29" i="46"/>
  <c r="E28" i="46"/>
  <c r="E27" i="46"/>
  <c r="F26" i="46"/>
  <c r="E26" i="46"/>
  <c r="T25" i="46"/>
  <c r="E25" i="46"/>
  <c r="T24" i="46"/>
  <c r="J41" i="46"/>
  <c r="F28" i="46" s="1"/>
  <c r="E24" i="46"/>
  <c r="T23" i="46"/>
  <c r="J40" i="46"/>
  <c r="F21" i="46" s="1"/>
  <c r="E23" i="46"/>
  <c r="T22" i="46"/>
  <c r="J39" i="46"/>
  <c r="E22" i="46"/>
  <c r="T21" i="46"/>
  <c r="J38" i="46"/>
  <c r="F25" i="46" s="1"/>
  <c r="E21" i="46"/>
  <c r="T20" i="46"/>
  <c r="J37" i="46"/>
  <c r="F18" i="46" s="1"/>
  <c r="F20" i="46"/>
  <c r="E20" i="46"/>
  <c r="J36" i="46"/>
  <c r="F29" i="46" s="1"/>
  <c r="E19" i="46"/>
  <c r="E18" i="46"/>
  <c r="E17" i="46"/>
  <c r="E16" i="46"/>
  <c r="E15" i="46"/>
  <c r="E14" i="46"/>
  <c r="F13" i="46"/>
  <c r="E13" i="46"/>
  <c r="E12" i="46"/>
  <c r="F11" i="46"/>
  <c r="E11" i="46"/>
  <c r="E10" i="46"/>
  <c r="E9" i="46"/>
  <c r="F8" i="46"/>
  <c r="E8" i="46"/>
  <c r="F7" i="46"/>
  <c r="E7" i="46"/>
  <c r="E6" i="46"/>
  <c r="E5" i="46"/>
  <c r="E4" i="46"/>
  <c r="E3" i="46"/>
  <c r="F10" i="46" l="1"/>
  <c r="F9" i="46"/>
  <c r="F5" i="46"/>
  <c r="F4" i="46"/>
  <c r="F6" i="46"/>
  <c r="F12" i="46"/>
  <c r="F14" i="46"/>
  <c r="F16" i="46"/>
  <c r="F22" i="46"/>
  <c r="F23" i="46"/>
  <c r="F24" i="46"/>
  <c r="F3" i="46"/>
  <c r="F15" i="46"/>
  <c r="F17" i="46"/>
  <c r="F19" i="46"/>
  <c r="F27" i="46"/>
  <c r="E29" i="44" l="1"/>
  <c r="E28" i="44"/>
  <c r="E27" i="44"/>
  <c r="E26" i="44"/>
  <c r="U25" i="44"/>
  <c r="E25" i="44"/>
  <c r="U24" i="44"/>
  <c r="J38" i="44"/>
  <c r="F28" i="44" s="1"/>
  <c r="E24" i="44"/>
  <c r="U23" i="44"/>
  <c r="J37" i="44"/>
  <c r="F25" i="44" s="1"/>
  <c r="F23" i="44"/>
  <c r="E23" i="44"/>
  <c r="U22" i="44"/>
  <c r="J36" i="44"/>
  <c r="F12" i="44" s="1"/>
  <c r="F22" i="44"/>
  <c r="E22" i="44"/>
  <c r="U21" i="44"/>
  <c r="J35" i="44"/>
  <c r="F26" i="44" s="1"/>
  <c r="F21" i="44"/>
  <c r="E21" i="44"/>
  <c r="U20" i="44"/>
  <c r="J34" i="44"/>
  <c r="F8" i="44" s="1"/>
  <c r="F20" i="44"/>
  <c r="E20" i="44"/>
  <c r="J33" i="44"/>
  <c r="F29" i="44" s="1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F9" i="44" l="1"/>
  <c r="F7" i="44"/>
  <c r="F5" i="44"/>
  <c r="F13" i="44"/>
  <c r="F3" i="44"/>
  <c r="F11" i="44"/>
  <c r="F17" i="44"/>
  <c r="F19" i="44"/>
  <c r="F15" i="44"/>
  <c r="F24" i="44"/>
  <c r="F27" i="44"/>
  <c r="F4" i="44"/>
  <c r="F6" i="44"/>
  <c r="F10" i="44"/>
  <c r="F14" i="44"/>
  <c r="F16" i="44"/>
  <c r="F18" i="44"/>
  <c r="U8" i="39" l="1"/>
  <c r="V8" i="39"/>
  <c r="W8" i="39"/>
  <c r="X8" i="39"/>
  <c r="Y8" i="39"/>
  <c r="Z8" i="39"/>
  <c r="AA8" i="39"/>
  <c r="D400" i="23" l="1"/>
  <c r="C400" i="23"/>
  <c r="F9" i="6" l="1"/>
  <c r="H7" i="9" l="1"/>
  <c r="I6" i="9" l="1"/>
  <c r="I5" i="9"/>
  <c r="J7" i="9"/>
  <c r="W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B31" i="22"/>
  <c r="AC31" i="22" l="1"/>
  <c r="I7" i="9"/>
  <c r="C31" i="21"/>
  <c r="E31" i="21" s="1"/>
  <c r="T32" i="22" l="1"/>
  <c r="AD4" i="22"/>
  <c r="Y32" i="22"/>
  <c r="Z32" i="22"/>
  <c r="AA32" i="22"/>
  <c r="AB32" i="22"/>
  <c r="X32" i="22"/>
  <c r="AD13" i="22"/>
  <c r="AD29" i="22"/>
  <c r="O32" i="22"/>
  <c r="AD12" i="22"/>
  <c r="I32" i="22"/>
  <c r="M32" i="22"/>
  <c r="Q32" i="22"/>
  <c r="U32" i="22"/>
  <c r="F32" i="22"/>
  <c r="V32" i="22"/>
  <c r="E32" i="22"/>
  <c r="J32" i="22"/>
  <c r="N32" i="22"/>
  <c r="R32" i="22"/>
  <c r="C32" i="22"/>
  <c r="AD7" i="22"/>
  <c r="AD10" i="22"/>
  <c r="P32" i="22"/>
  <c r="AD5" i="22"/>
  <c r="G32" i="22"/>
  <c r="B32" i="22"/>
  <c r="AD19" i="22"/>
  <c r="AD24" i="22"/>
  <c r="AD14" i="22"/>
  <c r="AD30" i="22"/>
  <c r="AD11" i="22"/>
  <c r="AD8" i="22"/>
  <c r="AD6" i="22"/>
  <c r="AD22" i="22"/>
  <c r="H32" i="22"/>
  <c r="AD23" i="22"/>
  <c r="AD28" i="22"/>
  <c r="AD17" i="22"/>
  <c r="S32" i="22"/>
  <c r="AD20" i="22"/>
  <c r="AD26" i="22"/>
  <c r="AD21" i="22"/>
  <c r="AD9" i="22"/>
  <c r="AD25" i="22"/>
  <c r="K32" i="22"/>
  <c r="L32" i="22"/>
  <c r="AD27" i="22"/>
  <c r="W32" i="22"/>
  <c r="AD18" i="22"/>
  <c r="D32" i="22"/>
  <c r="AD15" i="22"/>
  <c r="AD16" i="22"/>
  <c r="E31" i="20"/>
  <c r="E18" i="20"/>
  <c r="AD31" i="22" l="1"/>
  <c r="AC32" i="22"/>
  <c r="E32" i="20"/>
  <c r="E60" i="15"/>
  <c r="E61" i="15" s="1"/>
  <c r="H10" i="8" l="1"/>
  <c r="I9" i="8" s="1"/>
  <c r="J9" i="8"/>
  <c r="J8" i="8"/>
  <c r="J7" i="8"/>
  <c r="J6" i="8"/>
  <c r="J5" i="8"/>
  <c r="H9" i="7"/>
  <c r="I6" i="7" s="1"/>
  <c r="J8" i="7"/>
  <c r="J7" i="7"/>
  <c r="J6" i="7"/>
  <c r="J5" i="7"/>
  <c r="E9" i="6"/>
  <c r="G9" i="6" s="1"/>
  <c r="C9" i="6"/>
  <c r="B9" i="6"/>
  <c r="D9" i="6" s="1"/>
  <c r="D8" i="6"/>
  <c r="D7" i="6"/>
  <c r="D6" i="6"/>
  <c r="D5" i="6"/>
  <c r="D9" i="5"/>
  <c r="C9" i="5"/>
  <c r="E8" i="5"/>
  <c r="E7" i="5"/>
  <c r="E6" i="5"/>
  <c r="E5" i="5"/>
  <c r="E9" i="5" s="1"/>
  <c r="B19" i="1"/>
  <c r="I8" i="7" l="1"/>
  <c r="I5" i="7"/>
  <c r="J9" i="7"/>
  <c r="I6" i="8"/>
  <c r="I8" i="8"/>
  <c r="J10" i="8"/>
  <c r="I5" i="8"/>
  <c r="I7" i="8"/>
  <c r="I7" i="7"/>
  <c r="I10" i="8" l="1"/>
  <c r="I9" i="7"/>
</calcChain>
</file>

<file path=xl/sharedStrings.xml><?xml version="1.0" encoding="utf-8"?>
<sst xmlns="http://schemas.openxmlformats.org/spreadsheetml/2006/main" count="2102" uniqueCount="739">
  <si>
    <t>Tabela 1 - Salas de Exibição por Tamanho do Complexo</t>
  </si>
  <si>
    <t>N° de Salas</t>
  </si>
  <si>
    <t>Complexos</t>
  </si>
  <si>
    <t>Salas</t>
  </si>
  <si>
    <t>Total</t>
  </si>
  <si>
    <t>Número total de salas</t>
  </si>
  <si>
    <t>Número de complexos</t>
  </si>
  <si>
    <t>Salas por complexo</t>
  </si>
  <si>
    <t>Ingressos vendidos</t>
  </si>
  <si>
    <t>Ingressos per capita</t>
  </si>
  <si>
    <t>Habitantes por sala</t>
  </si>
  <si>
    <t>Cidades com cinema</t>
  </si>
  <si>
    <t>Salas digitais</t>
  </si>
  <si>
    <t>ND</t>
  </si>
  <si>
    <t>Salas 3D</t>
  </si>
  <si>
    <t>% Cidades com cinema</t>
  </si>
  <si>
    <t>Região</t>
  </si>
  <si>
    <t>Cidades Grandes</t>
  </si>
  <si>
    <t>Cidades Médias</t>
  </si>
  <si>
    <t>Cidades Pequenas</t>
  </si>
  <si>
    <t>Centro-Oeste</t>
  </si>
  <si>
    <t>Nordeste</t>
  </si>
  <si>
    <t>Norte</t>
  </si>
  <si>
    <t>Sudeste</t>
  </si>
  <si>
    <t>Sul</t>
  </si>
  <si>
    <t>Faixa populacional</t>
  </si>
  <si>
    <t>Total Municípios</t>
  </si>
  <si>
    <t>Municípios com cinema</t>
  </si>
  <si>
    <t>População brasileira na faixa</t>
  </si>
  <si>
    <t>Quantidade</t>
  </si>
  <si>
    <t>%</t>
  </si>
  <si>
    <t>Menos de 20.000</t>
  </si>
  <si>
    <t>20.001 a 100.000</t>
  </si>
  <si>
    <t>100.001 a 500.000</t>
  </si>
  <si>
    <t>Salas por ano</t>
  </si>
  <si>
    <t>acima de 500.000</t>
  </si>
  <si>
    <t>Localização</t>
  </si>
  <si>
    <t>Shopping Centers</t>
  </si>
  <si>
    <t>Cinema de rua</t>
  </si>
  <si>
    <t>Novos Complexos</t>
  </si>
  <si>
    <t>Reaberturas</t>
  </si>
  <si>
    <t>Ampliações</t>
  </si>
  <si>
    <t>Nome do Complexo</t>
  </si>
  <si>
    <t>Grupo Exibidor</t>
  </si>
  <si>
    <t>Município</t>
  </si>
  <si>
    <t>UF</t>
  </si>
  <si>
    <t>Total de Salas</t>
  </si>
  <si>
    <t>GRUPO CINE</t>
  </si>
  <si>
    <t>AQUIDAUANA</t>
  </si>
  <si>
    <t>MS</t>
  </si>
  <si>
    <t>ARACATI</t>
  </si>
  <si>
    <t>CE</t>
  </si>
  <si>
    <t>ARCOPLEX</t>
  </si>
  <si>
    <t>ARARANGUÁ</t>
  </si>
  <si>
    <t>SC</t>
  </si>
  <si>
    <t>CINEMAIS</t>
  </si>
  <si>
    <t>ARAXÁ</t>
  </si>
  <si>
    <t>MG</t>
  </si>
  <si>
    <t>BALSAS</t>
  </si>
  <si>
    <t>MA</t>
  </si>
  <si>
    <t>UCI</t>
  </si>
  <si>
    <t>BELÉM</t>
  </si>
  <si>
    <t>PA</t>
  </si>
  <si>
    <t>BOA VISTA</t>
  </si>
  <si>
    <t>RR</t>
  </si>
  <si>
    <t>CINEMARK</t>
  </si>
  <si>
    <t>MULTICINE</t>
  </si>
  <si>
    <t>BRASÍLIA</t>
  </si>
  <si>
    <t>DF</t>
  </si>
  <si>
    <t>CAJAMAR</t>
  </si>
  <si>
    <t>SP</t>
  </si>
  <si>
    <t>AFA</t>
  </si>
  <si>
    <t>CATAGUASES</t>
  </si>
  <si>
    <t>COXIM</t>
  </si>
  <si>
    <t>FORTALEZA</t>
  </si>
  <si>
    <t>GOIÂNIA</t>
  </si>
  <si>
    <t>GO</t>
  </si>
  <si>
    <t>CINÉPOLIS</t>
  </si>
  <si>
    <t>GUARULHOS</t>
  </si>
  <si>
    <t>CINESYSTEM</t>
  </si>
  <si>
    <t>ITABORAÍ</t>
  </si>
  <si>
    <t>RJ</t>
  </si>
  <si>
    <t>ITAQUAQUECETUBA</t>
  </si>
  <si>
    <t>ITUIUTABA</t>
  </si>
  <si>
    <t>JOÃO PESSOA</t>
  </si>
  <si>
    <t>PB</t>
  </si>
  <si>
    <t>LAGES</t>
  </si>
  <si>
    <t>CINEFLIX</t>
  </si>
  <si>
    <t>LIMEIRA</t>
  </si>
  <si>
    <t>LORENA</t>
  </si>
  <si>
    <t>LUÍS EDUARDO MAGALHÃES</t>
  </si>
  <si>
    <t>BA</t>
  </si>
  <si>
    <t>MACAPÁ</t>
  </si>
  <si>
    <t>AP</t>
  </si>
  <si>
    <t>MANAUS</t>
  </si>
  <si>
    <t>AM</t>
  </si>
  <si>
    <t>MOGI DAS CRUZES</t>
  </si>
  <si>
    <t>SÃO JOSÉ</t>
  </si>
  <si>
    <t>OSVALDO CRUZ</t>
  </si>
  <si>
    <t>MOBICINE</t>
  </si>
  <si>
    <t>PARAGOMINAS</t>
  </si>
  <si>
    <t>CIRCUITO</t>
  </si>
  <si>
    <t>PENÁPOLIS</t>
  </si>
  <si>
    <t>GRACHER</t>
  </si>
  <si>
    <t>PORTO UNIÃO</t>
  </si>
  <si>
    <t>RECIFE</t>
  </si>
  <si>
    <t>PE</t>
  </si>
  <si>
    <t>RIO DE JANEIRO</t>
  </si>
  <si>
    <t>SANTARÉM</t>
  </si>
  <si>
    <t>CENTERPLEX</t>
  </si>
  <si>
    <t>SÃO JOSÉ DE RIBAMAR</t>
  </si>
  <si>
    <t>SÃO LUÍS</t>
  </si>
  <si>
    <t>SÃO PAULO</t>
  </si>
  <si>
    <t>ESPAÇO</t>
  </si>
  <si>
    <t>SERRINHA</t>
  </si>
  <si>
    <t>SOBRAL</t>
  </si>
  <si>
    <t>TEÓFILO OTONI</t>
  </si>
  <si>
    <t>TERESINA</t>
  </si>
  <si>
    <t>PI</t>
  </si>
  <si>
    <t>TORRES</t>
  </si>
  <si>
    <t>RS</t>
  </si>
  <si>
    <t>TUCURUÍ</t>
  </si>
  <si>
    <t>UBERABA</t>
  </si>
  <si>
    <t>UNAÍ</t>
  </si>
  <si>
    <t>VARGINHA</t>
  </si>
  <si>
    <t>VÁRZEA GRANDE</t>
  </si>
  <si>
    <t>MT</t>
  </si>
  <si>
    <t>VILA VELHA</t>
  </si>
  <si>
    <t>ES</t>
  </si>
  <si>
    <t>Subtotal</t>
  </si>
  <si>
    <t>LINHARES</t>
  </si>
  <si>
    <t>PORTO ALEGRE</t>
  </si>
  <si>
    <t>SANTO ANDRÉ</t>
  </si>
  <si>
    <t>Subtotal </t>
  </si>
  <si>
    <t>SOROCABA</t>
  </si>
  <si>
    <t>ANGRA DOS REIS</t>
  </si>
  <si>
    <t>CACHOEIRA DO SUL</t>
  </si>
  <si>
    <t>CAMPINAS</t>
  </si>
  <si>
    <t>CRICIÚMA</t>
  </si>
  <si>
    <t>GUARATINGUETÁ</t>
  </si>
  <si>
    <t>ITAJAÍ</t>
  </si>
  <si>
    <t>SALVADOR</t>
  </si>
  <si>
    <t>SÃO CARLOS</t>
  </si>
  <si>
    <t>ARARAQUARA</t>
  </si>
  <si>
    <t>3D</t>
  </si>
  <si>
    <t>Apenas 2D</t>
  </si>
  <si>
    <t xml:space="preserve"> População </t>
  </si>
  <si>
    <t>CIDADES MÉDIAS</t>
  </si>
  <si>
    <t>População</t>
  </si>
  <si>
    <t>CIDADES GRANDES</t>
  </si>
  <si>
    <t>Salas Fechadas</t>
  </si>
  <si>
    <t>Total Salas</t>
  </si>
  <si>
    <t>BENTO GONÇALVES</t>
  </si>
  <si>
    <t>CABO FRIO</t>
  </si>
  <si>
    <t>CACHOEIRO DE ITAPEMIRIM</t>
  </si>
  <si>
    <t>JOSUE'S CINE</t>
  </si>
  <si>
    <t>FOZ DO IGUAÇU</t>
  </si>
  <si>
    <t>PR</t>
  </si>
  <si>
    <t>PASSO FUNDO</t>
  </si>
  <si>
    <t>SANTA CRUZ DO SUL</t>
  </si>
  <si>
    <t>AC</t>
  </si>
  <si>
    <t>Arcoplex Jaraguá</t>
  </si>
  <si>
    <t>JARAGUÁ DO SUL</t>
  </si>
  <si>
    <t>MARINGÁ</t>
  </si>
  <si>
    <t>Sala de Arte Cine XIV</t>
  </si>
  <si>
    <t>SALA DE ARTE</t>
  </si>
  <si>
    <t>Ranking</t>
  </si>
  <si>
    <t>CINEART</t>
  </si>
  <si>
    <t>GNC</t>
  </si>
  <si>
    <t>Outros</t>
  </si>
  <si>
    <t xml:space="preserve">Mkt Share </t>
  </si>
  <si>
    <t>Total Grupo</t>
  </si>
  <si>
    <t>TO</t>
  </si>
  <si>
    <t>RO</t>
  </si>
  <si>
    <t>AL</t>
  </si>
  <si>
    <t>SE</t>
  </si>
  <si>
    <t>RN</t>
  </si>
  <si>
    <t>Market Share UF</t>
  </si>
  <si>
    <t>Total UF</t>
  </si>
  <si>
    <t>RIO BRANCO</t>
  </si>
  <si>
    <t>ARAPIRACA</t>
  </si>
  <si>
    <t>MACEIÓ</t>
  </si>
  <si>
    <t>ALAGOINHAS</t>
  </si>
  <si>
    <t>CACHOEIRA</t>
  </si>
  <si>
    <t>EUNÁPOLIS</t>
  </si>
  <si>
    <t>FEIRA DE SANTANA</t>
  </si>
  <si>
    <t>ILHÉUS</t>
  </si>
  <si>
    <t>PORTO SEGURO</t>
  </si>
  <si>
    <t>SANTO ANTÔNIO DE JESUS</t>
  </si>
  <si>
    <t>TEIXEIRA DE FREITAS</t>
  </si>
  <si>
    <t>VITÓRIA DA CONQUISTA</t>
  </si>
  <si>
    <t>CAUCAIA</t>
  </si>
  <si>
    <t>ITAPIPOCA</t>
  </si>
  <si>
    <t>JUAZEIRO DO NORTE</t>
  </si>
  <si>
    <t>LIMOEIRO DO NORTE</t>
  </si>
  <si>
    <t>MARACANAÚ</t>
  </si>
  <si>
    <t>QUIXADÁ</t>
  </si>
  <si>
    <t>CARIACICA</t>
  </si>
  <si>
    <t>COLATINA</t>
  </si>
  <si>
    <t>GUARAPARI</t>
  </si>
  <si>
    <t>MARATAÍZES</t>
  </si>
  <si>
    <t>PIÚMA</t>
  </si>
  <si>
    <t>SÃO MATEUS</t>
  </si>
  <si>
    <t>SERRA</t>
  </si>
  <si>
    <t>VITÓRIA</t>
  </si>
  <si>
    <t>ÁGUAS LINDAS DE GOIÁS</t>
  </si>
  <si>
    <t>ANÁPOLIS</t>
  </si>
  <si>
    <t>APARECIDA DE GOIÂNIA</t>
  </si>
  <si>
    <t>CALDAS NOVAS</t>
  </si>
  <si>
    <t>CATALÃO</t>
  </si>
  <si>
    <t>FORMOSA</t>
  </si>
  <si>
    <t>GOIATUBA</t>
  </si>
  <si>
    <t>ITUMBIARA</t>
  </si>
  <si>
    <t>JATAÍ</t>
  </si>
  <si>
    <t>LUZIÂNIA</t>
  </si>
  <si>
    <t>MINEIROS</t>
  </si>
  <si>
    <t>PLANALTINA</t>
  </si>
  <si>
    <t>RIO VERDE</t>
  </si>
  <si>
    <t>VALPARAÍSO DE GOIÁS</t>
  </si>
  <si>
    <t>IMPERATRIZ</t>
  </si>
  <si>
    <t>ALFENAS</t>
  </si>
  <si>
    <t>BARBACENA</t>
  </si>
  <si>
    <t>BELO HORIZONTE</t>
  </si>
  <si>
    <t>BETIM</t>
  </si>
  <si>
    <t>CAMBUÍ</t>
  </si>
  <si>
    <t>CAXAMBU</t>
  </si>
  <si>
    <t>CONTAGEM</t>
  </si>
  <si>
    <t>DIVINÓPOLIS</t>
  </si>
  <si>
    <t>FORMIGA</t>
  </si>
  <si>
    <t>GOVERNADOR VALADARES</t>
  </si>
  <si>
    <t>GUAXUPÉ</t>
  </si>
  <si>
    <t>IPATINGA</t>
  </si>
  <si>
    <t>ITABIRA</t>
  </si>
  <si>
    <t>ITAJUBÁ</t>
  </si>
  <si>
    <t>JUIZ DE FORA</t>
  </si>
  <si>
    <t>LAVRAS</t>
  </si>
  <si>
    <t>MANHUAÇU</t>
  </si>
  <si>
    <t>MONTES CLAROS</t>
  </si>
  <si>
    <t>MURIAÉ</t>
  </si>
  <si>
    <t>NOVA SERRANA</t>
  </si>
  <si>
    <t>OLIVEIRA</t>
  </si>
  <si>
    <t>PARÁ DE MINAS</t>
  </si>
  <si>
    <t>PASSOS</t>
  </si>
  <si>
    <t>PATOS DE MINAS</t>
  </si>
  <si>
    <t>PEDRO LEOPOLDO</t>
  </si>
  <si>
    <t>PIUMHI</t>
  </si>
  <si>
    <t>POÇOS DE CALDAS</t>
  </si>
  <si>
    <t>POUSO ALEGRE</t>
  </si>
  <si>
    <t>SANTA BÁRBARA</t>
  </si>
  <si>
    <t>SÃO JOÃO DEL REI</t>
  </si>
  <si>
    <t>SÃO LOURENÇO</t>
  </si>
  <si>
    <t>SÃO SEBASTIÃO DO PARAÍSO</t>
  </si>
  <si>
    <t>SETE LAGOAS</t>
  </si>
  <si>
    <t>TRÊS CORAÇÕES</t>
  </si>
  <si>
    <t>UBERLÂNDIA</t>
  </si>
  <si>
    <t>VIÇOSA</t>
  </si>
  <si>
    <t>CAMPO GRANDE</t>
  </si>
  <si>
    <t>DOURADOS</t>
  </si>
  <si>
    <t>CÁCERES</t>
  </si>
  <si>
    <t>CUIABÁ</t>
  </si>
  <si>
    <t>PRIMAVERA DO LESTE</t>
  </si>
  <si>
    <t>RONDONÓPOLIS</t>
  </si>
  <si>
    <t>SINOP</t>
  </si>
  <si>
    <t>SORRISO</t>
  </si>
  <si>
    <t>TANGARÁ DA SERRA</t>
  </si>
  <si>
    <t>ALTAMIRA</t>
  </si>
  <si>
    <t>CASTANHAL</t>
  </si>
  <si>
    <t>MARABÁ</t>
  </si>
  <si>
    <t>PARAUAPEBAS</t>
  </si>
  <si>
    <t>XINGUARA</t>
  </si>
  <si>
    <t>CAMPINA GRANDE</t>
  </si>
  <si>
    <t>PATOS</t>
  </si>
  <si>
    <t>REMÍGIO</t>
  </si>
  <si>
    <t>CABO DE SANTO AGOSTINHO</t>
  </si>
  <si>
    <t>CARUARU</t>
  </si>
  <si>
    <t>GARANHUNS</t>
  </si>
  <si>
    <t>JABOATÃO DOS GUARARAPES</t>
  </si>
  <si>
    <t>PETROLINA</t>
  </si>
  <si>
    <t>SÃO LOURENÇO DA MATA</t>
  </si>
  <si>
    <t>VITÓRIA DE SANTO ANTÃO</t>
  </si>
  <si>
    <t>PARNAÍBA</t>
  </si>
  <si>
    <t>APUCARANA</t>
  </si>
  <si>
    <t>CAMPO LARGO</t>
  </si>
  <si>
    <t>CAMPO MOURÃO</t>
  </si>
  <si>
    <t>CASCAVEL</t>
  </si>
  <si>
    <t>CASTRO</t>
  </si>
  <si>
    <t>CIANORTE</t>
  </si>
  <si>
    <t>CURITIBA</t>
  </si>
  <si>
    <t>FRANCISCO BELTRÃO</t>
  </si>
  <si>
    <t>GUARAPUAVA</t>
  </si>
  <si>
    <t>IVAIPORÃ</t>
  </si>
  <si>
    <t>JAGUARIAÍVA</t>
  </si>
  <si>
    <t>LONDRINA</t>
  </si>
  <si>
    <t>PARANAGUÁ</t>
  </si>
  <si>
    <t>PARANAVAÍ</t>
  </si>
  <si>
    <t>PONTA GROSSA</t>
  </si>
  <si>
    <t>SANTO ANTÔNIO DA PLATINA</t>
  </si>
  <si>
    <t>SÃO JOSÉ DOS PINHAIS</t>
  </si>
  <si>
    <t>TOLEDO</t>
  </si>
  <si>
    <t>UMUARAMA</t>
  </si>
  <si>
    <t>ARARUAMA</t>
  </si>
  <si>
    <t>ARMAÇÃO DOS BÚZIOS</t>
  </si>
  <si>
    <t>BARRA DO PIRAÍ</t>
  </si>
  <si>
    <t>BARRA MANSA</t>
  </si>
  <si>
    <t>BOM JESUS DO ITABAPOANA</t>
  </si>
  <si>
    <t>CAMPOS DOS GOYTACAZES</t>
  </si>
  <si>
    <t>DUQUE DE CAXIAS</t>
  </si>
  <si>
    <t>ITAGUAÍ</t>
  </si>
  <si>
    <t>ITAPERUNA</t>
  </si>
  <si>
    <t>MACAÉ</t>
  </si>
  <si>
    <t>NILÓPOLIS</t>
  </si>
  <si>
    <t>NITERÓI</t>
  </si>
  <si>
    <t>NOVA FRIBURGO</t>
  </si>
  <si>
    <t>NOVA IGUAÇU</t>
  </si>
  <si>
    <t>PARACAMBI</t>
  </si>
  <si>
    <t>PETRÓPOLIS</t>
  </si>
  <si>
    <t>RESENDE</t>
  </si>
  <si>
    <t>RIO DAS OSTRAS</t>
  </si>
  <si>
    <t>SÃO GONÇALO</t>
  </si>
  <si>
    <t>SÃO JOÃO DE MERITI</t>
  </si>
  <si>
    <t>TERESÓPOLIS</t>
  </si>
  <si>
    <t>TRÊS RIOS</t>
  </si>
  <si>
    <t>VALENÇA</t>
  </si>
  <si>
    <t>VASSOURAS</t>
  </si>
  <si>
    <t>VOLTA REDONDA</t>
  </si>
  <si>
    <t>MOSSORÓ</t>
  </si>
  <si>
    <t>NATAL</t>
  </si>
  <si>
    <t>ARIQUEMES</t>
  </si>
  <si>
    <t>CACOAL</t>
  </si>
  <si>
    <t>JI-PARANÁ</t>
  </si>
  <si>
    <t>PORTO VELHO</t>
  </si>
  <si>
    <t>ROLIM DE MOURA</t>
  </si>
  <si>
    <t>VILHENA</t>
  </si>
  <si>
    <t>BAGÉ</t>
  </si>
  <si>
    <t>CACHOEIRINHA</t>
  </si>
  <si>
    <t>CANOAS</t>
  </si>
  <si>
    <t>CAPÃO DA CANOA</t>
  </si>
  <si>
    <t>CAXIAS DO SUL</t>
  </si>
  <si>
    <t>ERECHIM</t>
  </si>
  <si>
    <t>GRAMADO</t>
  </si>
  <si>
    <t>LAJEADO</t>
  </si>
  <si>
    <t>NOVO HAMBURGO</t>
  </si>
  <si>
    <t>PALMEIRA DAS MISSÕES</t>
  </si>
  <si>
    <t>PELOTAS</t>
  </si>
  <si>
    <t>RIO GRANDE</t>
  </si>
  <si>
    <t>SANTA MARIA</t>
  </si>
  <si>
    <t>SANTA ROSA</t>
  </si>
  <si>
    <t>SANTIAGO</t>
  </si>
  <si>
    <t>SANTO ÂNGELO</t>
  </si>
  <si>
    <t>SÃO LEOPOLDO</t>
  </si>
  <si>
    <t>SÃO LUIZ GONZAGA</t>
  </si>
  <si>
    <t>TRÊS PASSOS</t>
  </si>
  <si>
    <t>VIAMÃO</t>
  </si>
  <si>
    <t>BALNEÁRIO CAMBORIÚ</t>
  </si>
  <si>
    <t>BLUMENAU</t>
  </si>
  <si>
    <t>BRUSQUE</t>
  </si>
  <si>
    <t>CANOINHAS</t>
  </si>
  <si>
    <t>CHAPECÓ</t>
  </si>
  <si>
    <t>CONCÓRDIA</t>
  </si>
  <si>
    <t>CURITIBANOS</t>
  </si>
  <si>
    <t>FLORIANÓPOLIS</t>
  </si>
  <si>
    <t>FRAIBURGO</t>
  </si>
  <si>
    <t>JOINVILLE</t>
  </si>
  <si>
    <t>OTACÍLIO COSTA</t>
  </si>
  <si>
    <t>PALHOÇA</t>
  </si>
  <si>
    <t>RIO DO SUL</t>
  </si>
  <si>
    <t>SÃO MIGUEL DO OESTE</t>
  </si>
  <si>
    <t>TUBARÃO</t>
  </si>
  <si>
    <t>VIDEIRA</t>
  </si>
  <si>
    <t>ARACAJU</t>
  </si>
  <si>
    <t>NOSSA SENHORA DO SOCORRO</t>
  </si>
  <si>
    <t>ADAMANTINA</t>
  </si>
  <si>
    <t>AMPARO</t>
  </si>
  <si>
    <t>ANDRADINA</t>
  </si>
  <si>
    <t>ARAÇATUBA</t>
  </si>
  <si>
    <t>ARARAS</t>
  </si>
  <si>
    <t>ASSIS</t>
  </si>
  <si>
    <t>ATIBAIA</t>
  </si>
  <si>
    <t>AVARÉ</t>
  </si>
  <si>
    <t>BARRETOS</t>
  </si>
  <si>
    <t>BARUERI</t>
  </si>
  <si>
    <t>BATATAIS</t>
  </si>
  <si>
    <t>BAURU</t>
  </si>
  <si>
    <t>BEBEDOURO</t>
  </si>
  <si>
    <t>BOITUVA</t>
  </si>
  <si>
    <t>BOTUCATU</t>
  </si>
  <si>
    <t>BROTAS</t>
  </si>
  <si>
    <t>CAPIVARI</t>
  </si>
  <si>
    <t>CARAGUATATUBA</t>
  </si>
  <si>
    <t>CATANDUVA</t>
  </si>
  <si>
    <t>CESÁRIO LANGE</t>
  </si>
  <si>
    <t>COTIA</t>
  </si>
  <si>
    <t>CRUZEIRO</t>
  </si>
  <si>
    <t>CUBATÃO</t>
  </si>
  <si>
    <t>DIADEMA</t>
  </si>
  <si>
    <t>ESPÍRITO SANTO DO PINHAL</t>
  </si>
  <si>
    <t>FERNANDÓPOLIS</t>
  </si>
  <si>
    <t>FRANCA</t>
  </si>
  <si>
    <t>GUARUJÁ</t>
  </si>
  <si>
    <t>HORTOLÂNDIA</t>
  </si>
  <si>
    <t>ILHA SOLTEIRA</t>
  </si>
  <si>
    <t>INDAIATUBA</t>
  </si>
  <si>
    <t>ITAITUBA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</si>
  <si>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</si>
  <si>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</si>
  <si>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</si>
  <si>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</si>
  <si>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</si>
  <si>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</si>
  <si>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</si>
  <si>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ITATIBA</t>
  </si>
  <si>
    <t>ITU</t>
  </si>
  <si>
    <t>JABOTICABAL</t>
  </si>
  <si>
    <t>JACAREÍ</t>
  </si>
  <si>
    <t>JALES</t>
  </si>
  <si>
    <t>JAÚ</t>
  </si>
  <si>
    <t>JUNDIAÍ</t>
  </si>
  <si>
    <t>LEME</t>
  </si>
  <si>
    <t>LINS</t>
  </si>
  <si>
    <t>MARÍLIA</t>
  </si>
  <si>
    <t>MATÃO</t>
  </si>
  <si>
    <t>MAUÁ</t>
  </si>
  <si>
    <t>MOCOCA</t>
  </si>
  <si>
    <t>MOGI GUAÇU</t>
  </si>
  <si>
    <t>MONTE ALTO</t>
  </si>
  <si>
    <t>OLÍMPIA</t>
  </si>
  <si>
    <t>OSASCO</t>
  </si>
  <si>
    <t>OURINHOS</t>
  </si>
  <si>
    <t>PAULÍNIA</t>
  </si>
  <si>
    <t>PEDERNEIRAS</t>
  </si>
  <si>
    <t>PINDAMONHANGABA</t>
  </si>
  <si>
    <t>PIRACICABA</t>
  </si>
  <si>
    <t>PIRAJU</t>
  </si>
  <si>
    <t>PORTO FELIZ</t>
  </si>
  <si>
    <t>PRAIA GRANDE</t>
  </si>
  <si>
    <t>PRESIDENTE EPITÁCIO</t>
  </si>
  <si>
    <t>PRESIDENTE PRUDENTE</t>
  </si>
  <si>
    <t>RIBEIRÃO PRETO</t>
  </si>
  <si>
    <t>RIO CLARO</t>
  </si>
  <si>
    <t>SANTA BÁRBARA D'OESTE</t>
  </si>
  <si>
    <t>SANTA CRUZ DO RIO PARDO</t>
  </si>
  <si>
    <t>SANTOS</t>
  </si>
  <si>
    <t>SÃO BERNARDO DO CAMPO</t>
  </si>
  <si>
    <t>SÃO CAETANO DO SUL</t>
  </si>
  <si>
    <t>SÃO JOÃO DA BOA VISTA</t>
  </si>
  <si>
    <t>SÃO JOSÉ DO RIO PARDO</t>
  </si>
  <si>
    <t>SÃO JOSÉ DO RIO PRETO</t>
  </si>
  <si>
    <t>SÃO JOSÉ DOS CAMPOS</t>
  </si>
  <si>
    <t>SÃO PEDRO</t>
  </si>
  <si>
    <t>SÃO ROQUE</t>
  </si>
  <si>
    <t>SÃO VICENTE</t>
  </si>
  <si>
    <t>SERTÃOZINHO</t>
  </si>
  <si>
    <t>SOCORRO</t>
  </si>
  <si>
    <t>SUZANO</t>
  </si>
  <si>
    <t>TABOÃO DA SERRA</t>
  </si>
  <si>
    <t>TATUÍ</t>
  </si>
  <si>
    <t>TAUBATÉ</t>
  </si>
  <si>
    <t>TUPÃ</t>
  </si>
  <si>
    <t>UBATUBA</t>
  </si>
  <si>
    <t>VALINHOS</t>
  </si>
  <si>
    <t>VOTORANTIM</t>
  </si>
  <si>
    <t>VOTUPORANGA</t>
  </si>
  <si>
    <t>ARAGUAÍNA</t>
  </si>
  <si>
    <t>PALMAS</t>
  </si>
  <si>
    <t>População atendida por salas na faixa</t>
  </si>
  <si>
    <t>Entre 100 e 200 salas</t>
  </si>
  <si>
    <t>Entre 200 e 300 salas</t>
  </si>
  <si>
    <t>Entre 300 e 500 salas</t>
  </si>
  <si>
    <t>Acima de 500 salas</t>
  </si>
  <si>
    <t>Abaixo de 30%</t>
  </si>
  <si>
    <t>Entre 30% e 50%</t>
  </si>
  <si>
    <t>Entre 50% e 100%</t>
  </si>
  <si>
    <t>Faixa Populacional</t>
  </si>
  <si>
    <t>CEU Aricanduva</t>
  </si>
  <si>
    <t>Cinemaxxi Cidade Luz</t>
  </si>
  <si>
    <t>Cinesystem Paulista North Way Shopping</t>
  </si>
  <si>
    <t>Josué's Cine Pains</t>
  </si>
  <si>
    <t>GRAVATAÍ</t>
  </si>
  <si>
    <t>SPCINE</t>
  </si>
  <si>
    <t>GUARAREMA</t>
  </si>
  <si>
    <t>MONTENEGRO</t>
  </si>
  <si>
    <t>BRAGANÇA PAULISTA</t>
  </si>
  <si>
    <t>PATO BRANCO</t>
  </si>
  <si>
    <t>LASER</t>
  </si>
  <si>
    <t>BARRA DO GARÇAS</t>
  </si>
  <si>
    <t>UNIPLEX</t>
  </si>
  <si>
    <t>PIRASSUNUNGA</t>
  </si>
  <si>
    <t>CAMAÇARI</t>
  </si>
  <si>
    <t>JUAZEIRO</t>
  </si>
  <si>
    <t>GUARABIRA</t>
  </si>
  <si>
    <t>CINEPLUS</t>
  </si>
  <si>
    <t>MAFRA</t>
  </si>
  <si>
    <t>CARAPICUÍBA</t>
  </si>
  <si>
    <t>PAULISTA</t>
  </si>
  <si>
    <t>PAINS</t>
  </si>
  <si>
    <t>KINOPLEX</t>
  </si>
  <si>
    <t>GURUPI</t>
  </si>
  <si>
    <t>NOSSA SENHORA DA GLÓRIA</t>
  </si>
  <si>
    <t>CAXIAS</t>
  </si>
  <si>
    <t>Vilacine Cine Joia Rio Shopping</t>
  </si>
  <si>
    <t>VILACINE</t>
  </si>
  <si>
    <t>Complexos Fechados Temporariamente</t>
  </si>
  <si>
    <t>Cine Teatro Municipal "Geraldo Alves"</t>
  </si>
  <si>
    <t>PLAYARTE</t>
  </si>
  <si>
    <t>LUMIÈRE</t>
  </si>
  <si>
    <t>CRUZEIRO DO SUL</t>
  </si>
  <si>
    <t>ARACRUZ</t>
  </si>
  <si>
    <t>MORRINHOS</t>
  </si>
  <si>
    <t>CAETÉ</t>
  </si>
  <si>
    <t>X</t>
  </si>
  <si>
    <t>y</t>
  </si>
  <si>
    <t xml:space="preserve">CIDADES PEQUENAS </t>
  </si>
  <si>
    <t>2011</t>
  </si>
  <si>
    <t>2012</t>
  </si>
  <si>
    <t>2013</t>
  </si>
  <si>
    <t>2014</t>
  </si>
  <si>
    <t>2015</t>
  </si>
  <si>
    <t>2016</t>
  </si>
  <si>
    <t>MANACAPURU</t>
  </si>
  <si>
    <t>BARREIRAS</t>
  </si>
  <si>
    <t>SIMÕES FILHO</t>
  </si>
  <si>
    <t>MARANGUAPE</t>
  </si>
  <si>
    <t>TIANGUÁ</t>
  </si>
  <si>
    <t>AÇAILÂNDIA</t>
  </si>
  <si>
    <t>TIMON</t>
  </si>
  <si>
    <t>ITAÚNA</t>
  </si>
  <si>
    <t>PARACATU</t>
  </si>
  <si>
    <t>ALTA FLORESTA</t>
  </si>
  <si>
    <t>TRIUNFO</t>
  </si>
  <si>
    <t>PICOS</t>
  </si>
  <si>
    <t>ARAPONGAS</t>
  </si>
  <si>
    <t>COLOMBO</t>
  </si>
  <si>
    <t>FAZENDA RIO GRANDE</t>
  </si>
  <si>
    <t>IRATI</t>
  </si>
  <si>
    <t>QUATRO BARRAS</t>
  </si>
  <si>
    <t>CRUZ ALTA</t>
  </si>
  <si>
    <t>NOVA PRATA</t>
  </si>
  <si>
    <t>ITABAIANA</t>
  </si>
  <si>
    <t>IBITINGA</t>
  </si>
  <si>
    <t>SANTA ISABEL</t>
  </si>
  <si>
    <t>TAQUARITINGA</t>
  </si>
  <si>
    <t>CAÇADOR</t>
  </si>
  <si>
    <t>Ano</t>
  </si>
  <si>
    <t>Bilheteria</t>
  </si>
  <si>
    <t>Sigla</t>
  </si>
  <si>
    <t>Estado</t>
  </si>
  <si>
    <t>% da pop. Total</t>
  </si>
  <si>
    <t>COR</t>
  </si>
  <si>
    <t> Acre</t>
  </si>
  <si>
    <t> Alagoas</t>
  </si>
  <si>
    <t> Amazonas</t>
  </si>
  <si>
    <t> Amapá</t>
  </si>
  <si>
    <t> Bahia</t>
  </si>
  <si>
    <t> Ceará</t>
  </si>
  <si>
    <t> Distrito Federal</t>
  </si>
  <si>
    <t> Espírito Santo</t>
  </si>
  <si>
    <t> Goiás</t>
  </si>
  <si>
    <t> Maranhão</t>
  </si>
  <si>
    <t> Minas Gerais</t>
  </si>
  <si>
    <t> Mato Grosso do Sul</t>
  </si>
  <si>
    <t> Mato Grosso</t>
  </si>
  <si>
    <t> Pará</t>
  </si>
  <si>
    <t> Paraíba</t>
  </si>
  <si>
    <t> Pernambuco</t>
  </si>
  <si>
    <t>ESCALA</t>
  </si>
  <si>
    <t> Piauí</t>
  </si>
  <si>
    <t>-</t>
  </si>
  <si>
    <t> Paraná</t>
  </si>
  <si>
    <t>+</t>
  </si>
  <si>
    <t> Rio de Janeiro</t>
  </si>
  <si>
    <t> Rio Grande do Norte</t>
  </si>
  <si>
    <t> Rondônia</t>
  </si>
  <si>
    <t> Roraima</t>
  </si>
  <si>
    <t> Rio Grande do Sul</t>
  </si>
  <si>
    <t> Santa Catarina</t>
  </si>
  <si>
    <t> Sergipe</t>
  </si>
  <si>
    <t> São Paulo</t>
  </si>
  <si>
    <t> Tocantins</t>
  </si>
  <si>
    <t>Não abriu salas</t>
  </si>
  <si>
    <t>Abriu até 3 salas</t>
  </si>
  <si>
    <t>Abriu até 5 salas</t>
  </si>
  <si>
    <t>Abriu até 10 salas</t>
  </si>
  <si>
    <t>Abriu até 15 salas</t>
  </si>
  <si>
    <t>Abriu mais de 20 salas</t>
  </si>
  <si>
    <t>centro-oeste</t>
  </si>
  <si>
    <t>nordeste</t>
  </si>
  <si>
    <t>Pequeno</t>
  </si>
  <si>
    <t>norte</t>
  </si>
  <si>
    <t>sudeste</t>
  </si>
  <si>
    <t>sul</t>
  </si>
  <si>
    <t>Grande</t>
  </si>
  <si>
    <t>Médio</t>
  </si>
  <si>
    <t>Complexo</t>
  </si>
  <si>
    <t>AFA Cine Ritz Itauna</t>
  </si>
  <si>
    <t>Centerplex Grande Circular</t>
  </si>
  <si>
    <t>Centerplex Itapevi Center</t>
  </si>
  <si>
    <t>Centerplex Maranguape Shopping</t>
  </si>
  <si>
    <t>Chainça Cine Uniplex Colombo</t>
  </si>
  <si>
    <t>Chainça Cine Uniplex Joinville</t>
  </si>
  <si>
    <t>Cine Art Cacoal Shopping</t>
  </si>
  <si>
    <t>Cine Casarão</t>
  </si>
  <si>
    <t>Cine Company Alta Floresta</t>
  </si>
  <si>
    <t>Cine Gracher Arapongas</t>
  </si>
  <si>
    <t>Cine Kimak</t>
  </si>
  <si>
    <t>Cine Laser Itabaiana</t>
  </si>
  <si>
    <t>Cine Lúmine Curitibanos</t>
  </si>
  <si>
    <t>Cine Max Canoinhas</t>
  </si>
  <si>
    <t>Cine Max Pato Branco</t>
  </si>
  <si>
    <t>Cine Millennium</t>
  </si>
  <si>
    <t>Cine Premier Barreiras</t>
  </si>
  <si>
    <t>Cinecarioca Microcine Bonsucesso</t>
  </si>
  <si>
    <t>Cineflix Aparecida Shopping</t>
  </si>
  <si>
    <t>Cinema.com</t>
  </si>
  <si>
    <t>Cinemark West Plaza</t>
  </si>
  <si>
    <t>Cinemec Taquaritinga</t>
  </si>
  <si>
    <t>Cineplus Fazenda Rio Grande</t>
  </si>
  <si>
    <t>Cinépolis Itaqua Garden</t>
  </si>
  <si>
    <t>Cinépolis Santa Maria</t>
  </si>
  <si>
    <t>Cinesercla Feira de Santana</t>
  </si>
  <si>
    <t>Cinesystem Morumbi Town Shopping</t>
  </si>
  <si>
    <t>Galeria Dom Pedro</t>
  </si>
  <si>
    <t>Grupo Cine Santa Isabel</t>
  </si>
  <si>
    <t>Kinoplex Golden</t>
  </si>
  <si>
    <t>Mobi Cine Açailândia</t>
  </si>
  <si>
    <t>Mobi Cine Paracatu</t>
  </si>
  <si>
    <t>Movie Arte Nova Prata</t>
  </si>
  <si>
    <t>Movieplex Cine Ibiapaba</t>
  </si>
  <si>
    <t>Multicine Picos Plaza Shopping</t>
  </si>
  <si>
    <t>Multicine Timón</t>
  </si>
  <si>
    <t>UCI Park Shopping Canoas</t>
  </si>
  <si>
    <t>Menos de 70 salas</t>
  </si>
  <si>
    <t>Entre 70 e 100 salas</t>
  </si>
  <si>
    <t>Taxa crescimento</t>
  </si>
  <si>
    <t>Gráfico</t>
  </si>
  <si>
    <t>Entre 100% e 200%</t>
  </si>
  <si>
    <t>Entre 200% e 300%</t>
  </si>
  <si>
    <t>Acima de 300%</t>
  </si>
  <si>
    <t>Habitante/Sala</t>
  </si>
  <si>
    <t>População brasileira</t>
  </si>
  <si>
    <t>Até 20.000</t>
  </si>
  <si>
    <t>Participação 2017</t>
  </si>
  <si>
    <t>Evolução 2011 a 2017</t>
  </si>
  <si>
    <t>INDEPENDENTE</t>
  </si>
  <si>
    <t>LÚMINE</t>
  </si>
  <si>
    <t>CINE MAX</t>
  </si>
  <si>
    <t>PREMIER</t>
  </si>
  <si>
    <t>LB CINEMAS</t>
  </si>
  <si>
    <t>MOVIE ARTE</t>
  </si>
  <si>
    <t>Cine Lúmine Caçador</t>
  </si>
  <si>
    <t>Cine West Side</t>
  </si>
  <si>
    <t>Cinemec Ibitinga</t>
  </si>
  <si>
    <t>Cult Cinemas</t>
  </si>
  <si>
    <t>AFA Cine Ritz Sul (Cachoeiro)</t>
  </si>
  <si>
    <t>ARAÚJO Cine Porto Velho</t>
  </si>
  <si>
    <t>ARAÚJO</t>
  </si>
  <si>
    <t>ARAÚJO Multiplex Via Verde</t>
  </si>
  <si>
    <t>Cine Hobby</t>
  </si>
  <si>
    <t>Cine Premier Luís Eduardo Magalhães</t>
  </si>
  <si>
    <t>Cineplay Panorâmico</t>
  </si>
  <si>
    <t>CINEPLAY</t>
  </si>
  <si>
    <t>Mobi Cine Top Cine Araguaína</t>
  </si>
  <si>
    <t>AGA Mogi Mirim Center Cine</t>
  </si>
  <si>
    <t>Arcoplex Pátio Dom Luís</t>
  </si>
  <si>
    <t>Chainça Cine Uniplex Jales</t>
  </si>
  <si>
    <t>Cine Art Cacoal</t>
  </si>
  <si>
    <t>Cine Lúmine</t>
  </si>
  <si>
    <t>Cine10 Sulacap</t>
  </si>
  <si>
    <t>Cinearte Palace</t>
  </si>
  <si>
    <t>CIRCUITOJandira</t>
  </si>
  <si>
    <t>Orient Shopping Center Lapa</t>
  </si>
  <si>
    <t>PlayArte West Plaza</t>
  </si>
  <si>
    <t>AGA</t>
  </si>
  <si>
    <t>ORIENT</t>
  </si>
  <si>
    <t>MOGI MIRIM</t>
  </si>
  <si>
    <t>JANDIRA</t>
  </si>
  <si>
    <t>Cine Arte UFF</t>
  </si>
  <si>
    <t>Cine Gacemss</t>
  </si>
  <si>
    <t>Cine Lúmine Birigui</t>
  </si>
  <si>
    <t>Cine Teatro Casa Branca</t>
  </si>
  <si>
    <t>Cinesercla Spazio Ouro Verde</t>
  </si>
  <si>
    <t>Josué´s Cine Arcos</t>
  </si>
  <si>
    <t>Josué's Cine Córrego Fundo</t>
  </si>
  <si>
    <t>Josué's Cine Samonte</t>
  </si>
  <si>
    <t>BIRIGUI</t>
  </si>
  <si>
    <t>CASA BRANCA</t>
  </si>
  <si>
    <t>ARCOS</t>
  </si>
  <si>
    <t>CÓRREGO FUNDO</t>
  </si>
  <si>
    <t>SANTO ANTÔNIO DO MONTE</t>
  </si>
  <si>
    <t>% 3D</t>
  </si>
  <si>
    <t>UCI RIBEIRO</t>
  </si>
  <si>
    <t>MOVIECOM SÃO PAULO</t>
  </si>
  <si>
    <t>MOVIECOM BOTUCATU</t>
  </si>
  <si>
    <t>CINESHOW</t>
  </si>
  <si>
    <t>CINE A</t>
  </si>
  <si>
    <t>EXIBIDORA NACIONAL</t>
  </si>
  <si>
    <t>UCI ORIENT</t>
  </si>
  <si>
    <t>China</t>
  </si>
  <si>
    <t>EUA e Canadá</t>
  </si>
  <si>
    <t>Índia</t>
  </si>
  <si>
    <t>México</t>
  </si>
  <si>
    <t>França</t>
  </si>
  <si>
    <t>Itália</t>
  </si>
  <si>
    <t>Alemanha</t>
  </si>
  <si>
    <t>Rússia</t>
  </si>
  <si>
    <t>Reino Unido</t>
  </si>
  <si>
    <t>Espanha</t>
  </si>
  <si>
    <t>Total Mundo</t>
  </si>
  <si>
    <t>País</t>
  </si>
  <si>
    <t>Brasil</t>
  </si>
  <si>
    <t>Taxa média de crescimento em 5 anos</t>
  </si>
  <si>
    <t>Cálculo taxa: último ano dividido pelo primeiro ano, elevado a 0,25, mutiplicado por 100</t>
  </si>
  <si>
    <t>Acima de 500.000</t>
  </si>
  <si>
    <t>Gráfico 3 - Salas Abertas por UF</t>
  </si>
  <si>
    <t>Gráfico 1 - Evolução do Número de Salas no Brasil - 1971 a 2017</t>
  </si>
  <si>
    <r>
      <t>Gráfico 2 -</t>
    </r>
    <r>
      <rPr>
        <sz val="10"/>
        <rFont val="Segoe UI"/>
        <family val="2"/>
      </rPr>
      <t xml:space="preserve"> Crescimento do número de salas por Faixa Populacional de Municípios - 2011 a 2017</t>
    </r>
  </si>
  <si>
    <r>
      <t>Gráfico 4 -</t>
    </r>
    <r>
      <rPr>
        <sz val="10"/>
        <color theme="1"/>
        <rFont val="Segoe UI"/>
        <family val="2"/>
      </rPr>
      <t xml:space="preserve"> Comparativo Salas Abertas, Reabertas e Ampliadas por Porte dos Municípios e Região - 2016 e 2017</t>
    </r>
  </si>
  <si>
    <t>Gráfico 5 - Salas Inauguradas em Novos Complexos - Destaques</t>
  </si>
  <si>
    <t>Gráfico 6 - Tecnologia de Projeção das Novas Salas</t>
  </si>
  <si>
    <t>Gráfico 7 - Salas por UF - 2017</t>
  </si>
  <si>
    <t>ANEXO II - Municípios com Salas de Exibição - 2017</t>
  </si>
  <si>
    <r>
      <t xml:space="preserve">Anexo I </t>
    </r>
    <r>
      <rPr>
        <sz val="10"/>
        <color indexed="8"/>
        <rFont val="Segoe UI"/>
        <family val="2"/>
      </rPr>
      <t>- Ranking de Salas de Exibição por UF e por Grupo Exibidor - 2017</t>
    </r>
  </si>
  <si>
    <t>Tabela 8 - Local de Funcionamento das Salas de Exibição - 2011 a 2017</t>
  </si>
  <si>
    <t>Tabela 7 - Salas de Exibição por Região - 2011 a 2017</t>
  </si>
  <si>
    <t>Tabela 6 - Evolução das Salas de Exibição por Faixa Populacional - 2011 a 2017</t>
  </si>
  <si>
    <t>Tabela 5 - Salas de Exibição por Faixa Populacional - 2017</t>
  </si>
  <si>
    <t>Tabela 4 - Salas por Porte das Cidades - 2017</t>
  </si>
  <si>
    <t>Tabela 2 - Taxa média de crescimento anual em relação aos 10 países com mais salas de exibição - 2013 a 2017</t>
  </si>
  <si>
    <t>Tabela 3 - Dados Gerais da Exibição no País - 2011 a 2017</t>
  </si>
  <si>
    <t>Tabela 13 - Salas Abertas (Salas de Novos Complexos, Reaberturas e Ampliações) por Porte das Cidades</t>
  </si>
  <si>
    <t>Tabela 12 - Salas de Novos Complexos por Tecnologia de Projeção - 2017</t>
  </si>
  <si>
    <t>Tabela 11 - Salas de Novos Complexos, Reaberturas e Ampliações - 2017</t>
  </si>
  <si>
    <t>Tabela 9 - Ranking de Salas por Grupo Exibidor e Evolução das Salas 3D - 2017</t>
  </si>
  <si>
    <t>Acima de 500.000*</t>
  </si>
  <si>
    <t>*O único município com mais de 500 mil habitantes sem cinema no país até 2017 é Ananindeua no Pará. Em março de 2018 foi inaugurado o primeiro complexo da cidade, com 10 salas.</t>
  </si>
  <si>
    <t>Tabela 10 - Salas Abertas em 2017</t>
  </si>
  <si>
    <t>Tabela 14 - Salas Fechadas e Fechadas Temporariamente - 2017</t>
  </si>
  <si>
    <t>Gráfico 8 - Taxa de Crescimento 2011 a 2017 por UF</t>
  </si>
  <si>
    <t>Gráfico 9 - Habitantes por Sala - 2017</t>
  </si>
  <si>
    <t>% População atendida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</si>
</sst>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;"/>
    <numFmt numFmtId="165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10"/>
      <name val="Arial"/>
      <family val="2"/>
    </font>
    <font>
      <sz val="8"/>
      <color rgb="FF000000"/>
      <name val="Century Gothic"/>
      <family val="2"/>
    </font>
    <font>
      <sz val="11"/>
      <color theme="1"/>
      <name val="Century Gothic"/>
      <family val="2"/>
    </font>
    <font>
      <sz val="10"/>
      <color theme="1"/>
      <name val="Arial"/>
      <family val="2"/>
    </font>
    <font>
      <b/>
      <sz val="10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Segoe UI"/>
      <family val="2"/>
    </font>
    <font>
      <b/>
      <sz val="10"/>
      <color rgb="FF000000"/>
      <name val="Segoe UI"/>
      <family val="2"/>
    </font>
    <font>
      <sz val="10"/>
      <color rgb="FF000000"/>
      <name val="Segoe UI"/>
      <family val="2"/>
    </font>
    <font>
      <sz val="9"/>
      <name val="Segoe UI"/>
      <family val="2"/>
    </font>
    <font>
      <sz val="8"/>
      <color rgb="FF000000"/>
      <name val="Segoe UI"/>
      <family val="2"/>
    </font>
    <font>
      <sz val="8"/>
      <color theme="1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11"/>
      <color theme="1"/>
      <name val="Segoe UI"/>
      <family val="2"/>
    </font>
    <font>
      <b/>
      <sz val="9"/>
      <name val="Segoe UI"/>
      <family val="2"/>
    </font>
    <font>
      <sz val="11"/>
      <color rgb="FF000000"/>
      <name val="Segoe UI"/>
      <family val="2"/>
    </font>
    <font>
      <sz val="10"/>
      <name val="Segoe UI"/>
      <family val="2"/>
    </font>
    <font>
      <sz val="10"/>
      <color indexed="8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</fills>
  <borders count="3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4" tint="0.59996337778862885"/>
      </left>
      <right style="thin">
        <color auto="1"/>
      </right>
      <top style="thin">
        <color theme="4" tint="0.59996337778862885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59996337778862885"/>
      </top>
      <bottom style="thin">
        <color auto="1"/>
      </bottom>
      <diagonal/>
    </border>
    <border>
      <left style="thin">
        <color auto="1"/>
      </left>
      <right style="thin">
        <color theme="4" tint="0.59996337778862885"/>
      </right>
      <top style="thin">
        <color theme="4" tint="0.59996337778862885"/>
      </top>
      <bottom style="thin">
        <color auto="1"/>
      </bottom>
      <diagonal/>
    </border>
    <border>
      <left style="thin">
        <color theme="4" tint="0.59996337778862885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 style="thin">
        <color auto="1"/>
      </bottom>
      <diagonal/>
    </border>
    <border>
      <left style="thin">
        <color theme="4" tint="0.59996337778862885"/>
      </left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 style="thin">
        <color theme="4" tint="0.59996337778862885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auto="1"/>
      </left>
      <right/>
      <top style="thin">
        <color theme="4" tint="0.39994506668294322"/>
      </top>
      <bottom/>
      <diagonal/>
    </border>
    <border>
      <left style="thin">
        <color auto="1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auto="1"/>
      </top>
      <bottom/>
      <diagonal/>
    </border>
    <border>
      <left style="thin">
        <color auto="1"/>
      </left>
      <right style="thin">
        <color theme="4" tint="0.39994506668294322"/>
      </right>
      <top style="thin">
        <color auto="1"/>
      </top>
      <bottom/>
      <diagonal/>
    </border>
    <border>
      <left style="thin">
        <color theme="4" tint="0.39994506668294322"/>
      </left>
      <right/>
      <top style="thin">
        <color auto="1"/>
      </top>
      <bottom style="thin">
        <color theme="4" tint="0.39994506668294322"/>
      </bottom>
      <diagonal/>
    </border>
    <border>
      <left style="thin">
        <color auto="1"/>
      </left>
      <right/>
      <top style="thin">
        <color auto="1"/>
      </top>
      <bottom style="thin">
        <color theme="4" tint="0.39994506668294322"/>
      </bottom>
      <diagonal/>
    </border>
    <border>
      <left style="thin">
        <color auto="1"/>
      </left>
      <right style="thin">
        <color theme="4" tint="0.39994506668294322"/>
      </right>
      <top style="thin">
        <color auto="1"/>
      </top>
      <bottom style="thin">
        <color theme="4" tint="0.39994506668294322"/>
      </bottom>
      <diagonal/>
    </border>
    <border>
      <left style="thin">
        <color theme="4" tint="0.59996337778862885"/>
      </left>
      <right/>
      <top style="thin">
        <color auto="1"/>
      </top>
      <bottom style="thin">
        <color theme="4" tint="0.59996337778862885"/>
      </bottom>
      <diagonal/>
    </border>
    <border>
      <left/>
      <right style="thin">
        <color auto="1"/>
      </right>
      <top style="thin">
        <color auto="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auto="1"/>
      </right>
      <top/>
      <bottom/>
      <diagonal/>
    </border>
    <border>
      <left style="thin">
        <color auto="1"/>
      </left>
      <right style="thin">
        <color theme="4" tint="0.59996337778862885"/>
      </right>
      <top style="thin">
        <color auto="1"/>
      </top>
      <bottom/>
      <diagonal/>
    </border>
  </borders>
  <cellStyleXfs count="7">
    <xf numFmtId="0" fontId="0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</cellStyleXfs>
  <cellXfs count="311">
    <xf numFmtId="0" fontId="0" fillId="0" borderId="0" xfId="0"/>
    <xf numFmtId="0" fontId="6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5" fillId="0" borderId="0" xfId="1"/>
    <xf numFmtId="0" fontId="2" fillId="0" borderId="0" xfId="4" applyFont="1"/>
    <xf numFmtId="0" fontId="2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0" fontId="5" fillId="0" borderId="0" xfId="1" applyAlignment="1">
      <alignment horizontal="center"/>
    </xf>
    <xf numFmtId="0" fontId="2" fillId="0" borderId="0" xfId="4" applyFont="1" applyAlignment="1">
      <alignment horizontal="center" vertical="center"/>
    </xf>
    <xf numFmtId="0" fontId="2" fillId="0" borderId="0" xfId="4" applyFont="1" applyFill="1" applyBorder="1" applyAlignment="1">
      <alignment horizontal="center" vertical="center"/>
    </xf>
    <xf numFmtId="0" fontId="5" fillId="0" borderId="0" xfId="1" applyAlignment="1">
      <alignment horizontal="center" vertical="center"/>
    </xf>
    <xf numFmtId="165" fontId="0" fillId="0" borderId="0" xfId="5" applyNumberFormat="1" applyFont="1" applyFill="1"/>
    <xf numFmtId="9" fontId="0" fillId="0" borderId="0" xfId="5" applyFont="1"/>
    <xf numFmtId="0" fontId="8" fillId="0" borderId="0" xfId="1" applyFont="1"/>
    <xf numFmtId="0" fontId="0" fillId="0" borderId="0" xfId="0" applyBorder="1"/>
    <xf numFmtId="165" fontId="4" fillId="0" borderId="0" xfId="0" applyNumberFormat="1" applyFont="1" applyBorder="1" applyAlignment="1">
      <alignment horizontal="center" vertical="center"/>
    </xf>
    <xf numFmtId="0" fontId="0" fillId="2" borderId="0" xfId="0" applyFill="1"/>
    <xf numFmtId="3" fontId="3" fillId="0" borderId="0" xfId="0" applyNumberFormat="1" applyFont="1" applyFill="1" applyBorder="1" applyAlignment="1">
      <alignment horizontal="center" vertical="center" wrapText="1"/>
    </xf>
    <xf numFmtId="0" fontId="7" fillId="0" borderId="0" xfId="0" applyFont="1"/>
    <xf numFmtId="10" fontId="7" fillId="0" borderId="0" xfId="5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3" fontId="7" fillId="0" borderId="0" xfId="0" applyNumberFormat="1" applyFont="1"/>
    <xf numFmtId="0" fontId="7" fillId="0" borderId="0" xfId="0" applyFont="1" applyBorder="1"/>
    <xf numFmtId="165" fontId="7" fillId="0" borderId="0" xfId="5" applyNumberFormat="1" applyFont="1" applyBorder="1"/>
    <xf numFmtId="0" fontId="11" fillId="2" borderId="0" xfId="0" applyFont="1" applyFill="1"/>
    <xf numFmtId="0" fontId="10" fillId="2" borderId="0" xfId="0" applyFont="1" applyFill="1"/>
    <xf numFmtId="0" fontId="0" fillId="0" borderId="0" xfId="0" applyFill="1"/>
    <xf numFmtId="3" fontId="0" fillId="0" borderId="18" xfId="0" applyNumberFormat="1" applyBorder="1" applyAlignment="1">
      <alignment horizontal="right" vertical="center"/>
    </xf>
    <xf numFmtId="9" fontId="0" fillId="0" borderId="0" xfId="0" applyNumberFormat="1" applyBorder="1" applyAlignment="1">
      <alignment horizontal="center"/>
    </xf>
    <xf numFmtId="0" fontId="2" fillId="0" borderId="0" xfId="0" applyFont="1"/>
    <xf numFmtId="3" fontId="0" fillId="0" borderId="12" xfId="0" applyNumberFormat="1" applyBorder="1" applyAlignment="1">
      <alignment horizontal="right" vertical="center"/>
    </xf>
    <xf numFmtId="9" fontId="0" fillId="0" borderId="13" xfId="0" applyNumberFormat="1" applyBorder="1" applyAlignment="1">
      <alignment horizontal="center"/>
    </xf>
    <xf numFmtId="164" fontId="0" fillId="8" borderId="11" xfId="0" applyNumberFormat="1" applyFill="1" applyBorder="1" applyAlignment="1">
      <alignment horizontal="center"/>
    </xf>
    <xf numFmtId="164" fontId="0" fillId="8" borderId="0" xfId="0" applyNumberFormat="1" applyFill="1" applyBorder="1" applyAlignment="1">
      <alignment horizontal="center"/>
    </xf>
    <xf numFmtId="164" fontId="0" fillId="7" borderId="11" xfId="0" applyNumberFormat="1" applyFill="1" applyBorder="1" applyAlignment="1">
      <alignment horizontal="center"/>
    </xf>
    <xf numFmtId="164" fontId="0" fillId="9" borderId="11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10" borderId="11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164" fontId="0" fillId="11" borderId="11" xfId="0" applyNumberFormat="1" applyFill="1" applyBorder="1" applyAlignment="1">
      <alignment horizontal="center"/>
    </xf>
    <xf numFmtId="164" fontId="0" fillId="10" borderId="0" xfId="0" applyNumberFormat="1" applyFill="1" applyBorder="1" applyAlignment="1">
      <alignment horizontal="center"/>
    </xf>
    <xf numFmtId="164" fontId="0" fillId="11" borderId="0" xfId="0" applyNumberFormat="1" applyFill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horizontal="center"/>
    </xf>
    <xf numFmtId="0" fontId="2" fillId="0" borderId="0" xfId="4" applyFont="1" applyFill="1"/>
    <xf numFmtId="0" fontId="11" fillId="0" borderId="0" xfId="0" applyFont="1"/>
    <xf numFmtId="0" fontId="17" fillId="2" borderId="5" xfId="0" applyFont="1" applyFill="1" applyBorder="1" applyAlignment="1">
      <alignment horizontal="center" vertical="center" wrapText="1"/>
    </xf>
    <xf numFmtId="3" fontId="17" fillId="2" borderId="5" xfId="0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3" fontId="22" fillId="2" borderId="5" xfId="0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/>
    </xf>
    <xf numFmtId="3" fontId="23" fillId="2" borderId="5" xfId="0" applyNumberFormat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24" fillId="0" borderId="0" xfId="0" applyFont="1"/>
    <xf numFmtId="0" fontId="19" fillId="0" borderId="0" xfId="0" applyFont="1"/>
    <xf numFmtId="0" fontId="23" fillId="0" borderId="5" xfId="0" applyFont="1" applyBorder="1"/>
    <xf numFmtId="0" fontId="23" fillId="0" borderId="0" xfId="0" applyFont="1"/>
    <xf numFmtId="164" fontId="0" fillId="12" borderId="0" xfId="0" applyNumberFormat="1" applyFill="1" applyBorder="1" applyAlignment="1">
      <alignment horizontal="center"/>
    </xf>
    <xf numFmtId="164" fontId="0" fillId="12" borderId="11" xfId="0" applyNumberFormat="1" applyFill="1" applyBorder="1" applyAlignment="1">
      <alignment horizontal="center"/>
    </xf>
    <xf numFmtId="0" fontId="23" fillId="0" borderId="14" xfId="0" applyFont="1" applyBorder="1"/>
    <xf numFmtId="10" fontId="23" fillId="0" borderId="14" xfId="5" applyNumberFormat="1" applyFont="1" applyBorder="1"/>
    <xf numFmtId="0" fontId="23" fillId="0" borderId="14" xfId="0" applyFont="1" applyBorder="1" applyAlignment="1">
      <alignment horizontal="center"/>
    </xf>
    <xf numFmtId="0" fontId="21" fillId="3" borderId="14" xfId="0" applyFont="1" applyFill="1" applyBorder="1"/>
    <xf numFmtId="0" fontId="17" fillId="2" borderId="0" xfId="0" applyFont="1" applyFill="1"/>
    <xf numFmtId="0" fontId="23" fillId="2" borderId="0" xfId="0" applyFont="1" applyFill="1"/>
    <xf numFmtId="0" fontId="17" fillId="2" borderId="5" xfId="0" applyFont="1" applyFill="1" applyBorder="1"/>
    <xf numFmtId="9" fontId="17" fillId="2" borderId="5" xfId="0" applyNumberFormat="1" applyFont="1" applyFill="1" applyBorder="1"/>
    <xf numFmtId="0" fontId="23" fillId="0" borderId="5" xfId="0" applyFont="1" applyBorder="1" applyAlignment="1">
      <alignment horizontal="left"/>
    </xf>
    <xf numFmtId="0" fontId="23" fillId="0" borderId="5" xfId="0" applyNumberFormat="1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5" fillId="3" borderId="5" xfId="0" applyFont="1" applyFill="1" applyBorder="1" applyAlignment="1">
      <alignment horizontal="center"/>
    </xf>
    <xf numFmtId="164" fontId="13" fillId="12" borderId="0" xfId="0" applyNumberFormat="1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right"/>
    </xf>
    <xf numFmtId="9" fontId="23" fillId="0" borderId="5" xfId="3" applyFont="1" applyBorder="1" applyAlignment="1">
      <alignment horizontal="center"/>
    </xf>
    <xf numFmtId="1" fontId="23" fillId="0" borderId="5" xfId="0" applyNumberFormat="1" applyFont="1" applyBorder="1" applyAlignment="1">
      <alignment horizontal="center"/>
    </xf>
    <xf numFmtId="0" fontId="24" fillId="0" borderId="0" xfId="0" applyFont="1" applyAlignment="1"/>
    <xf numFmtId="0" fontId="20" fillId="3" borderId="1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3" fontId="20" fillId="3" borderId="9" xfId="0" applyNumberFormat="1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2" fillId="0" borderId="4" xfId="0" applyFont="1" applyBorder="1" applyAlignment="1">
      <alignment horizontal="center" vertical="center" wrapText="1"/>
    </xf>
    <xf numFmtId="3" fontId="23" fillId="0" borderId="5" xfId="0" applyNumberFormat="1" applyFont="1" applyBorder="1" applyAlignment="1">
      <alignment horizontal="center" vertical="center" wrapText="1"/>
    </xf>
    <xf numFmtId="3" fontId="23" fillId="0" borderId="6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3" fontId="21" fillId="3" borderId="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6" fillId="4" borderId="9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24" fillId="0" borderId="0" xfId="0" applyFont="1" applyAlignment="1">
      <alignment wrapText="1"/>
    </xf>
    <xf numFmtId="0" fontId="20" fillId="3" borderId="5" xfId="0" applyFont="1" applyFill="1" applyBorder="1" applyAlignment="1">
      <alignment horizontal="center" vertical="center" wrapText="1"/>
    </xf>
    <xf numFmtId="3" fontId="22" fillId="6" borderId="5" xfId="0" applyNumberFormat="1" applyFont="1" applyFill="1" applyBorder="1" applyAlignment="1">
      <alignment horizontal="center" vertical="center"/>
    </xf>
    <xf numFmtId="3" fontId="17" fillId="2" borderId="5" xfId="0" applyNumberFormat="1" applyFont="1" applyFill="1" applyBorder="1" applyAlignment="1">
      <alignment horizontal="center" vertical="center"/>
    </xf>
    <xf numFmtId="3" fontId="22" fillId="2" borderId="5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3" fontId="22" fillId="4" borderId="5" xfId="0" applyNumberFormat="1" applyFont="1" applyFill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14" fillId="0" borderId="0" xfId="0" applyFont="1" applyAlignment="1"/>
    <xf numFmtId="0" fontId="18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vertical="center" wrapText="1"/>
    </xf>
    <xf numFmtId="0" fontId="14" fillId="0" borderId="0" xfId="0" applyFont="1"/>
    <xf numFmtId="0" fontId="23" fillId="0" borderId="0" xfId="4" applyFont="1" applyFill="1" applyAlignment="1">
      <alignment horizontal="center"/>
    </xf>
    <xf numFmtId="0" fontId="23" fillId="0" borderId="0" xfId="4" applyFont="1" applyFill="1" applyAlignment="1">
      <alignment horizontal="center" vertical="center"/>
    </xf>
    <xf numFmtId="0" fontId="23" fillId="0" borderId="0" xfId="4" applyFont="1" applyFill="1" applyBorder="1" applyAlignment="1">
      <alignment horizontal="center" vertical="center"/>
    </xf>
    <xf numFmtId="0" fontId="23" fillId="0" borderId="0" xfId="4" applyFont="1" applyFill="1"/>
    <xf numFmtId="0" fontId="17" fillId="0" borderId="0" xfId="1" applyFont="1"/>
    <xf numFmtId="0" fontId="23" fillId="0" borderId="0" xfId="1" applyFont="1"/>
    <xf numFmtId="3" fontId="25" fillId="3" borderId="5" xfId="1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0" fontId="14" fillId="0" borderId="0" xfId="4" applyFont="1" applyFill="1" applyAlignment="1">
      <alignment horizontal="left" vertical="center"/>
    </xf>
    <xf numFmtId="0" fontId="2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2" fontId="22" fillId="4" borderId="5" xfId="0" applyNumberFormat="1" applyFont="1" applyFill="1" applyBorder="1" applyAlignment="1">
      <alignment horizontal="center" vertical="center"/>
    </xf>
    <xf numFmtId="2" fontId="22" fillId="0" borderId="5" xfId="0" applyNumberFormat="1" applyFont="1" applyFill="1" applyBorder="1" applyAlignment="1">
      <alignment horizontal="center" vertical="center"/>
    </xf>
    <xf numFmtId="165" fontId="22" fillId="4" borderId="5" xfId="0" applyNumberFormat="1" applyFont="1" applyFill="1" applyBorder="1" applyAlignment="1">
      <alignment horizontal="center" vertical="center"/>
    </xf>
    <xf numFmtId="3" fontId="21" fillId="3" borderId="9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65" fontId="17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2" fillId="0" borderId="5" xfId="0" applyNumberFormat="1" applyFont="1" applyBorder="1" applyAlignment="1">
      <alignment horizontal="center" vertical="center"/>
    </xf>
    <xf numFmtId="3" fontId="23" fillId="4" borderId="5" xfId="0" applyNumberFormat="1" applyFont="1" applyFill="1" applyBorder="1" applyAlignment="1">
      <alignment horizontal="center" vertical="center"/>
    </xf>
    <xf numFmtId="165" fontId="23" fillId="4" borderId="5" xfId="0" applyNumberFormat="1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165" fontId="22" fillId="5" borderId="5" xfId="0" applyNumberFormat="1" applyFont="1" applyFill="1" applyBorder="1" applyAlignment="1">
      <alignment horizontal="center" vertical="center"/>
    </xf>
    <xf numFmtId="3" fontId="22" fillId="5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165" fontId="23" fillId="2" borderId="5" xfId="0" applyNumberFormat="1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3" fontId="22" fillId="4" borderId="23" xfId="0" applyNumberFormat="1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2" fontId="22" fillId="4" borderId="23" xfId="0" applyNumberFormat="1" applyFont="1" applyFill="1" applyBorder="1" applyAlignment="1">
      <alignment horizontal="center" vertical="center"/>
    </xf>
    <xf numFmtId="3" fontId="22" fillId="0" borderId="23" xfId="0" applyNumberFormat="1" applyFont="1" applyBorder="1" applyAlignment="1">
      <alignment horizontal="center" vertical="center"/>
    </xf>
    <xf numFmtId="2" fontId="22" fillId="0" borderId="23" xfId="0" applyNumberFormat="1" applyFont="1" applyFill="1" applyBorder="1" applyAlignment="1">
      <alignment horizontal="center" vertical="center"/>
    </xf>
    <xf numFmtId="165" fontId="22" fillId="4" borderId="25" xfId="0" applyNumberFormat="1" applyFont="1" applyFill="1" applyBorder="1" applyAlignment="1">
      <alignment horizontal="center" vertical="center"/>
    </xf>
    <xf numFmtId="165" fontId="22" fillId="4" borderId="26" xfId="0" applyNumberFormat="1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 wrapText="1"/>
    </xf>
    <xf numFmtId="165" fontId="17" fillId="4" borderId="23" xfId="5" applyNumberFormat="1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3" fontId="20" fillId="3" borderId="25" xfId="0" applyNumberFormat="1" applyFont="1" applyFill="1" applyBorder="1" applyAlignment="1">
      <alignment horizontal="center" vertical="center"/>
    </xf>
    <xf numFmtId="0" fontId="25" fillId="3" borderId="25" xfId="0" applyFont="1" applyFill="1" applyBorder="1" applyAlignment="1">
      <alignment horizontal="center" vertical="center"/>
    </xf>
    <xf numFmtId="165" fontId="25" fillId="3" borderId="25" xfId="0" applyNumberFormat="1" applyFont="1" applyFill="1" applyBorder="1" applyAlignment="1">
      <alignment horizontal="center" vertical="center"/>
    </xf>
    <xf numFmtId="3" fontId="25" fillId="3" borderId="25" xfId="0" applyNumberFormat="1" applyFont="1" applyFill="1" applyBorder="1" applyAlignment="1">
      <alignment horizontal="center" vertical="center"/>
    </xf>
    <xf numFmtId="165" fontId="22" fillId="4" borderId="23" xfId="0" applyNumberFormat="1" applyFont="1" applyFill="1" applyBorder="1" applyAlignment="1">
      <alignment horizontal="center" vertical="center"/>
    </xf>
    <xf numFmtId="165" fontId="22" fillId="0" borderId="23" xfId="0" applyNumberFormat="1" applyFont="1" applyBorder="1" applyAlignment="1">
      <alignment horizontal="center" vertical="center"/>
    </xf>
    <xf numFmtId="165" fontId="23" fillId="4" borderId="23" xfId="0" applyNumberFormat="1" applyFont="1" applyFill="1" applyBorder="1" applyAlignment="1">
      <alignment horizontal="center" vertical="center"/>
    </xf>
    <xf numFmtId="165" fontId="20" fillId="3" borderId="25" xfId="0" applyNumberFormat="1" applyFont="1" applyFill="1" applyBorder="1" applyAlignment="1">
      <alignment horizontal="center" vertical="center"/>
    </xf>
    <xf numFmtId="165" fontId="20" fillId="3" borderId="26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165" fontId="22" fillId="5" borderId="23" xfId="0" applyNumberFormat="1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/>
    </xf>
    <xf numFmtId="9" fontId="23" fillId="2" borderId="23" xfId="5" applyNumberFormat="1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3" fontId="21" fillId="3" borderId="25" xfId="0" applyNumberFormat="1" applyFont="1" applyFill="1" applyBorder="1" applyAlignment="1">
      <alignment horizontal="center" vertical="center"/>
    </xf>
    <xf numFmtId="165" fontId="21" fillId="3" borderId="25" xfId="0" applyNumberFormat="1" applyFont="1" applyFill="1" applyBorder="1" applyAlignment="1">
      <alignment horizontal="center" vertical="center"/>
    </xf>
    <xf numFmtId="165" fontId="21" fillId="3" borderId="26" xfId="0" applyNumberFormat="1" applyFont="1" applyFill="1" applyBorder="1" applyAlignment="1">
      <alignment horizontal="center" vertical="center"/>
    </xf>
    <xf numFmtId="0" fontId="20" fillId="3" borderId="27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16" fillId="4" borderId="31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3" fontId="22" fillId="6" borderId="23" xfId="0" applyNumberFormat="1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 wrapText="1"/>
    </xf>
    <xf numFmtId="3" fontId="17" fillId="2" borderId="23" xfId="0" applyNumberFormat="1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3" fontId="22" fillId="2" borderId="23" xfId="0" applyNumberFormat="1" applyFont="1" applyFill="1" applyBorder="1" applyAlignment="1">
      <alignment horizontal="center" vertical="center"/>
    </xf>
    <xf numFmtId="3" fontId="20" fillId="3" borderId="23" xfId="0" applyNumberFormat="1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 wrapText="1"/>
    </xf>
    <xf numFmtId="3" fontId="22" fillId="0" borderId="23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/>
    </xf>
    <xf numFmtId="0" fontId="22" fillId="6" borderId="22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3" fontId="15" fillId="3" borderId="26" xfId="0" applyNumberFormat="1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3" fontId="15" fillId="3" borderId="25" xfId="0" applyNumberFormat="1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center" vertical="center"/>
    </xf>
    <xf numFmtId="0" fontId="22" fillId="4" borderId="24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22" fillId="4" borderId="25" xfId="0" applyFont="1" applyFill="1" applyBorder="1" applyAlignment="1">
      <alignment horizontal="center" vertical="center" wrapText="1"/>
    </xf>
    <xf numFmtId="3" fontId="22" fillId="4" borderId="25" xfId="0" applyNumberFormat="1" applyFont="1" applyFill="1" applyBorder="1" applyAlignment="1">
      <alignment horizontal="center" vertical="center"/>
    </xf>
    <xf numFmtId="0" fontId="22" fillId="4" borderId="26" xfId="0" applyFont="1" applyFill="1" applyBorder="1" applyAlignment="1">
      <alignment horizontal="center" vertical="center"/>
    </xf>
    <xf numFmtId="1" fontId="16" fillId="0" borderId="23" xfId="0" applyNumberFormat="1" applyFont="1" applyBorder="1" applyAlignment="1">
      <alignment horizontal="center" vertical="center"/>
    </xf>
    <xf numFmtId="1" fontId="16" fillId="6" borderId="23" xfId="0" applyNumberFormat="1" applyFont="1" applyFill="1" applyBorder="1" applyAlignment="1">
      <alignment horizontal="center" vertical="center"/>
    </xf>
    <xf numFmtId="0" fontId="20" fillId="3" borderId="26" xfId="0" applyFont="1" applyFill="1" applyBorder="1" applyAlignment="1">
      <alignment horizontal="center" vertical="center" wrapText="1"/>
    </xf>
    <xf numFmtId="165" fontId="22" fillId="6" borderId="23" xfId="5" applyNumberFormat="1" applyFont="1" applyFill="1" applyBorder="1" applyAlignment="1">
      <alignment horizontal="center" vertical="center"/>
    </xf>
    <xf numFmtId="165" fontId="22" fillId="0" borderId="23" xfId="5" applyNumberFormat="1" applyFont="1" applyFill="1" applyBorder="1" applyAlignment="1">
      <alignment horizontal="center" vertical="center"/>
    </xf>
    <xf numFmtId="165" fontId="20" fillId="3" borderId="23" xfId="0" applyNumberFormat="1" applyFont="1" applyFill="1" applyBorder="1" applyAlignment="1">
      <alignment horizontal="center" vertical="center"/>
    </xf>
    <xf numFmtId="3" fontId="23" fillId="6" borderId="5" xfId="0" applyNumberFormat="1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center"/>
    </xf>
    <xf numFmtId="3" fontId="21" fillId="6" borderId="5" xfId="0" applyNumberFormat="1" applyFont="1" applyFill="1" applyBorder="1" applyAlignment="1">
      <alignment horizontal="center"/>
    </xf>
    <xf numFmtId="0" fontId="21" fillId="3" borderId="19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 wrapText="1"/>
    </xf>
    <xf numFmtId="0" fontId="23" fillId="6" borderId="22" xfId="0" applyFont="1" applyFill="1" applyBorder="1"/>
    <xf numFmtId="165" fontId="23" fillId="6" borderId="23" xfId="5" applyNumberFormat="1" applyFont="1" applyFill="1" applyBorder="1" applyAlignment="1">
      <alignment horizontal="center"/>
    </xf>
    <xf numFmtId="0" fontId="23" fillId="0" borderId="22" xfId="0" applyFont="1" applyBorder="1"/>
    <xf numFmtId="165" fontId="23" fillId="0" borderId="23" xfId="5" applyNumberFormat="1" applyFont="1" applyBorder="1" applyAlignment="1">
      <alignment horizontal="center"/>
    </xf>
    <xf numFmtId="0" fontId="21" fillId="6" borderId="22" xfId="0" applyFont="1" applyFill="1" applyBorder="1"/>
    <xf numFmtId="165" fontId="21" fillId="6" borderId="23" xfId="5" applyNumberFormat="1" applyFont="1" applyFill="1" applyBorder="1" applyAlignment="1">
      <alignment horizontal="center"/>
    </xf>
    <xf numFmtId="0" fontId="23" fillId="3" borderId="24" xfId="0" applyFont="1" applyFill="1" applyBorder="1"/>
    <xf numFmtId="3" fontId="23" fillId="3" borderId="25" xfId="0" applyNumberFormat="1" applyFont="1" applyFill="1" applyBorder="1" applyAlignment="1">
      <alignment horizontal="center"/>
    </xf>
    <xf numFmtId="165" fontId="23" fillId="3" borderId="26" xfId="5" applyNumberFormat="1" applyFont="1" applyFill="1" applyBorder="1" applyAlignment="1">
      <alignment horizontal="center"/>
    </xf>
    <xf numFmtId="0" fontId="21" fillId="3" borderId="19" xfId="4" applyFont="1" applyFill="1" applyBorder="1" applyAlignment="1">
      <alignment horizontal="center" vertical="center"/>
    </xf>
    <xf numFmtId="0" fontId="21" fillId="3" borderId="20" xfId="4" applyFont="1" applyFill="1" applyBorder="1" applyAlignment="1">
      <alignment horizontal="center" vertical="center" textRotation="60"/>
    </xf>
    <xf numFmtId="0" fontId="21" fillId="3" borderId="21" xfId="4" applyFont="1" applyFill="1" applyBorder="1" applyAlignment="1">
      <alignment horizontal="center" vertical="center" textRotation="60"/>
    </xf>
    <xf numFmtId="0" fontId="25" fillId="3" borderId="22" xfId="1" applyFont="1" applyFill="1" applyBorder="1" applyAlignment="1">
      <alignment horizontal="center" vertical="center" wrapText="1"/>
    </xf>
    <xf numFmtId="165" fontId="25" fillId="3" borderId="23" xfId="3" applyNumberFormat="1" applyFont="1" applyFill="1" applyBorder="1" applyAlignment="1">
      <alignment horizontal="center" vertical="center"/>
    </xf>
    <xf numFmtId="0" fontId="25" fillId="3" borderId="24" xfId="1" applyFont="1" applyFill="1" applyBorder="1" applyAlignment="1">
      <alignment horizontal="center" vertical="center" wrapText="1"/>
    </xf>
    <xf numFmtId="165" fontId="25" fillId="3" borderId="25" xfId="3" applyNumberFormat="1" applyFont="1" applyFill="1" applyBorder="1" applyAlignment="1">
      <alignment horizontal="center" vertical="center"/>
    </xf>
    <xf numFmtId="165" fontId="25" fillId="3" borderId="26" xfId="3" applyNumberFormat="1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3" fontId="20" fillId="3" borderId="26" xfId="0" applyNumberFormat="1" applyFont="1" applyFill="1" applyBorder="1" applyAlignment="1">
      <alignment horizontal="center" vertical="center"/>
    </xf>
    <xf numFmtId="0" fontId="24" fillId="0" borderId="0" xfId="0" applyFont="1" applyFill="1"/>
    <xf numFmtId="0" fontId="14" fillId="0" borderId="0" xfId="0" applyFont="1" applyFill="1"/>
    <xf numFmtId="0" fontId="16" fillId="0" borderId="0" xfId="0" applyFont="1"/>
    <xf numFmtId="165" fontId="0" fillId="0" borderId="0" xfId="5" applyNumberFormat="1" applyFont="1"/>
    <xf numFmtId="165" fontId="17" fillId="2" borderId="5" xfId="0" applyNumberFormat="1" applyFont="1" applyFill="1" applyBorder="1"/>
    <xf numFmtId="3" fontId="23" fillId="0" borderId="14" xfId="0" applyNumberFormat="1" applyFont="1" applyBorder="1"/>
    <xf numFmtId="0" fontId="23" fillId="2" borderId="0" xfId="4" applyFont="1" applyFill="1"/>
    <xf numFmtId="0" fontId="17" fillId="2" borderId="0" xfId="1" applyFont="1" applyFill="1" applyBorder="1"/>
    <xf numFmtId="0" fontId="17" fillId="2" borderId="0" xfId="1" applyFont="1" applyFill="1"/>
    <xf numFmtId="165" fontId="23" fillId="2" borderId="0" xfId="3" applyNumberFormat="1" applyFont="1" applyFill="1" applyBorder="1" applyAlignment="1">
      <alignment horizontal="center" vertical="center"/>
    </xf>
    <xf numFmtId="0" fontId="23" fillId="2" borderId="0" xfId="1" applyFont="1" applyFill="1"/>
    <xf numFmtId="0" fontId="5" fillId="2" borderId="0" xfId="1" applyFill="1"/>
    <xf numFmtId="164" fontId="0" fillId="2" borderId="0" xfId="0" applyNumberFormat="1" applyFill="1" applyBorder="1" applyAlignment="1">
      <alignment horizontal="center"/>
    </xf>
    <xf numFmtId="0" fontId="20" fillId="3" borderId="20" xfId="0" applyFont="1" applyFill="1" applyBorder="1" applyAlignment="1">
      <alignment horizontal="center" vertical="center"/>
    </xf>
    <xf numFmtId="0" fontId="22" fillId="0" borderId="37" xfId="0" applyFont="1" applyFill="1" applyBorder="1" applyAlignment="1">
      <alignment horizontal="center" vertical="center"/>
    </xf>
    <xf numFmtId="165" fontId="22" fillId="0" borderId="8" xfId="5" applyNumberFormat="1" applyFont="1" applyBorder="1" applyAlignment="1">
      <alignment horizontal="center" vertical="center"/>
    </xf>
    <xf numFmtId="165" fontId="22" fillId="0" borderId="38" xfId="5" applyNumberFormat="1" applyFont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2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wrapText="1"/>
    </xf>
    <xf numFmtId="0" fontId="21" fillId="3" borderId="23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0" fontId="21" fillId="3" borderId="22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21" fillId="3" borderId="5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0" fontId="20" fillId="3" borderId="24" xfId="0" applyFont="1" applyFill="1" applyBorder="1" applyAlignment="1">
      <alignment horizontal="center" vertical="center" wrapText="1"/>
    </xf>
    <xf numFmtId="0" fontId="20" fillId="3" borderId="25" xfId="0" applyFont="1" applyFill="1" applyBorder="1" applyAlignment="1">
      <alignment horizontal="center" vertical="center" wrapText="1"/>
    </xf>
    <xf numFmtId="0" fontId="20" fillId="3" borderId="35" xfId="0" applyFont="1" applyFill="1" applyBorder="1" applyAlignment="1">
      <alignment horizontal="center" vertical="center"/>
    </xf>
    <xf numFmtId="0" fontId="20" fillId="3" borderId="36" xfId="0" applyFont="1" applyFill="1" applyBorder="1" applyAlignment="1">
      <alignment horizontal="center" vertical="center"/>
    </xf>
  </cellXfs>
  <cellStyles count="7">
    <cellStyle name="Normal" xfId="0" builtinId="0"/>
    <cellStyle name="Normal 12 2" xfId="4" xr:uid="{00000000-0005-0000-0000-000001000000}"/>
    <cellStyle name="Normal 17" xfId="2" xr:uid="{00000000-0005-0000-0000-000002000000}"/>
    <cellStyle name="Normal 2" xfId="1" xr:uid="{00000000-0005-0000-0000-000003000000}"/>
    <cellStyle name="Normal 4" xfId="6" xr:uid="{00000000-0005-0000-0000-000004000000}"/>
    <cellStyle name="Porcentagem" xfId="5" builtinId="5"/>
    <cellStyle name="Porcentagem 2" xfId="3" xr:uid="{00000000-0005-0000-0000-000006000000}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outline="0">
        <top style="thin">
          <color auto="1"/>
        </top>
      </border>
    </dxf>
    <dxf>
      <border outline="0">
        <right style="thin">
          <color auto="1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name val="Segoe UI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name val="Segoe UI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Segoe UI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</border>
    </dxf>
    <dxf>
      <font>
        <strike val="0"/>
        <outline val="0"/>
        <shadow val="0"/>
        <u val="none"/>
        <vertAlign val="baseline"/>
        <name val="Segoe UI"/>
        <scheme val="none"/>
      </font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colors>
    <mruColors>
      <color rgb="FF3494BA"/>
      <color rgb="FFCEDBE6"/>
      <color rgb="FF58B6C0"/>
      <color rgb="FF7A8C8E"/>
      <color rgb="FF75BD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'Gráfico 1'!$C$2</c:f>
              <c:strCache>
                <c:ptCount val="1"/>
                <c:pt idx="0">
                  <c:v>Bilheteria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'Gráfico 1'!$A$3:$A$49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'Gráfico 1'!$C$3:$C$49</c:f>
              <c:numCache>
                <c:formatCode>#,##0</c:formatCode>
                <c:ptCount val="47"/>
                <c:pt idx="0">
                  <c:v>203020339</c:v>
                </c:pt>
                <c:pt idx="1">
                  <c:v>191489250</c:v>
                </c:pt>
                <c:pt idx="2">
                  <c:v>193377651</c:v>
                </c:pt>
                <c:pt idx="3">
                  <c:v>201291002</c:v>
                </c:pt>
                <c:pt idx="4">
                  <c:v>275380446</c:v>
                </c:pt>
                <c:pt idx="5">
                  <c:v>250530851</c:v>
                </c:pt>
                <c:pt idx="6">
                  <c:v>208336002</c:v>
                </c:pt>
                <c:pt idx="7">
                  <c:v>211657024</c:v>
                </c:pt>
                <c:pt idx="8">
                  <c:v>191908000</c:v>
                </c:pt>
                <c:pt idx="9">
                  <c:v>164773000</c:v>
                </c:pt>
                <c:pt idx="10">
                  <c:v>138892000</c:v>
                </c:pt>
                <c:pt idx="11">
                  <c:v>127913000</c:v>
                </c:pt>
                <c:pt idx="12">
                  <c:v>106536000</c:v>
                </c:pt>
                <c:pt idx="13">
                  <c:v>89936000</c:v>
                </c:pt>
                <c:pt idx="14">
                  <c:v>91300000</c:v>
                </c:pt>
                <c:pt idx="15">
                  <c:v>127603000</c:v>
                </c:pt>
                <c:pt idx="16">
                  <c:v>116939000</c:v>
                </c:pt>
                <c:pt idx="17">
                  <c:v>108567000</c:v>
                </c:pt>
                <c:pt idx="18">
                  <c:v>110072000</c:v>
                </c:pt>
                <c:pt idx="19">
                  <c:v>95101000</c:v>
                </c:pt>
                <c:pt idx="20">
                  <c:v>95093000</c:v>
                </c:pt>
                <c:pt idx="21">
                  <c:v>75000000</c:v>
                </c:pt>
                <c:pt idx="22">
                  <c:v>70000000</c:v>
                </c:pt>
                <c:pt idx="23">
                  <c:v>75000000</c:v>
                </c:pt>
                <c:pt idx="24">
                  <c:v>85000000</c:v>
                </c:pt>
                <c:pt idx="25">
                  <c:v>62000000</c:v>
                </c:pt>
                <c:pt idx="26">
                  <c:v>52000000</c:v>
                </c:pt>
                <c:pt idx="27">
                  <c:v>70000000</c:v>
                </c:pt>
                <c:pt idx="28">
                  <c:v>70000000</c:v>
                </c:pt>
                <c:pt idx="29">
                  <c:v>72000000</c:v>
                </c:pt>
                <c:pt idx="30">
                  <c:v>75000000</c:v>
                </c:pt>
                <c:pt idx="31">
                  <c:v>90865988</c:v>
                </c:pt>
                <c:pt idx="32">
                  <c:v>105031457</c:v>
                </c:pt>
                <c:pt idx="33">
                  <c:v>117451863</c:v>
                </c:pt>
                <c:pt idx="34">
                  <c:v>93602863</c:v>
                </c:pt>
                <c:pt idx="35">
                  <c:v>90283635</c:v>
                </c:pt>
                <c:pt idx="36">
                  <c:v>89319290</c:v>
                </c:pt>
                <c:pt idx="37">
                  <c:v>80288889</c:v>
                </c:pt>
                <c:pt idx="38">
                  <c:v>112670935</c:v>
                </c:pt>
                <c:pt idx="39">
                  <c:v>134836791</c:v>
                </c:pt>
                <c:pt idx="40">
                  <c:v>143206574</c:v>
                </c:pt>
                <c:pt idx="41">
                  <c:v>146598376</c:v>
                </c:pt>
                <c:pt idx="42">
                  <c:v>149518269</c:v>
                </c:pt>
                <c:pt idx="43">
                  <c:v>155612992</c:v>
                </c:pt>
                <c:pt idx="44">
                  <c:v>173022827</c:v>
                </c:pt>
                <c:pt idx="45">
                  <c:v>184327360</c:v>
                </c:pt>
                <c:pt idx="46">
                  <c:v>181226407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1-4F37-8C0E-0C10A7E6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410896"/>
        <c:axId val="1062405072"/>
      </c:areaChart>
      <c:lineChart>
        <c:grouping val="standard"/>
        <c:varyColors val="0"/>
        <c:ser>
          <c:idx val="0"/>
          <c:order val="0"/>
          <c:tx>
            <c:strRef>
              <c:f>'Gráfico 1'!$B$2</c:f>
              <c:strCache>
                <c:ptCount val="1"/>
                <c:pt idx="0">
                  <c:v>Salas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323673597721327E-2"/>
                  <c:y val="2.857142857142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1-4F37-8C0E-0C10A7E61B77}"/>
                </c:ext>
              </c:extLst>
            </c:dLbl>
            <c:dLbl>
              <c:idx val="4"/>
              <c:layout>
                <c:manualLayout>
                  <c:x val="-2.8985510396582006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1-4F37-8C0E-0C10A7E61B77}"/>
                </c:ext>
              </c:extLst>
            </c:dLbl>
            <c:dLbl>
              <c:idx val="24"/>
              <c:layout>
                <c:manualLayout>
                  <c:x val="-4.5548659194628943E-2"/>
                  <c:y val="2.3809523809523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1-4F37-8C0E-0C10A7E61B77}"/>
                </c:ext>
              </c:extLst>
            </c:dLbl>
            <c:dLbl>
              <c:idx val="38"/>
              <c:layout>
                <c:manualLayout>
                  <c:x val="-2.6224985596907516E-2"/>
                  <c:y val="2.380952380952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1-4F37-8C0E-0C10A7E61B77}"/>
                </c:ext>
              </c:extLst>
            </c:dLbl>
            <c:dLbl>
              <c:idx val="46"/>
              <c:layout>
                <c:manualLayout>
                  <c:x val="-2.484472319707038E-2"/>
                  <c:y val="-2.619047619047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1-4F37-8C0E-0C10A7E61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1'!$A$3:$A$49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'Gráfico 1'!$B$3:$B$49</c:f>
              <c:numCache>
                <c:formatCode>#,##0</c:formatCode>
                <c:ptCount val="47"/>
                <c:pt idx="0">
                  <c:v>2154</c:v>
                </c:pt>
                <c:pt idx="1">
                  <c:v>2648</c:v>
                </c:pt>
                <c:pt idx="2">
                  <c:v>2690</c:v>
                </c:pt>
                <c:pt idx="3">
                  <c:v>2676</c:v>
                </c:pt>
                <c:pt idx="4">
                  <c:v>3276</c:v>
                </c:pt>
                <c:pt idx="5">
                  <c:v>3161</c:v>
                </c:pt>
                <c:pt idx="6">
                  <c:v>3156</c:v>
                </c:pt>
                <c:pt idx="7">
                  <c:v>2973</c:v>
                </c:pt>
                <c:pt idx="8">
                  <c:v>2937</c:v>
                </c:pt>
                <c:pt idx="9">
                  <c:v>2365</c:v>
                </c:pt>
                <c:pt idx="10">
                  <c:v>2244</c:v>
                </c:pt>
                <c:pt idx="11">
                  <c:v>1988</c:v>
                </c:pt>
                <c:pt idx="12">
                  <c:v>1736</c:v>
                </c:pt>
                <c:pt idx="13">
                  <c:v>1553</c:v>
                </c:pt>
                <c:pt idx="14">
                  <c:v>1428</c:v>
                </c:pt>
                <c:pt idx="15">
                  <c:v>1372</c:v>
                </c:pt>
                <c:pt idx="16">
                  <c:v>1399</c:v>
                </c:pt>
                <c:pt idx="17">
                  <c:v>1423</c:v>
                </c:pt>
                <c:pt idx="18">
                  <c:v>1520</c:v>
                </c:pt>
                <c:pt idx="19">
                  <c:v>1488</c:v>
                </c:pt>
                <c:pt idx="20">
                  <c:v>1511</c:v>
                </c:pt>
                <c:pt idx="21">
                  <c:v>1400</c:v>
                </c:pt>
                <c:pt idx="22">
                  <c:v>1250</c:v>
                </c:pt>
                <c:pt idx="23">
                  <c:v>1289</c:v>
                </c:pt>
                <c:pt idx="24">
                  <c:v>1033</c:v>
                </c:pt>
                <c:pt idx="25">
                  <c:v>1365</c:v>
                </c:pt>
                <c:pt idx="26">
                  <c:v>1075</c:v>
                </c:pt>
                <c:pt idx="27">
                  <c:v>1300</c:v>
                </c:pt>
                <c:pt idx="28">
                  <c:v>1350</c:v>
                </c:pt>
                <c:pt idx="29">
                  <c:v>1480</c:v>
                </c:pt>
                <c:pt idx="30">
                  <c:v>1620</c:v>
                </c:pt>
                <c:pt idx="31">
                  <c:v>1635</c:v>
                </c:pt>
                <c:pt idx="32">
                  <c:v>1817</c:v>
                </c:pt>
                <c:pt idx="33">
                  <c:v>1997</c:v>
                </c:pt>
                <c:pt idx="34">
                  <c:v>2045</c:v>
                </c:pt>
                <c:pt idx="35">
                  <c:v>2095</c:v>
                </c:pt>
                <c:pt idx="36">
                  <c:v>2160</c:v>
                </c:pt>
                <c:pt idx="37">
                  <c:v>2278</c:v>
                </c:pt>
                <c:pt idx="38">
                  <c:v>2110</c:v>
                </c:pt>
                <c:pt idx="39">
                  <c:v>2206</c:v>
                </c:pt>
                <c:pt idx="40">
                  <c:v>2352</c:v>
                </c:pt>
                <c:pt idx="41">
                  <c:v>2517</c:v>
                </c:pt>
                <c:pt idx="42">
                  <c:v>2678</c:v>
                </c:pt>
                <c:pt idx="43">
                  <c:v>2833</c:v>
                </c:pt>
                <c:pt idx="44">
                  <c:v>3005</c:v>
                </c:pt>
                <c:pt idx="45">
                  <c:v>3160</c:v>
                </c:pt>
                <c:pt idx="46">
                  <c:v>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1-4F37-8C0E-0C10A7E6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417968"/>
        <c:axId val="1062412976"/>
      </c:lineChart>
      <c:valAx>
        <c:axId val="10624050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0896"/>
        <c:crosses val="max"/>
        <c:crossBetween val="between"/>
      </c:valAx>
      <c:catAx>
        <c:axId val="106241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05072"/>
        <c:crosses val="autoZero"/>
        <c:auto val="1"/>
        <c:lblAlgn val="ctr"/>
        <c:lblOffset val="100"/>
        <c:noMultiLvlLbl val="0"/>
      </c:catAx>
      <c:valAx>
        <c:axId val="1062412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7968"/>
        <c:crosses val="autoZero"/>
        <c:crossBetween val="between"/>
      </c:valAx>
      <c:catAx>
        <c:axId val="10624179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2412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2'!$T$4</c:f>
              <c:strCache>
                <c:ptCount val="1"/>
                <c:pt idx="0">
                  <c:v>Até 20.000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2'!$U$4:$AA$4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3-47FC-9EC6-5A5C2214EC97}"/>
            </c:ext>
          </c:extLst>
        </c:ser>
        <c:ser>
          <c:idx val="1"/>
          <c:order val="1"/>
          <c:tx>
            <c:strRef>
              <c:f>'Gráfico 2'!$T$5</c:f>
              <c:strCache>
                <c:ptCount val="1"/>
                <c:pt idx="0">
                  <c:v>20.001 a 100.000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2'!$U$5:$AA$5</c:f>
              <c:numCache>
                <c:formatCode>General</c:formatCode>
                <c:ptCount val="7"/>
                <c:pt idx="0">
                  <c:v>233</c:v>
                </c:pt>
                <c:pt idx="1">
                  <c:v>220</c:v>
                </c:pt>
                <c:pt idx="2">
                  <c:v>223</c:v>
                </c:pt>
                <c:pt idx="3">
                  <c:v>232</c:v>
                </c:pt>
                <c:pt idx="4">
                  <c:v>221</c:v>
                </c:pt>
                <c:pt idx="5">
                  <c:v>214</c:v>
                </c:pt>
                <c:pt idx="6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3-47FC-9EC6-5A5C2214EC97}"/>
            </c:ext>
          </c:extLst>
        </c:ser>
        <c:ser>
          <c:idx val="2"/>
          <c:order val="2"/>
          <c:tx>
            <c:strRef>
              <c:f>'Gráfico 2'!$T$6</c:f>
              <c:strCache>
                <c:ptCount val="1"/>
                <c:pt idx="0">
                  <c:v>100.001 a 500.000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3-47FC-9EC6-5A5C2214EC9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3-47FC-9EC6-5A5C2214E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2'!$U$6:$AA$6</c:f>
              <c:numCache>
                <c:formatCode>General</c:formatCode>
                <c:ptCount val="7"/>
                <c:pt idx="0">
                  <c:v>730</c:v>
                </c:pt>
                <c:pt idx="1">
                  <c:v>823</c:v>
                </c:pt>
                <c:pt idx="2">
                  <c:v>858</c:v>
                </c:pt>
                <c:pt idx="3">
                  <c:v>956</c:v>
                </c:pt>
                <c:pt idx="4">
                  <c:v>1034</c:v>
                </c:pt>
                <c:pt idx="5">
                  <c:v>1124</c:v>
                </c:pt>
                <c:pt idx="6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3-47FC-9EC6-5A5C2214EC97}"/>
            </c:ext>
          </c:extLst>
        </c:ser>
        <c:ser>
          <c:idx val="3"/>
          <c:order val="3"/>
          <c:tx>
            <c:strRef>
              <c:f>'Gráfico 2'!$T$7</c:f>
              <c:strCache>
                <c:ptCount val="1"/>
                <c:pt idx="0">
                  <c:v>Acima de 500.000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'Gráfico 2'!$U$3:$AA$3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'Gráfico 2'!$U$7:$AA$7</c:f>
              <c:numCache>
                <c:formatCode>General</c:formatCode>
                <c:ptCount val="7"/>
                <c:pt idx="0">
                  <c:v>1382</c:v>
                </c:pt>
                <c:pt idx="1">
                  <c:v>1468</c:v>
                </c:pt>
                <c:pt idx="2">
                  <c:v>1592</c:v>
                </c:pt>
                <c:pt idx="3">
                  <c:v>1640</c:v>
                </c:pt>
                <c:pt idx="4">
                  <c:v>1745</c:v>
                </c:pt>
                <c:pt idx="5">
                  <c:v>1817</c:v>
                </c:pt>
                <c:pt idx="6">
                  <c:v>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D3-47FC-9EC6-5A5C2214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9181968"/>
        <c:axId val="1069158256"/>
      </c:barChart>
      <c:catAx>
        <c:axId val="106918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9158256"/>
        <c:crosses val="autoZero"/>
        <c:auto val="1"/>
        <c:lblAlgn val="ctr"/>
        <c:lblOffset val="100"/>
        <c:noMultiLvlLbl val="0"/>
      </c:catAx>
      <c:valAx>
        <c:axId val="1069158256"/>
        <c:scaling>
          <c:orientation val="minMax"/>
          <c:max val="19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918196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06836786768959"/>
          <c:y val="0.92093805963785214"/>
          <c:w val="0.39186326426462076"/>
          <c:h val="6.22147682803187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'Gráfico 4'!$A$19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'Gráfico 4'!$A$20:$B$34</c:f>
              <c:multiLvlStrCache>
                <c:ptCount val="15"/>
                <c:lvl>
                  <c:pt idx="0">
                    <c:v>centro-oeste</c:v>
                  </c:pt>
                  <c:pt idx="1">
                    <c:v>nordeste</c:v>
                  </c:pt>
                  <c:pt idx="2">
                    <c:v>norte</c:v>
                  </c:pt>
                  <c:pt idx="3">
                    <c:v>sudeste</c:v>
                  </c:pt>
                  <c:pt idx="4">
                    <c:v>sul</c:v>
                  </c:pt>
                  <c:pt idx="5">
                    <c:v>centro-oeste</c:v>
                  </c:pt>
                  <c:pt idx="6">
                    <c:v>nordeste</c:v>
                  </c:pt>
                  <c:pt idx="7">
                    <c:v>norte</c:v>
                  </c:pt>
                  <c:pt idx="8">
                    <c:v>sudeste</c:v>
                  </c:pt>
                  <c:pt idx="9">
                    <c:v>sul</c:v>
                  </c:pt>
                  <c:pt idx="10">
                    <c:v>centro-oeste</c:v>
                  </c:pt>
                  <c:pt idx="11">
                    <c:v>nordeste</c:v>
                  </c:pt>
                  <c:pt idx="12">
                    <c:v>norte</c:v>
                  </c:pt>
                  <c:pt idx="13">
                    <c:v>sudeste</c:v>
                  </c:pt>
                  <c:pt idx="14">
                    <c:v>sul</c:v>
                  </c:pt>
                </c:lvl>
                <c:lvl>
                  <c:pt idx="0">
                    <c:v>Pequeno</c:v>
                  </c:pt>
                  <c:pt idx="5">
                    <c:v>Médio</c:v>
                  </c:pt>
                  <c:pt idx="10">
                    <c:v>Grande</c:v>
                  </c:pt>
                </c:lvl>
              </c:multiLvlStrCache>
            </c:multiLvlStrRef>
          </c:cat>
          <c:val>
            <c:numRef>
              <c:f>'Gráfico 4'!$C$20:$C$34</c:f>
              <c:numCache>
                <c:formatCode>General</c:formatCode>
                <c:ptCount val="1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0</c:v>
                </c:pt>
                <c:pt idx="6">
                  <c:v>14</c:v>
                </c:pt>
                <c:pt idx="7">
                  <c:v>3</c:v>
                </c:pt>
                <c:pt idx="8">
                  <c:v>10</c:v>
                </c:pt>
                <c:pt idx="9">
                  <c:v>21</c:v>
                </c:pt>
                <c:pt idx="10">
                  <c:v>5</c:v>
                </c:pt>
                <c:pt idx="11">
                  <c:v>9</c:v>
                </c:pt>
                <c:pt idx="12">
                  <c:v>7</c:v>
                </c:pt>
                <c:pt idx="13">
                  <c:v>18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D-4707-AF74-09232221A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lineChart>
        <c:grouping val="standard"/>
        <c:varyColors val="0"/>
        <c:ser>
          <c:idx val="1"/>
          <c:order val="1"/>
          <c:tx>
            <c:strRef>
              <c:f>'Gráfico 4'!$A$2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4'!$C$3:$C$17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24</c:v>
                </c:pt>
                <c:pt idx="7">
                  <c:v>0</c:v>
                </c:pt>
                <c:pt idx="8">
                  <c:v>35</c:v>
                </c:pt>
                <c:pt idx="9">
                  <c:v>25</c:v>
                </c:pt>
                <c:pt idx="10">
                  <c:v>7</c:v>
                </c:pt>
                <c:pt idx="11">
                  <c:v>19</c:v>
                </c:pt>
                <c:pt idx="12">
                  <c:v>0</c:v>
                </c:pt>
                <c:pt idx="13">
                  <c:v>48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707-AF74-09232221A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5'!$Q$8:$Q$9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D-4701-9123-7ECD1F25BB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D-4701-9123-7ECD1F25BBE3}"/>
              </c:ext>
            </c:extLst>
          </c:dPt>
          <c:val>
            <c:numRef>
              <c:f>'Gráfico 5'!$R$8:$R$9</c:f>
              <c:numCache>
                <c:formatCode>0.0%</c:formatCode>
                <c:ptCount val="2"/>
                <c:pt idx="0">
                  <c:v>0.78900000000000003</c:v>
                </c:pt>
                <c:pt idx="1">
                  <c:v>0.21099999999999997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D-4701-9123-7ECD1F25B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5'!$T$8:$T$9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B-4716-85DA-D67B5C9D31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EB-4716-85DA-D67B5C9D319A}"/>
              </c:ext>
            </c:extLst>
          </c:dPt>
          <c:val>
            <c:numRef>
              <c:f>'Gráfico 5'!$U$8:$U$9</c:f>
              <c:numCache>
                <c:formatCode>0.0%</c:formatCode>
                <c:ptCount val="2"/>
                <c:pt idx="0">
                  <c:v>0.61499999999999999</c:v>
                </c:pt>
                <c:pt idx="1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EB-4716-85DA-D67B5C9D3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5'!$T$12:$T$13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6-4BB5-B1FD-631F3D5EC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C6-4BB5-B1FD-631F3D5EC0CE}"/>
              </c:ext>
            </c:extLst>
          </c:dPt>
          <c:val>
            <c:numRef>
              <c:f>'Gráfico 5'!$U$12:$U$13</c:f>
              <c:numCache>
                <c:formatCode>0.0%</c:formatCode>
                <c:ptCount val="2"/>
                <c:pt idx="0">
                  <c:v>0.23899999999999999</c:v>
                </c:pt>
                <c:pt idx="1">
                  <c:v>0.76100000000000001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6-4BB5-B1FD-631F3D5E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5'!$Q$12:$Q$13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F-489C-A0E8-9295C113E3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F-489C-A0E8-9295C113E381}"/>
              </c:ext>
            </c:extLst>
          </c:dPt>
          <c:val>
            <c:numRef>
              <c:f>'Gráfico 5'!$R$12:$R$13</c:f>
              <c:numCache>
                <c:formatCode>0.0%</c:formatCode>
                <c:ptCount val="2"/>
                <c:pt idx="0">
                  <c:v>0.35799999999999998</c:v>
                </c:pt>
                <c:pt idx="1">
                  <c:v>0.64200000000000002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5F-489C-A0E8-9295C113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5'!$S$4:$S$5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E-4EEC-A3CA-02A6941F02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7E-4EEC-A3CA-02A6941F025C}"/>
              </c:ext>
            </c:extLst>
          </c:dPt>
          <c:val>
            <c:numRef>
              <c:f>'Gráfico 5'!$T$4:$T$5</c:f>
              <c:numCache>
                <c:formatCode>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E-4EEC-A3CA-02A6941F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6'!$P$2</c:f>
              <c:strCache>
                <c:ptCount val="1"/>
                <c:pt idx="0">
                  <c:v>3D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 6'!$O$3:$O$39</c:f>
              <c:strCache>
                <c:ptCount val="37"/>
                <c:pt idx="0">
                  <c:v>AFA Cine Ritz Itauna</c:v>
                </c:pt>
                <c:pt idx="1">
                  <c:v>Centerplex Grande Circular</c:v>
                </c:pt>
                <c:pt idx="2">
                  <c:v>Centerplex Itapevi Center</c:v>
                </c:pt>
                <c:pt idx="3">
                  <c:v>Centerplex Maranguape Shopping</c:v>
                </c:pt>
                <c:pt idx="4">
                  <c:v>Chainça Cine Uniplex Colombo</c:v>
                </c:pt>
                <c:pt idx="5">
                  <c:v>Chainça Cine Uniplex Joinville</c:v>
                </c:pt>
                <c:pt idx="6">
                  <c:v>Cine Art Cacoal Shopping</c:v>
                </c:pt>
                <c:pt idx="7">
                  <c:v>Cine Casarão</c:v>
                </c:pt>
                <c:pt idx="8">
                  <c:v>Cine Company Alta Floresta</c:v>
                </c:pt>
                <c:pt idx="9">
                  <c:v>Cine Gracher Arapongas</c:v>
                </c:pt>
                <c:pt idx="10">
                  <c:v>Cine Kimak</c:v>
                </c:pt>
                <c:pt idx="11">
                  <c:v>Cine Laser Itabaiana</c:v>
                </c:pt>
                <c:pt idx="12">
                  <c:v>Cine Lúmine Curitibanos</c:v>
                </c:pt>
                <c:pt idx="13">
                  <c:v>Cine Max Canoinhas</c:v>
                </c:pt>
                <c:pt idx="14">
                  <c:v>Cine Max Pato Branco</c:v>
                </c:pt>
                <c:pt idx="15">
                  <c:v>Cine Millennium</c:v>
                </c:pt>
                <c:pt idx="16">
                  <c:v>Cine Premier Barreiras</c:v>
                </c:pt>
                <c:pt idx="17">
                  <c:v>Cinecarioca Microcine Bonsucesso</c:v>
                </c:pt>
                <c:pt idx="18">
                  <c:v>Cineflix Aparecida Shopping</c:v>
                </c:pt>
                <c:pt idx="19">
                  <c:v>Cinema.com</c:v>
                </c:pt>
                <c:pt idx="20">
                  <c:v>Cinemark West Plaza</c:v>
                </c:pt>
                <c:pt idx="21">
                  <c:v>Cinemec Taquaritinga</c:v>
                </c:pt>
                <c:pt idx="22">
                  <c:v>Cineplus Fazenda Rio Grande</c:v>
                </c:pt>
                <c:pt idx="23">
                  <c:v>Cinépolis Itaqua Garden</c:v>
                </c:pt>
                <c:pt idx="24">
                  <c:v>Cinépolis Santa Maria</c:v>
                </c:pt>
                <c:pt idx="25">
                  <c:v>Cinesercla Feira de Santana</c:v>
                </c:pt>
                <c:pt idx="26">
                  <c:v>Cinesystem Morumbi Town Shopping</c:v>
                </c:pt>
                <c:pt idx="27">
                  <c:v>Galeria Dom Pedro</c:v>
                </c:pt>
                <c:pt idx="28">
                  <c:v>Grupo Cine Santa Isabel</c:v>
                </c:pt>
                <c:pt idx="29">
                  <c:v>Kinoplex Golden</c:v>
                </c:pt>
                <c:pt idx="30">
                  <c:v>Mobi Cine Açailândia</c:v>
                </c:pt>
                <c:pt idx="31">
                  <c:v>Mobi Cine Paracatu</c:v>
                </c:pt>
                <c:pt idx="32">
                  <c:v>Movie Arte Nova Prata</c:v>
                </c:pt>
                <c:pt idx="33">
                  <c:v>Movieplex Cine Ibiapaba</c:v>
                </c:pt>
                <c:pt idx="34">
                  <c:v>Multicine Picos Plaza Shopping</c:v>
                </c:pt>
                <c:pt idx="35">
                  <c:v>Multicine Timón</c:v>
                </c:pt>
                <c:pt idx="36">
                  <c:v>UCI Park Shopping Canoas</c:v>
                </c:pt>
              </c:strCache>
            </c:strRef>
          </c:cat>
          <c:val>
            <c:numRef>
              <c:f>'Gráfico 6'!$P$3:$P$39</c:f>
              <c:numCache>
                <c:formatCode>General</c:formatCode>
                <c:ptCount val="3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7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9-4394-98BF-21273FC1FA20}"/>
            </c:ext>
          </c:extLst>
        </c:ser>
        <c:ser>
          <c:idx val="1"/>
          <c:order val="1"/>
          <c:tx>
            <c:strRef>
              <c:f>'Gráfico 6'!$Q$2</c:f>
              <c:strCache>
                <c:ptCount val="1"/>
                <c:pt idx="0">
                  <c:v>Apenas 2D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6'!$O$3:$O$39</c:f>
              <c:strCache>
                <c:ptCount val="37"/>
                <c:pt idx="0">
                  <c:v>AFA Cine Ritz Itauna</c:v>
                </c:pt>
                <c:pt idx="1">
                  <c:v>Centerplex Grande Circular</c:v>
                </c:pt>
                <c:pt idx="2">
                  <c:v>Centerplex Itapevi Center</c:v>
                </c:pt>
                <c:pt idx="3">
                  <c:v>Centerplex Maranguape Shopping</c:v>
                </c:pt>
                <c:pt idx="4">
                  <c:v>Chainça Cine Uniplex Colombo</c:v>
                </c:pt>
                <c:pt idx="5">
                  <c:v>Chainça Cine Uniplex Joinville</c:v>
                </c:pt>
                <c:pt idx="6">
                  <c:v>Cine Art Cacoal Shopping</c:v>
                </c:pt>
                <c:pt idx="7">
                  <c:v>Cine Casarão</c:v>
                </c:pt>
                <c:pt idx="8">
                  <c:v>Cine Company Alta Floresta</c:v>
                </c:pt>
                <c:pt idx="9">
                  <c:v>Cine Gracher Arapongas</c:v>
                </c:pt>
                <c:pt idx="10">
                  <c:v>Cine Kimak</c:v>
                </c:pt>
                <c:pt idx="11">
                  <c:v>Cine Laser Itabaiana</c:v>
                </c:pt>
                <c:pt idx="12">
                  <c:v>Cine Lúmine Curitibanos</c:v>
                </c:pt>
                <c:pt idx="13">
                  <c:v>Cine Max Canoinhas</c:v>
                </c:pt>
                <c:pt idx="14">
                  <c:v>Cine Max Pato Branco</c:v>
                </c:pt>
                <c:pt idx="15">
                  <c:v>Cine Millennium</c:v>
                </c:pt>
                <c:pt idx="16">
                  <c:v>Cine Premier Barreiras</c:v>
                </c:pt>
                <c:pt idx="17">
                  <c:v>Cinecarioca Microcine Bonsucesso</c:v>
                </c:pt>
                <c:pt idx="18">
                  <c:v>Cineflix Aparecida Shopping</c:v>
                </c:pt>
                <c:pt idx="19">
                  <c:v>Cinema.com</c:v>
                </c:pt>
                <c:pt idx="20">
                  <c:v>Cinemark West Plaza</c:v>
                </c:pt>
                <c:pt idx="21">
                  <c:v>Cinemec Taquaritinga</c:v>
                </c:pt>
                <c:pt idx="22">
                  <c:v>Cineplus Fazenda Rio Grande</c:v>
                </c:pt>
                <c:pt idx="23">
                  <c:v>Cinépolis Itaqua Garden</c:v>
                </c:pt>
                <c:pt idx="24">
                  <c:v>Cinépolis Santa Maria</c:v>
                </c:pt>
                <c:pt idx="25">
                  <c:v>Cinesercla Feira de Santana</c:v>
                </c:pt>
                <c:pt idx="26">
                  <c:v>Cinesystem Morumbi Town Shopping</c:v>
                </c:pt>
                <c:pt idx="27">
                  <c:v>Galeria Dom Pedro</c:v>
                </c:pt>
                <c:pt idx="28">
                  <c:v>Grupo Cine Santa Isabel</c:v>
                </c:pt>
                <c:pt idx="29">
                  <c:v>Kinoplex Golden</c:v>
                </c:pt>
                <c:pt idx="30">
                  <c:v>Mobi Cine Açailândia</c:v>
                </c:pt>
                <c:pt idx="31">
                  <c:v>Mobi Cine Paracatu</c:v>
                </c:pt>
                <c:pt idx="32">
                  <c:v>Movie Arte Nova Prata</c:v>
                </c:pt>
                <c:pt idx="33">
                  <c:v>Movieplex Cine Ibiapaba</c:v>
                </c:pt>
                <c:pt idx="34">
                  <c:v>Multicine Picos Plaza Shopping</c:v>
                </c:pt>
                <c:pt idx="35">
                  <c:v>Multicine Timón</c:v>
                </c:pt>
                <c:pt idx="36">
                  <c:v>UCI Park Shopping Canoas</c:v>
                </c:pt>
              </c:strCache>
            </c:strRef>
          </c:cat>
          <c:val>
            <c:numRef>
              <c:f>'Gráfico 6'!$Q$3:$Q$39</c:f>
              <c:numCache>
                <c:formatCode>General</c:formatCode>
                <c:ptCount val="37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9-4394-98BF-21273FC1F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2418800"/>
        <c:axId val="1062423792"/>
      </c:barChart>
      <c:catAx>
        <c:axId val="106241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23792"/>
        <c:crosses val="autoZero"/>
        <c:auto val="1"/>
        <c:lblAlgn val="ctr"/>
        <c:lblOffset val="100"/>
        <c:noMultiLvlLbl val="0"/>
      </c:catAx>
      <c:valAx>
        <c:axId val="106242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241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419101</xdr:colOff>
      <xdr:row>1</xdr:row>
      <xdr:rowOff>57151</xdr:rowOff>
    </xdr:from>
    <xdr:to>
      <xdr:col>19</xdr:col>
      <xdr:colOff>476250</xdr:colOff>
      <xdr:row>29</xdr:row>
      <xdr:rowOff>57151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2</xdr:row>
      <xdr:rowOff>0</xdr:rowOff>
    </xdr:from>
    <xdr:to>
      <xdr:col>18</xdr:col>
      <xdr:colOff>456840</xdr:colOff>
      <xdr:row>4</xdr:row>
      <xdr:rowOff>85842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096625" y="381000"/>
          <a:ext cx="466365" cy="466842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6</xdr:col>
      <xdr:colOff>180976</xdr:colOff>
      <xdr:row>1</xdr:row>
      <xdr:rowOff>171450</xdr:rowOff>
    </xdr:from>
    <xdr:to>
      <xdr:col>6</xdr:col>
      <xdr:colOff>638176</xdr:colOff>
      <xdr:row>4</xdr:row>
      <xdr:rowOff>28575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71926" y="361950"/>
          <a:ext cx="457200" cy="428625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1</xdr:row>
      <xdr:rowOff>95250</xdr:rowOff>
    </xdr:from>
    <xdr:to>
      <xdr:col>12</xdr:col>
      <xdr:colOff>142876</xdr:colOff>
      <xdr:row>24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4648200" y="180975"/>
          <a:ext cx="5229087" cy="53340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15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15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BFBFBF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15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15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15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15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15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15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15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15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15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15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15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15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15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15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15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15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15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15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15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15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15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15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15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15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15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15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15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15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15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15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15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15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15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15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15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15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15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15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15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15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15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15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15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15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15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15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15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15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15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15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15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15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15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15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15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15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15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15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15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15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15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15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15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15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15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15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15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15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15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15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15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15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15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15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15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15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15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15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15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15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15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15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15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15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15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15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15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15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15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15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15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15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15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15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15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15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15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15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15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15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15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15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15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15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15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15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15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15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15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15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15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15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15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15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15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15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15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15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15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15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15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15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15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15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15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15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15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15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15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15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15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15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4648200" y="180975"/>
          <a:ext cx="5229087" cy="53340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16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16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16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16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16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1F4E78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16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16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16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16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16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16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16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16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16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16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16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16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16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16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16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16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16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16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16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16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16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16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16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16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16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16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16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16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16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16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16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16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16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16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16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16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16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16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16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16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16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16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16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16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16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16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16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16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16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16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16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16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16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16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16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16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16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16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16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16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16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16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16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16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16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16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16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16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16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16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16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16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16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16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16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16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16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16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16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16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16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16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16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16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16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16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16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16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16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16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16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16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16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16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16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16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16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16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16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16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16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16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16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16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16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16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16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16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16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16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16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16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16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16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16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16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16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16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16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16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16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16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16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16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16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16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16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16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16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16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16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16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0</xdr:row>
      <xdr:rowOff>133350</xdr:rowOff>
    </xdr:from>
    <xdr:to>
      <xdr:col>17</xdr:col>
      <xdr:colOff>123687</xdr:colOff>
      <xdr:row>29</xdr:row>
      <xdr:rowOff>85725</xdr:rowOff>
    </xdr:to>
    <xdr:grpSp>
      <xdr:nvGrpSpPr>
        <xdr:cNvPr id="162" name="Grupo 1">
          <a:extLst>
            <a:ext uri="{FF2B5EF4-FFF2-40B4-BE49-F238E27FC236}">
              <a16:creationId xmlns:a16="http://schemas.microsoft.com/office/drawing/2014/main" id="{00000000-0008-0000-1800-0000A2000000}"/>
            </a:ext>
          </a:extLst>
        </xdr:cNvPr>
        <xdr:cNvGrpSpPr/>
      </xdr:nvGrpSpPr>
      <xdr:grpSpPr>
        <a:xfrm>
          <a:off x="4248150" y="133350"/>
          <a:ext cx="5229087" cy="5476875"/>
          <a:chOff x="4581525" y="1133475"/>
          <a:chExt cx="5229087" cy="5400675"/>
        </a:xfrm>
      </xdr:grpSpPr>
      <xdr:sp macro="" textlink="">
        <xdr:nvSpPr>
          <xdr:cNvPr id="163" name="AC">
            <a:extLst>
              <a:ext uri="{FF2B5EF4-FFF2-40B4-BE49-F238E27FC236}">
                <a16:creationId xmlns:a16="http://schemas.microsoft.com/office/drawing/2014/main" id="{00000000-0008-0000-1800-0000A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4" name="AL">
            <a:extLst>
              <a:ext uri="{FF2B5EF4-FFF2-40B4-BE49-F238E27FC236}">
                <a16:creationId xmlns:a16="http://schemas.microsoft.com/office/drawing/2014/main" id="{00000000-0008-0000-1800-0000A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5" name="AP">
            <a:extLst>
              <a:ext uri="{FF2B5EF4-FFF2-40B4-BE49-F238E27FC236}">
                <a16:creationId xmlns:a16="http://schemas.microsoft.com/office/drawing/2014/main" id="{00000000-0008-0000-1800-0000A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6" name="AM">
            <a:extLst>
              <a:ext uri="{FF2B5EF4-FFF2-40B4-BE49-F238E27FC236}">
                <a16:creationId xmlns:a16="http://schemas.microsoft.com/office/drawing/2014/main" id="{00000000-0008-0000-1800-0000A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7" name="BA">
            <a:extLst>
              <a:ext uri="{FF2B5EF4-FFF2-40B4-BE49-F238E27FC236}">
                <a16:creationId xmlns:a16="http://schemas.microsoft.com/office/drawing/2014/main" id="{00000000-0008-0000-1800-0000A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8" name="CE">
            <a:extLst>
              <a:ext uri="{FF2B5EF4-FFF2-40B4-BE49-F238E27FC236}">
                <a16:creationId xmlns:a16="http://schemas.microsoft.com/office/drawing/2014/main" id="{00000000-0008-0000-1800-0000A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9" name="DF">
            <a:extLst>
              <a:ext uri="{FF2B5EF4-FFF2-40B4-BE49-F238E27FC236}">
                <a16:creationId xmlns:a16="http://schemas.microsoft.com/office/drawing/2014/main" id="{00000000-0008-0000-1800-0000A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0" name="ES">
            <a:extLst>
              <a:ext uri="{FF2B5EF4-FFF2-40B4-BE49-F238E27FC236}">
                <a16:creationId xmlns:a16="http://schemas.microsoft.com/office/drawing/2014/main" id="{00000000-0008-0000-1800-0000A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1" name="Freeform 218">
            <a:extLst>
              <a:ext uri="{FF2B5EF4-FFF2-40B4-BE49-F238E27FC236}">
                <a16:creationId xmlns:a16="http://schemas.microsoft.com/office/drawing/2014/main" id="{00000000-0008-0000-1800-0000A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2" name="Freeform 219">
            <a:extLst>
              <a:ext uri="{FF2B5EF4-FFF2-40B4-BE49-F238E27FC236}">
                <a16:creationId xmlns:a16="http://schemas.microsoft.com/office/drawing/2014/main" id="{00000000-0008-0000-1800-0000A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3" name="Freeform 220">
            <a:extLst>
              <a:ext uri="{FF2B5EF4-FFF2-40B4-BE49-F238E27FC236}">
                <a16:creationId xmlns:a16="http://schemas.microsoft.com/office/drawing/2014/main" id="{00000000-0008-0000-1800-0000A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4" name="Freeform 221">
            <a:extLst>
              <a:ext uri="{FF2B5EF4-FFF2-40B4-BE49-F238E27FC236}">
                <a16:creationId xmlns:a16="http://schemas.microsoft.com/office/drawing/2014/main" id="{00000000-0008-0000-1800-0000A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5" name="Freeform 222">
            <a:extLst>
              <a:ext uri="{FF2B5EF4-FFF2-40B4-BE49-F238E27FC236}">
                <a16:creationId xmlns:a16="http://schemas.microsoft.com/office/drawing/2014/main" id="{00000000-0008-0000-1800-0000A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6" name="Freeform 223">
            <a:extLst>
              <a:ext uri="{FF2B5EF4-FFF2-40B4-BE49-F238E27FC236}">
                <a16:creationId xmlns:a16="http://schemas.microsoft.com/office/drawing/2014/main" id="{00000000-0008-0000-1800-0000B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7" name="GO">
            <a:extLst>
              <a:ext uri="{FF2B5EF4-FFF2-40B4-BE49-F238E27FC236}">
                <a16:creationId xmlns:a16="http://schemas.microsoft.com/office/drawing/2014/main" id="{00000000-0008-0000-1800-0000B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8" name="MA">
            <a:extLst>
              <a:ext uri="{FF2B5EF4-FFF2-40B4-BE49-F238E27FC236}">
                <a16:creationId xmlns:a16="http://schemas.microsoft.com/office/drawing/2014/main" id="{00000000-0008-0000-1800-0000B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808080"/>
          </a:solidFill>
          <a:ln>
            <a:noFill/>
          </a:ln>
        </xdr:spPr>
      </xdr:sp>
      <xdr:sp macro="" textlink="">
        <xdr:nvSpPr>
          <xdr:cNvPr id="179" name="Freeform 228">
            <a:extLst>
              <a:ext uri="{FF2B5EF4-FFF2-40B4-BE49-F238E27FC236}">
                <a16:creationId xmlns:a16="http://schemas.microsoft.com/office/drawing/2014/main" id="{00000000-0008-0000-1800-0000B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0" name="Freeform 229">
            <a:extLst>
              <a:ext uri="{FF2B5EF4-FFF2-40B4-BE49-F238E27FC236}">
                <a16:creationId xmlns:a16="http://schemas.microsoft.com/office/drawing/2014/main" id="{00000000-0008-0000-1800-0000B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1" name="Freeform 230">
            <a:extLst>
              <a:ext uri="{FF2B5EF4-FFF2-40B4-BE49-F238E27FC236}">
                <a16:creationId xmlns:a16="http://schemas.microsoft.com/office/drawing/2014/main" id="{00000000-0008-0000-1800-0000B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" name="Freeform 231">
            <a:extLst>
              <a:ext uri="{FF2B5EF4-FFF2-40B4-BE49-F238E27FC236}">
                <a16:creationId xmlns:a16="http://schemas.microsoft.com/office/drawing/2014/main" id="{00000000-0008-0000-1800-0000B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3" name="Freeform 232">
            <a:extLst>
              <a:ext uri="{FF2B5EF4-FFF2-40B4-BE49-F238E27FC236}">
                <a16:creationId xmlns:a16="http://schemas.microsoft.com/office/drawing/2014/main" id="{00000000-0008-0000-1800-0000B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4" name="Freeform 233">
            <a:extLst>
              <a:ext uri="{FF2B5EF4-FFF2-40B4-BE49-F238E27FC236}">
                <a16:creationId xmlns:a16="http://schemas.microsoft.com/office/drawing/2014/main" id="{00000000-0008-0000-1800-0000B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5" name="Freeform 234">
            <a:extLst>
              <a:ext uri="{FF2B5EF4-FFF2-40B4-BE49-F238E27FC236}">
                <a16:creationId xmlns:a16="http://schemas.microsoft.com/office/drawing/2014/main" id="{00000000-0008-0000-1800-0000B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" name="Freeform 235">
            <a:extLst>
              <a:ext uri="{FF2B5EF4-FFF2-40B4-BE49-F238E27FC236}">
                <a16:creationId xmlns:a16="http://schemas.microsoft.com/office/drawing/2014/main" id="{00000000-0008-0000-1800-0000B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" name="Freeform 236">
            <a:extLst>
              <a:ext uri="{FF2B5EF4-FFF2-40B4-BE49-F238E27FC236}">
                <a16:creationId xmlns:a16="http://schemas.microsoft.com/office/drawing/2014/main" id="{00000000-0008-0000-1800-0000B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8" name="Freeform 237">
            <a:extLst>
              <a:ext uri="{FF2B5EF4-FFF2-40B4-BE49-F238E27FC236}">
                <a16:creationId xmlns:a16="http://schemas.microsoft.com/office/drawing/2014/main" id="{00000000-0008-0000-1800-0000B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9" name="Freeform 238">
            <a:extLst>
              <a:ext uri="{FF2B5EF4-FFF2-40B4-BE49-F238E27FC236}">
                <a16:creationId xmlns:a16="http://schemas.microsoft.com/office/drawing/2014/main" id="{00000000-0008-0000-1800-0000B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0" name="Freeform 239">
            <a:extLst>
              <a:ext uri="{FF2B5EF4-FFF2-40B4-BE49-F238E27FC236}">
                <a16:creationId xmlns:a16="http://schemas.microsoft.com/office/drawing/2014/main" id="{00000000-0008-0000-1800-0000B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1" name="Rectangle 240">
            <a:extLst>
              <a:ext uri="{FF2B5EF4-FFF2-40B4-BE49-F238E27FC236}">
                <a16:creationId xmlns:a16="http://schemas.microsoft.com/office/drawing/2014/main" id="{00000000-0008-0000-1800-0000B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2" name="Freeform 241">
            <a:extLst>
              <a:ext uri="{FF2B5EF4-FFF2-40B4-BE49-F238E27FC236}">
                <a16:creationId xmlns:a16="http://schemas.microsoft.com/office/drawing/2014/main" id="{00000000-0008-0000-1800-0000C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3" name="Freeform 242">
            <a:extLst>
              <a:ext uri="{FF2B5EF4-FFF2-40B4-BE49-F238E27FC236}">
                <a16:creationId xmlns:a16="http://schemas.microsoft.com/office/drawing/2014/main" id="{00000000-0008-0000-1800-0000C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4" name="Freeform 243">
            <a:extLst>
              <a:ext uri="{FF2B5EF4-FFF2-40B4-BE49-F238E27FC236}">
                <a16:creationId xmlns:a16="http://schemas.microsoft.com/office/drawing/2014/main" id="{00000000-0008-0000-1800-0000C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5" name="Freeform 244">
            <a:extLst>
              <a:ext uri="{FF2B5EF4-FFF2-40B4-BE49-F238E27FC236}">
                <a16:creationId xmlns:a16="http://schemas.microsoft.com/office/drawing/2014/main" id="{00000000-0008-0000-1800-0000C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6" name="Freeform 245">
            <a:extLst>
              <a:ext uri="{FF2B5EF4-FFF2-40B4-BE49-F238E27FC236}">
                <a16:creationId xmlns:a16="http://schemas.microsoft.com/office/drawing/2014/main" id="{00000000-0008-0000-1800-0000C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7" name="Freeform 246">
            <a:extLst>
              <a:ext uri="{FF2B5EF4-FFF2-40B4-BE49-F238E27FC236}">
                <a16:creationId xmlns:a16="http://schemas.microsoft.com/office/drawing/2014/main" id="{00000000-0008-0000-1800-0000C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8" name="Freeform 247">
            <a:extLst>
              <a:ext uri="{FF2B5EF4-FFF2-40B4-BE49-F238E27FC236}">
                <a16:creationId xmlns:a16="http://schemas.microsoft.com/office/drawing/2014/main" id="{00000000-0008-0000-1800-0000C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9" name="Freeform 248">
            <a:extLst>
              <a:ext uri="{FF2B5EF4-FFF2-40B4-BE49-F238E27FC236}">
                <a16:creationId xmlns:a16="http://schemas.microsoft.com/office/drawing/2014/main" id="{00000000-0008-0000-1800-0000C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0" name="Freeform 249">
            <a:extLst>
              <a:ext uri="{FF2B5EF4-FFF2-40B4-BE49-F238E27FC236}">
                <a16:creationId xmlns:a16="http://schemas.microsoft.com/office/drawing/2014/main" id="{00000000-0008-0000-1800-0000C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1" name="Freeform 250">
            <a:extLst>
              <a:ext uri="{FF2B5EF4-FFF2-40B4-BE49-F238E27FC236}">
                <a16:creationId xmlns:a16="http://schemas.microsoft.com/office/drawing/2014/main" id="{00000000-0008-0000-1800-0000C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2" name="Freeform 251">
            <a:extLst>
              <a:ext uri="{FF2B5EF4-FFF2-40B4-BE49-F238E27FC236}">
                <a16:creationId xmlns:a16="http://schemas.microsoft.com/office/drawing/2014/main" id="{00000000-0008-0000-1800-0000C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3" name="Freeform 252">
            <a:extLst>
              <a:ext uri="{FF2B5EF4-FFF2-40B4-BE49-F238E27FC236}">
                <a16:creationId xmlns:a16="http://schemas.microsoft.com/office/drawing/2014/main" id="{00000000-0008-0000-1800-0000C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4" name="Freeform 253">
            <a:extLst>
              <a:ext uri="{FF2B5EF4-FFF2-40B4-BE49-F238E27FC236}">
                <a16:creationId xmlns:a16="http://schemas.microsoft.com/office/drawing/2014/main" id="{00000000-0008-0000-1800-0000C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5" name="Freeform 254">
            <a:extLst>
              <a:ext uri="{FF2B5EF4-FFF2-40B4-BE49-F238E27FC236}">
                <a16:creationId xmlns:a16="http://schemas.microsoft.com/office/drawing/2014/main" id="{00000000-0008-0000-1800-0000C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6" name="Freeform 255">
            <a:extLst>
              <a:ext uri="{FF2B5EF4-FFF2-40B4-BE49-F238E27FC236}">
                <a16:creationId xmlns:a16="http://schemas.microsoft.com/office/drawing/2014/main" id="{00000000-0008-0000-1800-0000C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7" name="Freeform 256">
            <a:extLst>
              <a:ext uri="{FF2B5EF4-FFF2-40B4-BE49-F238E27FC236}">
                <a16:creationId xmlns:a16="http://schemas.microsoft.com/office/drawing/2014/main" id="{00000000-0008-0000-1800-0000C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8" name="Freeform 257">
            <a:extLst>
              <a:ext uri="{FF2B5EF4-FFF2-40B4-BE49-F238E27FC236}">
                <a16:creationId xmlns:a16="http://schemas.microsoft.com/office/drawing/2014/main" id="{00000000-0008-0000-1800-0000D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9" name="Freeform 258">
            <a:extLst>
              <a:ext uri="{FF2B5EF4-FFF2-40B4-BE49-F238E27FC236}">
                <a16:creationId xmlns:a16="http://schemas.microsoft.com/office/drawing/2014/main" id="{00000000-0008-0000-1800-0000D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0" name="Freeform 259">
            <a:extLst>
              <a:ext uri="{FF2B5EF4-FFF2-40B4-BE49-F238E27FC236}">
                <a16:creationId xmlns:a16="http://schemas.microsoft.com/office/drawing/2014/main" id="{00000000-0008-0000-1800-0000D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1" name="Freeform 260">
            <a:extLst>
              <a:ext uri="{FF2B5EF4-FFF2-40B4-BE49-F238E27FC236}">
                <a16:creationId xmlns:a16="http://schemas.microsoft.com/office/drawing/2014/main" id="{00000000-0008-0000-1800-0000D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2" name="Freeform 261">
            <a:extLst>
              <a:ext uri="{FF2B5EF4-FFF2-40B4-BE49-F238E27FC236}">
                <a16:creationId xmlns:a16="http://schemas.microsoft.com/office/drawing/2014/main" id="{00000000-0008-0000-1800-0000D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3" name="Freeform 262">
            <a:extLst>
              <a:ext uri="{FF2B5EF4-FFF2-40B4-BE49-F238E27FC236}">
                <a16:creationId xmlns:a16="http://schemas.microsoft.com/office/drawing/2014/main" id="{00000000-0008-0000-1800-0000D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4" name="Freeform 263">
            <a:extLst>
              <a:ext uri="{FF2B5EF4-FFF2-40B4-BE49-F238E27FC236}">
                <a16:creationId xmlns:a16="http://schemas.microsoft.com/office/drawing/2014/main" id="{00000000-0008-0000-1800-0000D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5" name="Freeform 264">
            <a:extLst>
              <a:ext uri="{FF2B5EF4-FFF2-40B4-BE49-F238E27FC236}">
                <a16:creationId xmlns:a16="http://schemas.microsoft.com/office/drawing/2014/main" id="{00000000-0008-0000-1800-0000D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" name="Freeform 265">
            <a:extLst>
              <a:ext uri="{FF2B5EF4-FFF2-40B4-BE49-F238E27FC236}">
                <a16:creationId xmlns:a16="http://schemas.microsoft.com/office/drawing/2014/main" id="{00000000-0008-0000-1800-0000D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" name="Freeform 266">
            <a:extLst>
              <a:ext uri="{FF2B5EF4-FFF2-40B4-BE49-F238E27FC236}">
                <a16:creationId xmlns:a16="http://schemas.microsoft.com/office/drawing/2014/main" id="{00000000-0008-0000-1800-0000D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" name="Freeform 267">
            <a:extLst>
              <a:ext uri="{FF2B5EF4-FFF2-40B4-BE49-F238E27FC236}">
                <a16:creationId xmlns:a16="http://schemas.microsoft.com/office/drawing/2014/main" id="{00000000-0008-0000-1800-0000D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" name="Freeform 268">
            <a:extLst>
              <a:ext uri="{FF2B5EF4-FFF2-40B4-BE49-F238E27FC236}">
                <a16:creationId xmlns:a16="http://schemas.microsoft.com/office/drawing/2014/main" id="{00000000-0008-0000-1800-0000D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" name="MT">
            <a:extLst>
              <a:ext uri="{FF2B5EF4-FFF2-40B4-BE49-F238E27FC236}">
                <a16:creationId xmlns:a16="http://schemas.microsoft.com/office/drawing/2014/main" id="{00000000-0008-0000-1800-0000D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1" name="MS">
            <a:extLst>
              <a:ext uri="{FF2B5EF4-FFF2-40B4-BE49-F238E27FC236}">
                <a16:creationId xmlns:a16="http://schemas.microsoft.com/office/drawing/2014/main" id="{00000000-0008-0000-1800-0000D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2" name="MG">
            <a:extLst>
              <a:ext uri="{FF2B5EF4-FFF2-40B4-BE49-F238E27FC236}">
                <a16:creationId xmlns:a16="http://schemas.microsoft.com/office/drawing/2014/main" id="{00000000-0008-0000-1800-0000D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3" name="PA">
            <a:extLst>
              <a:ext uri="{FF2B5EF4-FFF2-40B4-BE49-F238E27FC236}">
                <a16:creationId xmlns:a16="http://schemas.microsoft.com/office/drawing/2014/main" id="{00000000-0008-0000-1800-0000D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24" name="Freeform 277">
            <a:extLst>
              <a:ext uri="{FF2B5EF4-FFF2-40B4-BE49-F238E27FC236}">
                <a16:creationId xmlns:a16="http://schemas.microsoft.com/office/drawing/2014/main" id="{00000000-0008-0000-1800-0000E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" name="Freeform 278">
            <a:extLst>
              <a:ext uri="{FF2B5EF4-FFF2-40B4-BE49-F238E27FC236}">
                <a16:creationId xmlns:a16="http://schemas.microsoft.com/office/drawing/2014/main" id="{00000000-0008-0000-1800-0000E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" name="Rectangle 279">
            <a:extLst>
              <a:ext uri="{FF2B5EF4-FFF2-40B4-BE49-F238E27FC236}">
                <a16:creationId xmlns:a16="http://schemas.microsoft.com/office/drawing/2014/main" id="{00000000-0008-0000-1800-0000E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7" name="Freeform 280">
            <a:extLst>
              <a:ext uri="{FF2B5EF4-FFF2-40B4-BE49-F238E27FC236}">
                <a16:creationId xmlns:a16="http://schemas.microsoft.com/office/drawing/2014/main" id="{00000000-0008-0000-1800-0000E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" name="Rectangle 281">
            <a:extLst>
              <a:ext uri="{FF2B5EF4-FFF2-40B4-BE49-F238E27FC236}">
                <a16:creationId xmlns:a16="http://schemas.microsoft.com/office/drawing/2014/main" id="{00000000-0008-0000-1800-0000E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" name="Freeform 282">
            <a:extLst>
              <a:ext uri="{FF2B5EF4-FFF2-40B4-BE49-F238E27FC236}">
                <a16:creationId xmlns:a16="http://schemas.microsoft.com/office/drawing/2014/main" id="{00000000-0008-0000-1800-0000E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" name="Freeform 283">
            <a:extLst>
              <a:ext uri="{FF2B5EF4-FFF2-40B4-BE49-F238E27FC236}">
                <a16:creationId xmlns:a16="http://schemas.microsoft.com/office/drawing/2014/main" id="{00000000-0008-0000-1800-0000E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" name="Freeform 284">
            <a:extLst>
              <a:ext uri="{FF2B5EF4-FFF2-40B4-BE49-F238E27FC236}">
                <a16:creationId xmlns:a16="http://schemas.microsoft.com/office/drawing/2014/main" id="{00000000-0008-0000-1800-0000E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" name="Freeform 285">
            <a:extLst>
              <a:ext uri="{FF2B5EF4-FFF2-40B4-BE49-F238E27FC236}">
                <a16:creationId xmlns:a16="http://schemas.microsoft.com/office/drawing/2014/main" id="{00000000-0008-0000-1800-0000E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" name="Freeform 286">
            <a:extLst>
              <a:ext uri="{FF2B5EF4-FFF2-40B4-BE49-F238E27FC236}">
                <a16:creationId xmlns:a16="http://schemas.microsoft.com/office/drawing/2014/main" id="{00000000-0008-0000-1800-0000E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" name="Freeform 287">
            <a:extLst>
              <a:ext uri="{FF2B5EF4-FFF2-40B4-BE49-F238E27FC236}">
                <a16:creationId xmlns:a16="http://schemas.microsoft.com/office/drawing/2014/main" id="{00000000-0008-0000-1800-0000E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" name="PR">
            <a:extLst>
              <a:ext uri="{FF2B5EF4-FFF2-40B4-BE49-F238E27FC236}">
                <a16:creationId xmlns:a16="http://schemas.microsoft.com/office/drawing/2014/main" id="{00000000-0008-0000-1800-0000E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6" name="PB">
            <a:extLst>
              <a:ext uri="{FF2B5EF4-FFF2-40B4-BE49-F238E27FC236}">
                <a16:creationId xmlns:a16="http://schemas.microsoft.com/office/drawing/2014/main" id="{00000000-0008-0000-1800-0000E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7" name="PE">
            <a:extLst>
              <a:ext uri="{FF2B5EF4-FFF2-40B4-BE49-F238E27FC236}">
                <a16:creationId xmlns:a16="http://schemas.microsoft.com/office/drawing/2014/main" id="{00000000-0008-0000-1800-0000E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8" name="PI">
            <a:extLst>
              <a:ext uri="{FF2B5EF4-FFF2-40B4-BE49-F238E27FC236}">
                <a16:creationId xmlns:a16="http://schemas.microsoft.com/office/drawing/2014/main" id="{00000000-0008-0000-1800-0000E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39" name="RJ">
            <a:extLst>
              <a:ext uri="{FF2B5EF4-FFF2-40B4-BE49-F238E27FC236}">
                <a16:creationId xmlns:a16="http://schemas.microsoft.com/office/drawing/2014/main" id="{00000000-0008-0000-1800-0000E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0" name="Rectangle 298">
            <a:extLst>
              <a:ext uri="{FF2B5EF4-FFF2-40B4-BE49-F238E27FC236}">
                <a16:creationId xmlns:a16="http://schemas.microsoft.com/office/drawing/2014/main" id="{00000000-0008-0000-1800-0000F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" name="Freeform 299">
            <a:extLst>
              <a:ext uri="{FF2B5EF4-FFF2-40B4-BE49-F238E27FC236}">
                <a16:creationId xmlns:a16="http://schemas.microsoft.com/office/drawing/2014/main" id="{00000000-0008-0000-1800-0000F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" name="Freeform 300">
            <a:extLst>
              <a:ext uri="{FF2B5EF4-FFF2-40B4-BE49-F238E27FC236}">
                <a16:creationId xmlns:a16="http://schemas.microsoft.com/office/drawing/2014/main" id="{00000000-0008-0000-1800-0000F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" name="Freeform 301">
            <a:extLst>
              <a:ext uri="{FF2B5EF4-FFF2-40B4-BE49-F238E27FC236}">
                <a16:creationId xmlns:a16="http://schemas.microsoft.com/office/drawing/2014/main" id="{00000000-0008-0000-1800-0000F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" name="Freeform 302">
            <a:extLst>
              <a:ext uri="{FF2B5EF4-FFF2-40B4-BE49-F238E27FC236}">
                <a16:creationId xmlns:a16="http://schemas.microsoft.com/office/drawing/2014/main" id="{00000000-0008-0000-1800-0000F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" name="Freeform 303">
            <a:extLst>
              <a:ext uri="{FF2B5EF4-FFF2-40B4-BE49-F238E27FC236}">
                <a16:creationId xmlns:a16="http://schemas.microsoft.com/office/drawing/2014/main" id="{00000000-0008-0000-1800-0000F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" name="Freeform 304">
            <a:extLst>
              <a:ext uri="{FF2B5EF4-FFF2-40B4-BE49-F238E27FC236}">
                <a16:creationId xmlns:a16="http://schemas.microsoft.com/office/drawing/2014/main" id="{00000000-0008-0000-1800-0000F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" name="Freeform 305">
            <a:extLst>
              <a:ext uri="{FF2B5EF4-FFF2-40B4-BE49-F238E27FC236}">
                <a16:creationId xmlns:a16="http://schemas.microsoft.com/office/drawing/2014/main" id="{00000000-0008-0000-1800-0000F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" name="Rectangle 306">
            <a:extLst>
              <a:ext uri="{FF2B5EF4-FFF2-40B4-BE49-F238E27FC236}">
                <a16:creationId xmlns:a16="http://schemas.microsoft.com/office/drawing/2014/main" id="{00000000-0008-0000-1800-0000F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" name="Freeform 307">
            <a:extLst>
              <a:ext uri="{FF2B5EF4-FFF2-40B4-BE49-F238E27FC236}">
                <a16:creationId xmlns:a16="http://schemas.microsoft.com/office/drawing/2014/main" id="{00000000-0008-0000-1800-0000F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" name="Freeform 308">
            <a:extLst>
              <a:ext uri="{FF2B5EF4-FFF2-40B4-BE49-F238E27FC236}">
                <a16:creationId xmlns:a16="http://schemas.microsoft.com/office/drawing/2014/main" id="{00000000-0008-0000-1800-0000F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" name="Freeform 309">
            <a:extLst>
              <a:ext uri="{FF2B5EF4-FFF2-40B4-BE49-F238E27FC236}">
                <a16:creationId xmlns:a16="http://schemas.microsoft.com/office/drawing/2014/main" id="{00000000-0008-0000-1800-0000F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" name="Freeform 310">
            <a:extLst>
              <a:ext uri="{FF2B5EF4-FFF2-40B4-BE49-F238E27FC236}">
                <a16:creationId xmlns:a16="http://schemas.microsoft.com/office/drawing/2014/main" id="{00000000-0008-0000-1800-0000F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" name="Freeform 311">
            <a:extLst>
              <a:ext uri="{FF2B5EF4-FFF2-40B4-BE49-F238E27FC236}">
                <a16:creationId xmlns:a16="http://schemas.microsoft.com/office/drawing/2014/main" id="{00000000-0008-0000-1800-0000F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4" name="Freeform 312">
            <a:extLst>
              <a:ext uri="{FF2B5EF4-FFF2-40B4-BE49-F238E27FC236}">
                <a16:creationId xmlns:a16="http://schemas.microsoft.com/office/drawing/2014/main" id="{00000000-0008-0000-1800-0000F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" name="Freeform 313">
            <a:extLst>
              <a:ext uri="{FF2B5EF4-FFF2-40B4-BE49-F238E27FC236}">
                <a16:creationId xmlns:a16="http://schemas.microsoft.com/office/drawing/2014/main" id="{00000000-0008-0000-1800-0000F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" name="Freeform 314">
            <a:extLst>
              <a:ext uri="{FF2B5EF4-FFF2-40B4-BE49-F238E27FC236}">
                <a16:creationId xmlns:a16="http://schemas.microsoft.com/office/drawing/2014/main" id="{00000000-0008-0000-1800-000000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" name="Freeform 315">
            <a:extLst>
              <a:ext uri="{FF2B5EF4-FFF2-40B4-BE49-F238E27FC236}">
                <a16:creationId xmlns:a16="http://schemas.microsoft.com/office/drawing/2014/main" id="{00000000-0008-0000-1800-00000101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" name="Freeform 316">
            <a:extLst>
              <a:ext uri="{FF2B5EF4-FFF2-40B4-BE49-F238E27FC236}">
                <a16:creationId xmlns:a16="http://schemas.microsoft.com/office/drawing/2014/main" id="{00000000-0008-0000-1800-00000201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9" name="Rectangle 317">
            <a:extLst>
              <a:ext uri="{FF2B5EF4-FFF2-40B4-BE49-F238E27FC236}">
                <a16:creationId xmlns:a16="http://schemas.microsoft.com/office/drawing/2014/main" id="{00000000-0008-0000-18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0" name="Freeform 318">
            <a:extLst>
              <a:ext uri="{FF2B5EF4-FFF2-40B4-BE49-F238E27FC236}">
                <a16:creationId xmlns:a16="http://schemas.microsoft.com/office/drawing/2014/main" id="{00000000-0008-0000-1800-000004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1" name="Freeform 319">
            <a:extLst>
              <a:ext uri="{FF2B5EF4-FFF2-40B4-BE49-F238E27FC236}">
                <a16:creationId xmlns:a16="http://schemas.microsoft.com/office/drawing/2014/main" id="{00000000-0008-0000-1800-000005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" name="Freeform 320">
            <a:extLst>
              <a:ext uri="{FF2B5EF4-FFF2-40B4-BE49-F238E27FC236}">
                <a16:creationId xmlns:a16="http://schemas.microsoft.com/office/drawing/2014/main" id="{00000000-0008-0000-1800-00000601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3" name="Freeform 321">
            <a:extLst>
              <a:ext uri="{FF2B5EF4-FFF2-40B4-BE49-F238E27FC236}">
                <a16:creationId xmlns:a16="http://schemas.microsoft.com/office/drawing/2014/main" id="{00000000-0008-0000-1800-000007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" name="Freeform 322">
            <a:extLst>
              <a:ext uri="{FF2B5EF4-FFF2-40B4-BE49-F238E27FC236}">
                <a16:creationId xmlns:a16="http://schemas.microsoft.com/office/drawing/2014/main" id="{00000000-0008-0000-1800-00000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" name="Rectangle 323">
            <a:extLst>
              <a:ext uri="{FF2B5EF4-FFF2-40B4-BE49-F238E27FC236}">
                <a16:creationId xmlns:a16="http://schemas.microsoft.com/office/drawing/2014/main" id="{00000000-0008-0000-1800-00000901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" name="Freeform 324">
            <a:extLst>
              <a:ext uri="{FF2B5EF4-FFF2-40B4-BE49-F238E27FC236}">
                <a16:creationId xmlns:a16="http://schemas.microsoft.com/office/drawing/2014/main" id="{00000000-0008-0000-1800-00000A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7" name="Freeform 325">
            <a:extLst>
              <a:ext uri="{FF2B5EF4-FFF2-40B4-BE49-F238E27FC236}">
                <a16:creationId xmlns:a16="http://schemas.microsoft.com/office/drawing/2014/main" id="{00000000-0008-0000-1800-00000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8" name="Freeform 326">
            <a:extLst>
              <a:ext uri="{FF2B5EF4-FFF2-40B4-BE49-F238E27FC236}">
                <a16:creationId xmlns:a16="http://schemas.microsoft.com/office/drawing/2014/main" id="{00000000-0008-0000-1800-00000C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" name="Freeform 327">
            <a:extLst>
              <a:ext uri="{FF2B5EF4-FFF2-40B4-BE49-F238E27FC236}">
                <a16:creationId xmlns:a16="http://schemas.microsoft.com/office/drawing/2014/main" id="{00000000-0008-0000-1800-00000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" name="Freeform 328">
            <a:extLst>
              <a:ext uri="{FF2B5EF4-FFF2-40B4-BE49-F238E27FC236}">
                <a16:creationId xmlns:a16="http://schemas.microsoft.com/office/drawing/2014/main" id="{00000000-0008-0000-1800-00000E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" name="Rectangle 329">
            <a:extLst>
              <a:ext uri="{FF2B5EF4-FFF2-40B4-BE49-F238E27FC236}">
                <a16:creationId xmlns:a16="http://schemas.microsoft.com/office/drawing/2014/main" id="{00000000-0008-0000-1800-00000F01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" name="Freeform 330">
            <a:extLst>
              <a:ext uri="{FF2B5EF4-FFF2-40B4-BE49-F238E27FC236}">
                <a16:creationId xmlns:a16="http://schemas.microsoft.com/office/drawing/2014/main" id="{00000000-0008-0000-1800-00001001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" name="Freeform 331">
            <a:extLst>
              <a:ext uri="{FF2B5EF4-FFF2-40B4-BE49-F238E27FC236}">
                <a16:creationId xmlns:a16="http://schemas.microsoft.com/office/drawing/2014/main" id="{00000000-0008-0000-1800-000011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" name="Freeform 332">
            <a:extLst>
              <a:ext uri="{FF2B5EF4-FFF2-40B4-BE49-F238E27FC236}">
                <a16:creationId xmlns:a16="http://schemas.microsoft.com/office/drawing/2014/main" id="{00000000-0008-0000-1800-00001201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" name="Rectangle 333">
            <a:extLst>
              <a:ext uri="{FF2B5EF4-FFF2-40B4-BE49-F238E27FC236}">
                <a16:creationId xmlns:a16="http://schemas.microsoft.com/office/drawing/2014/main" id="{00000000-0008-0000-1800-00001301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" name="Freeform 334">
            <a:extLst>
              <a:ext uri="{FF2B5EF4-FFF2-40B4-BE49-F238E27FC236}">
                <a16:creationId xmlns:a16="http://schemas.microsoft.com/office/drawing/2014/main" id="{00000000-0008-0000-1800-000014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" name="Freeform 335">
            <a:extLst>
              <a:ext uri="{FF2B5EF4-FFF2-40B4-BE49-F238E27FC236}">
                <a16:creationId xmlns:a16="http://schemas.microsoft.com/office/drawing/2014/main" id="{00000000-0008-0000-1800-00001501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8" name="Freeform 336">
            <a:extLst>
              <a:ext uri="{FF2B5EF4-FFF2-40B4-BE49-F238E27FC236}">
                <a16:creationId xmlns:a16="http://schemas.microsoft.com/office/drawing/2014/main" id="{00000000-0008-0000-1800-00001601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" name="Freeform 337">
            <a:extLst>
              <a:ext uri="{FF2B5EF4-FFF2-40B4-BE49-F238E27FC236}">
                <a16:creationId xmlns:a16="http://schemas.microsoft.com/office/drawing/2014/main" id="{00000000-0008-0000-1800-000017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" name="Freeform 338">
            <a:extLst>
              <a:ext uri="{FF2B5EF4-FFF2-40B4-BE49-F238E27FC236}">
                <a16:creationId xmlns:a16="http://schemas.microsoft.com/office/drawing/2014/main" id="{00000000-0008-0000-1800-00001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" name="Freeform 339">
            <a:extLst>
              <a:ext uri="{FF2B5EF4-FFF2-40B4-BE49-F238E27FC236}">
                <a16:creationId xmlns:a16="http://schemas.microsoft.com/office/drawing/2014/main" id="{00000000-0008-0000-1800-00001901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" name="Freeform 340">
            <a:extLst>
              <a:ext uri="{FF2B5EF4-FFF2-40B4-BE49-F238E27FC236}">
                <a16:creationId xmlns:a16="http://schemas.microsoft.com/office/drawing/2014/main" id="{00000000-0008-0000-1800-00001A01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" name="RN">
            <a:extLst>
              <a:ext uri="{FF2B5EF4-FFF2-40B4-BE49-F238E27FC236}">
                <a16:creationId xmlns:a16="http://schemas.microsoft.com/office/drawing/2014/main" id="{00000000-0008-0000-1800-00001B01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4" name="RS">
            <a:extLst>
              <a:ext uri="{FF2B5EF4-FFF2-40B4-BE49-F238E27FC236}">
                <a16:creationId xmlns:a16="http://schemas.microsoft.com/office/drawing/2014/main" id="{00000000-0008-0000-1800-00001C01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5" name="RO">
            <a:extLst>
              <a:ext uri="{FF2B5EF4-FFF2-40B4-BE49-F238E27FC236}">
                <a16:creationId xmlns:a16="http://schemas.microsoft.com/office/drawing/2014/main" id="{00000000-0008-0000-1800-00001D01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6" name="RR">
            <a:extLst>
              <a:ext uri="{FF2B5EF4-FFF2-40B4-BE49-F238E27FC236}">
                <a16:creationId xmlns:a16="http://schemas.microsoft.com/office/drawing/2014/main" id="{00000000-0008-0000-1800-00001E01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7" name="SC">
            <a:extLst>
              <a:ext uri="{FF2B5EF4-FFF2-40B4-BE49-F238E27FC236}">
                <a16:creationId xmlns:a16="http://schemas.microsoft.com/office/drawing/2014/main" id="{00000000-0008-0000-1800-00001F01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88" name="Freeform 351">
            <a:extLst>
              <a:ext uri="{FF2B5EF4-FFF2-40B4-BE49-F238E27FC236}">
                <a16:creationId xmlns:a16="http://schemas.microsoft.com/office/drawing/2014/main" id="{00000000-0008-0000-1800-000020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" name="Freeform 352">
            <a:extLst>
              <a:ext uri="{FF2B5EF4-FFF2-40B4-BE49-F238E27FC236}">
                <a16:creationId xmlns:a16="http://schemas.microsoft.com/office/drawing/2014/main" id="{00000000-0008-0000-1800-00002101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" name="Freeform 353">
            <a:extLst>
              <a:ext uri="{FF2B5EF4-FFF2-40B4-BE49-F238E27FC236}">
                <a16:creationId xmlns:a16="http://schemas.microsoft.com/office/drawing/2014/main" id="{00000000-0008-0000-1800-000022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" name="SP">
            <a:extLst>
              <a:ext uri="{FF2B5EF4-FFF2-40B4-BE49-F238E27FC236}">
                <a16:creationId xmlns:a16="http://schemas.microsoft.com/office/drawing/2014/main" id="{00000000-0008-0000-1800-00002301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292" name="Freeform 356">
            <a:extLst>
              <a:ext uri="{FF2B5EF4-FFF2-40B4-BE49-F238E27FC236}">
                <a16:creationId xmlns:a16="http://schemas.microsoft.com/office/drawing/2014/main" id="{00000000-0008-0000-1800-000024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" name="Freeform 357">
            <a:extLst>
              <a:ext uri="{FF2B5EF4-FFF2-40B4-BE49-F238E27FC236}">
                <a16:creationId xmlns:a16="http://schemas.microsoft.com/office/drawing/2014/main" id="{00000000-0008-0000-1800-00002501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" name="Freeform 358">
            <a:extLst>
              <a:ext uri="{FF2B5EF4-FFF2-40B4-BE49-F238E27FC236}">
                <a16:creationId xmlns:a16="http://schemas.microsoft.com/office/drawing/2014/main" id="{00000000-0008-0000-1800-00002601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" name="Freeform 359">
            <a:extLst>
              <a:ext uri="{FF2B5EF4-FFF2-40B4-BE49-F238E27FC236}">
                <a16:creationId xmlns:a16="http://schemas.microsoft.com/office/drawing/2014/main" id="{00000000-0008-0000-1800-00002701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" name="Freeform 360">
            <a:extLst>
              <a:ext uri="{FF2B5EF4-FFF2-40B4-BE49-F238E27FC236}">
                <a16:creationId xmlns:a16="http://schemas.microsoft.com/office/drawing/2014/main" id="{00000000-0008-0000-1800-00002801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" name="Freeform 361">
            <a:extLst>
              <a:ext uri="{FF2B5EF4-FFF2-40B4-BE49-F238E27FC236}">
                <a16:creationId xmlns:a16="http://schemas.microsoft.com/office/drawing/2014/main" id="{00000000-0008-0000-1800-000029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" name="Freeform 362">
            <a:extLst>
              <a:ext uri="{FF2B5EF4-FFF2-40B4-BE49-F238E27FC236}">
                <a16:creationId xmlns:a16="http://schemas.microsoft.com/office/drawing/2014/main" id="{00000000-0008-0000-1800-00002A01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" name="Freeform 363">
            <a:extLst>
              <a:ext uri="{FF2B5EF4-FFF2-40B4-BE49-F238E27FC236}">
                <a16:creationId xmlns:a16="http://schemas.microsoft.com/office/drawing/2014/main" id="{00000000-0008-0000-1800-00002B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" name="Rectangle 364">
            <a:extLst>
              <a:ext uri="{FF2B5EF4-FFF2-40B4-BE49-F238E27FC236}">
                <a16:creationId xmlns:a16="http://schemas.microsoft.com/office/drawing/2014/main" id="{00000000-0008-0000-1800-00002C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" name="Freeform 365">
            <a:extLst>
              <a:ext uri="{FF2B5EF4-FFF2-40B4-BE49-F238E27FC236}">
                <a16:creationId xmlns:a16="http://schemas.microsoft.com/office/drawing/2014/main" id="{00000000-0008-0000-1800-00002D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" name="Freeform 366">
            <a:extLst>
              <a:ext uri="{FF2B5EF4-FFF2-40B4-BE49-F238E27FC236}">
                <a16:creationId xmlns:a16="http://schemas.microsoft.com/office/drawing/2014/main" id="{00000000-0008-0000-1800-00002E01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" name="Freeform 367">
            <a:extLst>
              <a:ext uri="{FF2B5EF4-FFF2-40B4-BE49-F238E27FC236}">
                <a16:creationId xmlns:a16="http://schemas.microsoft.com/office/drawing/2014/main" id="{00000000-0008-0000-1800-00002F01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" name="Freeform 368">
            <a:extLst>
              <a:ext uri="{FF2B5EF4-FFF2-40B4-BE49-F238E27FC236}">
                <a16:creationId xmlns:a16="http://schemas.microsoft.com/office/drawing/2014/main" id="{00000000-0008-0000-1800-00003001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" name="Freeform 369">
            <a:extLst>
              <a:ext uri="{FF2B5EF4-FFF2-40B4-BE49-F238E27FC236}">
                <a16:creationId xmlns:a16="http://schemas.microsoft.com/office/drawing/2014/main" id="{00000000-0008-0000-1800-00003101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" name="Freeform 370">
            <a:extLst>
              <a:ext uri="{FF2B5EF4-FFF2-40B4-BE49-F238E27FC236}">
                <a16:creationId xmlns:a16="http://schemas.microsoft.com/office/drawing/2014/main" id="{00000000-0008-0000-1800-000032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" name="Rectangle 371">
            <a:extLst>
              <a:ext uri="{FF2B5EF4-FFF2-40B4-BE49-F238E27FC236}">
                <a16:creationId xmlns:a16="http://schemas.microsoft.com/office/drawing/2014/main" id="{00000000-0008-0000-1800-000033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" name="Freeform 372">
            <a:extLst>
              <a:ext uri="{FF2B5EF4-FFF2-40B4-BE49-F238E27FC236}">
                <a16:creationId xmlns:a16="http://schemas.microsoft.com/office/drawing/2014/main" id="{00000000-0008-0000-1800-00003401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" name="Freeform 373">
            <a:extLst>
              <a:ext uri="{FF2B5EF4-FFF2-40B4-BE49-F238E27FC236}">
                <a16:creationId xmlns:a16="http://schemas.microsoft.com/office/drawing/2014/main" id="{00000000-0008-0000-1800-00003501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" name="Rectangle 374">
            <a:extLst>
              <a:ext uri="{FF2B5EF4-FFF2-40B4-BE49-F238E27FC236}">
                <a16:creationId xmlns:a16="http://schemas.microsoft.com/office/drawing/2014/main" id="{00000000-0008-0000-1800-000036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" name="Rectangle 375">
            <a:extLst>
              <a:ext uri="{FF2B5EF4-FFF2-40B4-BE49-F238E27FC236}">
                <a16:creationId xmlns:a16="http://schemas.microsoft.com/office/drawing/2014/main" id="{00000000-0008-0000-1800-000037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" name="Freeform 376">
            <a:extLst>
              <a:ext uri="{FF2B5EF4-FFF2-40B4-BE49-F238E27FC236}">
                <a16:creationId xmlns:a16="http://schemas.microsoft.com/office/drawing/2014/main" id="{00000000-0008-0000-1800-000038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" name="Rectangle 377">
            <a:extLst>
              <a:ext uri="{FF2B5EF4-FFF2-40B4-BE49-F238E27FC236}">
                <a16:creationId xmlns:a16="http://schemas.microsoft.com/office/drawing/2014/main" id="{00000000-0008-0000-1800-00003901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" name="Freeform 378">
            <a:extLst>
              <a:ext uri="{FF2B5EF4-FFF2-40B4-BE49-F238E27FC236}">
                <a16:creationId xmlns:a16="http://schemas.microsoft.com/office/drawing/2014/main" id="{00000000-0008-0000-1800-00003A01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" name="Freeform 379">
            <a:extLst>
              <a:ext uri="{FF2B5EF4-FFF2-40B4-BE49-F238E27FC236}">
                <a16:creationId xmlns:a16="http://schemas.microsoft.com/office/drawing/2014/main" id="{00000000-0008-0000-1800-00003B01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" name="Freeform 380">
            <a:extLst>
              <a:ext uri="{FF2B5EF4-FFF2-40B4-BE49-F238E27FC236}">
                <a16:creationId xmlns:a16="http://schemas.microsoft.com/office/drawing/2014/main" id="{00000000-0008-0000-1800-00003C01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" name="Freeform 381">
            <a:extLst>
              <a:ext uri="{FF2B5EF4-FFF2-40B4-BE49-F238E27FC236}">
                <a16:creationId xmlns:a16="http://schemas.microsoft.com/office/drawing/2014/main" id="{00000000-0008-0000-1800-00003D01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" name="Freeform 382">
            <a:extLst>
              <a:ext uri="{FF2B5EF4-FFF2-40B4-BE49-F238E27FC236}">
                <a16:creationId xmlns:a16="http://schemas.microsoft.com/office/drawing/2014/main" id="{00000000-0008-0000-1800-00003E01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" name="SE">
            <a:extLst>
              <a:ext uri="{FF2B5EF4-FFF2-40B4-BE49-F238E27FC236}">
                <a16:creationId xmlns:a16="http://schemas.microsoft.com/office/drawing/2014/main" id="{00000000-0008-0000-1800-00003F01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0" name="TO">
            <a:extLst>
              <a:ext uri="{FF2B5EF4-FFF2-40B4-BE49-F238E27FC236}">
                <a16:creationId xmlns:a16="http://schemas.microsoft.com/office/drawing/2014/main" id="{00000000-0008-0000-1800-00004001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1" name="Freeform 387">
            <a:extLst>
              <a:ext uri="{FF2B5EF4-FFF2-40B4-BE49-F238E27FC236}">
                <a16:creationId xmlns:a16="http://schemas.microsoft.com/office/drawing/2014/main" id="{00000000-0008-0000-1800-00004101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19</xdr:col>
      <xdr:colOff>0</xdr:colOff>
      <xdr:row>19</xdr:row>
      <xdr:rowOff>0</xdr:rowOff>
    </xdr:from>
    <xdr:to>
      <xdr:col>21</xdr:col>
      <xdr:colOff>228600</xdr:colOff>
      <xdr:row>25</xdr:row>
      <xdr:rowOff>76200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18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3619500"/>
          <a:ext cx="280035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</xdr:row>
      <xdr:rowOff>85725</xdr:rowOff>
    </xdr:from>
    <xdr:to>
      <xdr:col>17</xdr:col>
      <xdr:colOff>342900</xdr:colOff>
      <xdr:row>29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67235</xdr:colOff>
      <xdr:row>15</xdr:row>
      <xdr:rowOff>22413</xdr:rowOff>
    </xdr:from>
    <xdr:to>
      <xdr:col>1</xdr:col>
      <xdr:colOff>437030</xdr:colOff>
      <xdr:row>17</xdr:row>
      <xdr:rowOff>22413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311088" y="2879913"/>
          <a:ext cx="369795" cy="381000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19</xdr:col>
      <xdr:colOff>0</xdr:colOff>
      <xdr:row>14</xdr:row>
      <xdr:rowOff>0</xdr:rowOff>
    </xdr:from>
    <xdr:to>
      <xdr:col>20</xdr:col>
      <xdr:colOff>4112</xdr:colOff>
      <xdr:row>16</xdr:row>
      <xdr:rowOff>110863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651441" y="2667000"/>
          <a:ext cx="474759" cy="491863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918882</xdr:colOff>
      <xdr:row>9</xdr:row>
      <xdr:rowOff>156882</xdr:rowOff>
    </xdr:from>
    <xdr:to>
      <xdr:col>16</xdr:col>
      <xdr:colOff>235324</xdr:colOff>
      <xdr:row>11</xdr:row>
      <xdr:rowOff>156882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0634382" y="1871382"/>
          <a:ext cx="369795" cy="381000"/>
        </a:xfrm>
        <a:prstGeom prst="ellipse">
          <a:avLst/>
        </a:prstGeom>
        <a:solidFill>
          <a:srgbClr val="CEDBE6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pt-BR" sz="900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0.13279</cdr:x>
      <cdr:y>0.34689</cdr:y>
    </cdr:from>
    <cdr:to>
      <cdr:x>0.91419</cdr:x>
      <cdr:y>0.53292</cdr:y>
    </cdr:to>
    <cdr:cxnSp macro="">
      <cdr:nvCxnSpPr>
        <cdr:cNvPr id="2" name="Conector reto 1">
          <a:extLst xmlns:a="http://schemas.openxmlformats.org/drawingml/2006/main">
            <a:ext uri="{FF2B5EF4-FFF2-40B4-BE49-F238E27FC236}">
              <a16:creationId xmlns:a16="http://schemas.microsoft.com/office/drawing/2014/main" id="{7FDA53F3-89B3-41C9-8B0B-B4EB237662C7}"/>
            </a:ext>
          </a:extLst>
        </cdr:cNvPr>
        <cdr:cNvCxnSpPr/>
      </cdr:nvCxnSpPr>
      <cdr:spPr>
        <a:xfrm xmlns:a="http://schemas.openxmlformats.org/drawingml/2006/main" flipV="1">
          <a:off x="1519080" y="1830481"/>
          <a:ext cx="8938811" cy="981677"/>
        </a:xfrm>
        <a:prstGeom xmlns:a="http://schemas.openxmlformats.org/drawingml/2006/main" prst="line">
          <a:avLst/>
        </a:prstGeom>
        <a:ln xmlns:a="http://schemas.openxmlformats.org/drawingml/2006/main" w="15875">
          <a:gradFill flip="none" rotWithShape="1">
            <a:gsLst>
              <a:gs pos="0">
                <a:schemeClr val="accent1">
                  <a:lumMod val="40000"/>
                  <a:lumOff val="60000"/>
                </a:schemeClr>
              </a:gs>
              <a:gs pos="46000">
                <a:schemeClr val="accent1">
                  <a:lumMod val="95000"/>
                  <a:lumOff val="5000"/>
                </a:schemeClr>
              </a:gs>
              <a:gs pos="100000">
                <a:schemeClr val="accent1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prstDash val="sysDot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0.34506</cdr:x>
      <cdr:y>0.96273</cdr:y>
    </cdr:from>
    <cdr:to>
      <cdr:x>0.69183</cdr:x>
      <cdr:y>0.99883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3947273" y="5080187"/>
          <a:ext cx="3966882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900">
              <a:latin typeface="Segoe UI" panose="020B0502040204020203" pitchFamily="34" charset="0"/>
              <a:cs typeface="Segoe UI" panose="020B0502040204020203" pitchFamily="34" charset="0"/>
            </a:rPr>
            <a:t>Faixa populacional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180975</xdr:rowOff>
    </xdr:from>
    <xdr:to>
      <xdr:col>18</xdr:col>
      <xdr:colOff>66537</xdr:colOff>
      <xdr:row>28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4648200" y="180975"/>
          <a:ext cx="5229087" cy="5372100"/>
          <a:chOff x="4581525" y="1133475"/>
          <a:chExt cx="5229087" cy="5400675"/>
        </a:xfrm>
      </xdr:grpSpPr>
      <xdr:sp macro="" textlink="">
        <xdr:nvSpPr>
          <xdr:cNvPr id="3" name="AC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" name="AL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AP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AM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" name="BA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2F75B5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" name="CE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DF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ES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8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219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220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221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222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223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GO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8" name="MA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2F75B5"/>
          </a:solidFill>
          <a:ln>
            <a:noFill/>
          </a:ln>
        </xdr:spPr>
      </xdr:sp>
      <xdr:sp macro="" textlink="">
        <xdr:nvSpPr>
          <xdr:cNvPr id="19" name="Freeform 228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29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Freeform 23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23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3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233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234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35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23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23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38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239">
            <a:extLst>
              <a:ext uri="{FF2B5EF4-FFF2-40B4-BE49-F238E27FC236}">
                <a16:creationId xmlns:a16="http://schemas.microsoft.com/office/drawing/2014/main" id="{00000000-0008-0000-0C00-00001E00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240">
            <a:extLst>
              <a:ext uri="{FF2B5EF4-FFF2-40B4-BE49-F238E27FC236}">
                <a16:creationId xmlns:a16="http://schemas.microsoft.com/office/drawing/2014/main" id="{00000000-0008-0000-0C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4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24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243">
            <a:extLst>
              <a:ext uri="{FF2B5EF4-FFF2-40B4-BE49-F238E27FC236}">
                <a16:creationId xmlns:a16="http://schemas.microsoft.com/office/drawing/2014/main" id="{00000000-0008-0000-0C00-00002200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44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24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24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47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248">
            <a:extLst>
              <a:ext uri="{FF2B5EF4-FFF2-40B4-BE49-F238E27FC236}">
                <a16:creationId xmlns:a16="http://schemas.microsoft.com/office/drawing/2014/main" id="{00000000-0008-0000-0C00-000027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249">
            <a:extLst>
              <a:ext uri="{FF2B5EF4-FFF2-40B4-BE49-F238E27FC236}">
                <a16:creationId xmlns:a16="http://schemas.microsoft.com/office/drawing/2014/main" id="{00000000-0008-0000-0C00-00002800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50">
            <a:extLst>
              <a:ext uri="{FF2B5EF4-FFF2-40B4-BE49-F238E27FC236}">
                <a16:creationId xmlns:a16="http://schemas.microsoft.com/office/drawing/2014/main" id="{00000000-0008-0000-0C00-00002900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Freeform 251">
            <a:extLst>
              <a:ext uri="{FF2B5EF4-FFF2-40B4-BE49-F238E27FC236}">
                <a16:creationId xmlns:a16="http://schemas.microsoft.com/office/drawing/2014/main" id="{00000000-0008-0000-0C00-00002A00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252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53">
            <a:extLst>
              <a:ext uri="{FF2B5EF4-FFF2-40B4-BE49-F238E27FC236}">
                <a16:creationId xmlns:a16="http://schemas.microsoft.com/office/drawing/2014/main" id="{00000000-0008-0000-0C00-00002C00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254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255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56">
            <a:extLst>
              <a:ext uri="{FF2B5EF4-FFF2-40B4-BE49-F238E27FC236}">
                <a16:creationId xmlns:a16="http://schemas.microsoft.com/office/drawing/2014/main" id="{00000000-0008-0000-0C00-00002F00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257">
            <a:extLst>
              <a:ext uri="{FF2B5EF4-FFF2-40B4-BE49-F238E27FC236}">
                <a16:creationId xmlns:a16="http://schemas.microsoft.com/office/drawing/2014/main" id="{00000000-0008-0000-0C00-000030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258">
            <a:extLst>
              <a:ext uri="{FF2B5EF4-FFF2-40B4-BE49-F238E27FC236}">
                <a16:creationId xmlns:a16="http://schemas.microsoft.com/office/drawing/2014/main" id="{00000000-0008-0000-0C00-00003100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59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260">
            <a:extLst>
              <a:ext uri="{FF2B5EF4-FFF2-40B4-BE49-F238E27FC236}">
                <a16:creationId xmlns:a16="http://schemas.microsoft.com/office/drawing/2014/main" id="{00000000-0008-0000-0C00-000033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261">
            <a:extLst>
              <a:ext uri="{FF2B5EF4-FFF2-40B4-BE49-F238E27FC236}">
                <a16:creationId xmlns:a16="http://schemas.microsoft.com/office/drawing/2014/main" id="{00000000-0008-0000-0C00-00003400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62">
            <a:extLst>
              <a:ext uri="{FF2B5EF4-FFF2-40B4-BE49-F238E27FC236}">
                <a16:creationId xmlns:a16="http://schemas.microsoft.com/office/drawing/2014/main" id="{00000000-0008-0000-0C00-00003500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263">
            <a:extLst>
              <a:ext uri="{FF2B5EF4-FFF2-40B4-BE49-F238E27FC236}">
                <a16:creationId xmlns:a16="http://schemas.microsoft.com/office/drawing/2014/main" id="{00000000-0008-0000-0C00-00003600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264">
            <a:extLst>
              <a:ext uri="{FF2B5EF4-FFF2-40B4-BE49-F238E27FC236}">
                <a16:creationId xmlns:a16="http://schemas.microsoft.com/office/drawing/2014/main" id="{00000000-0008-0000-0C00-00003700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65">
            <a:extLst>
              <a:ext uri="{FF2B5EF4-FFF2-40B4-BE49-F238E27FC236}">
                <a16:creationId xmlns:a16="http://schemas.microsoft.com/office/drawing/2014/main" id="{00000000-0008-0000-0C00-00003800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266">
            <a:extLst>
              <a:ext uri="{FF2B5EF4-FFF2-40B4-BE49-F238E27FC236}">
                <a16:creationId xmlns:a16="http://schemas.microsoft.com/office/drawing/2014/main" id="{00000000-0008-0000-0C00-000039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267">
            <a:extLst>
              <a:ext uri="{FF2B5EF4-FFF2-40B4-BE49-F238E27FC236}">
                <a16:creationId xmlns:a16="http://schemas.microsoft.com/office/drawing/2014/main" id="{00000000-0008-0000-0C00-00003A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68">
            <a:extLst>
              <a:ext uri="{FF2B5EF4-FFF2-40B4-BE49-F238E27FC236}">
                <a16:creationId xmlns:a16="http://schemas.microsoft.com/office/drawing/2014/main" id="{00000000-0008-0000-0C00-00003B00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MT">
            <a:extLst>
              <a:ext uri="{FF2B5EF4-FFF2-40B4-BE49-F238E27FC236}">
                <a16:creationId xmlns:a16="http://schemas.microsoft.com/office/drawing/2014/main" id="{00000000-0008-0000-0C00-00003C00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MS">
            <a:extLst>
              <a:ext uri="{FF2B5EF4-FFF2-40B4-BE49-F238E27FC236}">
                <a16:creationId xmlns:a16="http://schemas.microsoft.com/office/drawing/2014/main" id="{00000000-0008-0000-0C00-00003D00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MG">
            <a:extLst>
              <a:ext uri="{FF2B5EF4-FFF2-40B4-BE49-F238E27FC236}">
                <a16:creationId xmlns:a16="http://schemas.microsoft.com/office/drawing/2014/main" id="{00000000-0008-0000-0C00-00003E00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3" name="PA">
            <a:extLst>
              <a:ext uri="{FF2B5EF4-FFF2-40B4-BE49-F238E27FC236}">
                <a16:creationId xmlns:a16="http://schemas.microsoft.com/office/drawing/2014/main" id="{00000000-0008-0000-0C00-00003F00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64" name="Freeform 277">
            <a:extLst>
              <a:ext uri="{FF2B5EF4-FFF2-40B4-BE49-F238E27FC236}">
                <a16:creationId xmlns:a16="http://schemas.microsoft.com/office/drawing/2014/main" id="{00000000-0008-0000-0C00-00004000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78">
            <a:extLst>
              <a:ext uri="{FF2B5EF4-FFF2-40B4-BE49-F238E27FC236}">
                <a16:creationId xmlns:a16="http://schemas.microsoft.com/office/drawing/2014/main" id="{00000000-0008-0000-0C00-000041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Rectangle 279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" name="Freeform 280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Rectangle 281">
            <a:extLst>
              <a:ext uri="{FF2B5EF4-FFF2-40B4-BE49-F238E27FC236}">
                <a16:creationId xmlns:a16="http://schemas.microsoft.com/office/drawing/2014/main" id="{00000000-0008-0000-0C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282">
            <a:extLst>
              <a:ext uri="{FF2B5EF4-FFF2-40B4-BE49-F238E27FC236}">
                <a16:creationId xmlns:a16="http://schemas.microsoft.com/office/drawing/2014/main" id="{00000000-0008-0000-0C00-00004500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Freeform 283">
            <a:extLst>
              <a:ext uri="{FF2B5EF4-FFF2-40B4-BE49-F238E27FC236}">
                <a16:creationId xmlns:a16="http://schemas.microsoft.com/office/drawing/2014/main" id="{00000000-0008-0000-0C00-00004600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84">
            <a:extLst>
              <a:ext uri="{FF2B5EF4-FFF2-40B4-BE49-F238E27FC236}">
                <a16:creationId xmlns:a16="http://schemas.microsoft.com/office/drawing/2014/main" id="{00000000-0008-0000-0C00-00004700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2" name="Freeform 285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" name="Freeform 286">
            <a:extLst>
              <a:ext uri="{FF2B5EF4-FFF2-40B4-BE49-F238E27FC236}">
                <a16:creationId xmlns:a16="http://schemas.microsoft.com/office/drawing/2014/main" id="{00000000-0008-0000-0C00-00004900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87">
            <a:extLst>
              <a:ext uri="{FF2B5EF4-FFF2-40B4-BE49-F238E27FC236}">
                <a16:creationId xmlns:a16="http://schemas.microsoft.com/office/drawing/2014/main" id="{00000000-0008-0000-0C00-00004A00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PR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6" name="PB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7" name="PE">
            <a:extLst>
              <a:ext uri="{FF2B5EF4-FFF2-40B4-BE49-F238E27FC236}">
                <a16:creationId xmlns:a16="http://schemas.microsoft.com/office/drawing/2014/main" id="{00000000-0008-0000-0C00-00004D00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8" name="PI">
            <a:extLst>
              <a:ext uri="{FF2B5EF4-FFF2-40B4-BE49-F238E27FC236}">
                <a16:creationId xmlns:a16="http://schemas.microsoft.com/office/drawing/2014/main" id="{00000000-0008-0000-0C00-00004E00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79" name="RJ">
            <a:extLst>
              <a:ext uri="{FF2B5EF4-FFF2-40B4-BE49-F238E27FC236}">
                <a16:creationId xmlns:a16="http://schemas.microsoft.com/office/drawing/2014/main" id="{00000000-0008-0000-0C00-00004F00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80" name="Rectangle 298">
            <a:extLst>
              <a:ext uri="{FF2B5EF4-FFF2-40B4-BE49-F238E27FC236}">
                <a16:creationId xmlns:a16="http://schemas.microsoft.com/office/drawing/2014/main" id="{00000000-0008-0000-0C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Freeform 299">
            <a:extLst>
              <a:ext uri="{FF2B5EF4-FFF2-40B4-BE49-F238E27FC236}">
                <a16:creationId xmlns:a16="http://schemas.microsoft.com/office/drawing/2014/main" id="{00000000-0008-0000-0C00-00005100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300">
            <a:extLst>
              <a:ext uri="{FF2B5EF4-FFF2-40B4-BE49-F238E27FC236}">
                <a16:creationId xmlns:a16="http://schemas.microsoft.com/office/drawing/2014/main" id="{00000000-0008-0000-0C00-000052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301">
            <a:extLst>
              <a:ext uri="{FF2B5EF4-FFF2-40B4-BE49-F238E27FC236}">
                <a16:creationId xmlns:a16="http://schemas.microsoft.com/office/drawing/2014/main" id="{00000000-0008-0000-0C00-000053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302">
            <a:extLst>
              <a:ext uri="{FF2B5EF4-FFF2-40B4-BE49-F238E27FC236}">
                <a16:creationId xmlns:a16="http://schemas.microsoft.com/office/drawing/2014/main" id="{00000000-0008-0000-0C00-000054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5" name="Freeform 303">
            <a:extLst>
              <a:ext uri="{FF2B5EF4-FFF2-40B4-BE49-F238E27FC236}">
                <a16:creationId xmlns:a16="http://schemas.microsoft.com/office/drawing/2014/main" id="{00000000-0008-0000-0C00-000055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304">
            <a:extLst>
              <a:ext uri="{FF2B5EF4-FFF2-40B4-BE49-F238E27FC236}">
                <a16:creationId xmlns:a16="http://schemas.microsoft.com/office/drawing/2014/main" id="{00000000-0008-0000-0C00-00005600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Freeform 305">
            <a:extLst>
              <a:ext uri="{FF2B5EF4-FFF2-40B4-BE49-F238E27FC236}">
                <a16:creationId xmlns:a16="http://schemas.microsoft.com/office/drawing/2014/main" id="{00000000-0008-0000-0C00-000057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306">
            <a:extLst>
              <a:ext uri="{FF2B5EF4-FFF2-40B4-BE49-F238E27FC236}">
                <a16:creationId xmlns:a16="http://schemas.microsoft.com/office/drawing/2014/main" id="{00000000-0008-0000-0C00-000058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307">
            <a:extLst>
              <a:ext uri="{FF2B5EF4-FFF2-40B4-BE49-F238E27FC236}">
                <a16:creationId xmlns:a16="http://schemas.microsoft.com/office/drawing/2014/main" id="{00000000-0008-0000-0C00-000059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308">
            <a:extLst>
              <a:ext uri="{FF2B5EF4-FFF2-40B4-BE49-F238E27FC236}">
                <a16:creationId xmlns:a16="http://schemas.microsoft.com/office/drawing/2014/main" id="{00000000-0008-0000-0C00-00005A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" name="Freeform 309">
            <a:extLst>
              <a:ext uri="{FF2B5EF4-FFF2-40B4-BE49-F238E27FC236}">
                <a16:creationId xmlns:a16="http://schemas.microsoft.com/office/drawing/2014/main" id="{00000000-0008-0000-0C00-00005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310">
            <a:extLst>
              <a:ext uri="{FF2B5EF4-FFF2-40B4-BE49-F238E27FC236}">
                <a16:creationId xmlns:a16="http://schemas.microsoft.com/office/drawing/2014/main" id="{00000000-0008-0000-0C00-00005C00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311">
            <a:extLst>
              <a:ext uri="{FF2B5EF4-FFF2-40B4-BE49-F238E27FC236}">
                <a16:creationId xmlns:a16="http://schemas.microsoft.com/office/drawing/2014/main" id="{00000000-0008-0000-0C00-00005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Freeform 312">
            <a:extLst>
              <a:ext uri="{FF2B5EF4-FFF2-40B4-BE49-F238E27FC236}">
                <a16:creationId xmlns:a16="http://schemas.microsoft.com/office/drawing/2014/main" id="{00000000-0008-0000-0C00-00005E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Freeform 313">
            <a:extLst>
              <a:ext uri="{FF2B5EF4-FFF2-40B4-BE49-F238E27FC236}">
                <a16:creationId xmlns:a16="http://schemas.microsoft.com/office/drawing/2014/main" id="{00000000-0008-0000-0C00-00005F00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6" name="Freeform 314">
            <a:extLst>
              <a:ext uri="{FF2B5EF4-FFF2-40B4-BE49-F238E27FC236}">
                <a16:creationId xmlns:a16="http://schemas.microsoft.com/office/drawing/2014/main" id="{00000000-0008-0000-0C00-000060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7" name="Freeform 315">
            <a:extLst>
              <a:ext uri="{FF2B5EF4-FFF2-40B4-BE49-F238E27FC236}">
                <a16:creationId xmlns:a16="http://schemas.microsoft.com/office/drawing/2014/main" id="{00000000-0008-0000-0C00-00006100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8" name="Freeform 316">
            <a:extLst>
              <a:ext uri="{FF2B5EF4-FFF2-40B4-BE49-F238E27FC236}">
                <a16:creationId xmlns:a16="http://schemas.microsoft.com/office/drawing/2014/main" id="{00000000-0008-0000-0C00-00006200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317">
            <a:extLst>
              <a:ext uri="{FF2B5EF4-FFF2-40B4-BE49-F238E27FC236}">
                <a16:creationId xmlns:a16="http://schemas.microsoft.com/office/drawing/2014/main" id="{00000000-0008-0000-0C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Freeform 318">
            <a:extLst>
              <a:ext uri="{FF2B5EF4-FFF2-40B4-BE49-F238E27FC236}">
                <a16:creationId xmlns:a16="http://schemas.microsoft.com/office/drawing/2014/main" id="{00000000-0008-0000-0C00-000064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1" name="Freeform 319">
            <a:extLst>
              <a:ext uri="{FF2B5EF4-FFF2-40B4-BE49-F238E27FC236}">
                <a16:creationId xmlns:a16="http://schemas.microsoft.com/office/drawing/2014/main" id="{00000000-0008-0000-0C00-000065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" name="Freeform 320">
            <a:extLst>
              <a:ext uri="{FF2B5EF4-FFF2-40B4-BE49-F238E27FC236}">
                <a16:creationId xmlns:a16="http://schemas.microsoft.com/office/drawing/2014/main" id="{00000000-0008-0000-0C00-00006600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" name="Freeform 321">
            <a:extLst>
              <a:ext uri="{FF2B5EF4-FFF2-40B4-BE49-F238E27FC236}">
                <a16:creationId xmlns:a16="http://schemas.microsoft.com/office/drawing/2014/main" id="{00000000-0008-0000-0C00-00006700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" name="Freeform 322">
            <a:extLst>
              <a:ext uri="{FF2B5EF4-FFF2-40B4-BE49-F238E27FC236}">
                <a16:creationId xmlns:a16="http://schemas.microsoft.com/office/drawing/2014/main" id="{00000000-0008-0000-0C00-00006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323">
            <a:extLst>
              <a:ext uri="{FF2B5EF4-FFF2-40B4-BE49-F238E27FC236}">
                <a16:creationId xmlns:a16="http://schemas.microsoft.com/office/drawing/2014/main" id="{00000000-0008-0000-0C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6" name="Freeform 324">
            <a:extLst>
              <a:ext uri="{FF2B5EF4-FFF2-40B4-BE49-F238E27FC236}">
                <a16:creationId xmlns:a16="http://schemas.microsoft.com/office/drawing/2014/main" id="{00000000-0008-0000-0C00-00006A00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Freeform 325">
            <a:extLst>
              <a:ext uri="{FF2B5EF4-FFF2-40B4-BE49-F238E27FC236}">
                <a16:creationId xmlns:a16="http://schemas.microsoft.com/office/drawing/2014/main" id="{00000000-0008-0000-0C00-00006B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" name="Freeform 326">
            <a:extLst>
              <a:ext uri="{FF2B5EF4-FFF2-40B4-BE49-F238E27FC236}">
                <a16:creationId xmlns:a16="http://schemas.microsoft.com/office/drawing/2014/main" id="{00000000-0008-0000-0C00-00006C00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" name="Freeform 327">
            <a:extLst>
              <a:ext uri="{FF2B5EF4-FFF2-40B4-BE49-F238E27FC236}">
                <a16:creationId xmlns:a16="http://schemas.microsoft.com/office/drawing/2014/main" id="{00000000-0008-0000-0C00-00006D00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" name="Freeform 328">
            <a:extLst>
              <a:ext uri="{FF2B5EF4-FFF2-40B4-BE49-F238E27FC236}">
                <a16:creationId xmlns:a16="http://schemas.microsoft.com/office/drawing/2014/main" id="{00000000-0008-0000-0C00-00006E00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1" name="Rectangle 329">
            <a:extLst>
              <a:ext uri="{FF2B5EF4-FFF2-40B4-BE49-F238E27FC236}">
                <a16:creationId xmlns:a16="http://schemas.microsoft.com/office/drawing/2014/main" id="{00000000-0008-0000-0C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Freeform 330">
            <a:extLst>
              <a:ext uri="{FF2B5EF4-FFF2-40B4-BE49-F238E27FC236}">
                <a16:creationId xmlns:a16="http://schemas.microsoft.com/office/drawing/2014/main" id="{00000000-0008-0000-0C00-00007000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" name="Freeform 331">
            <a:extLst>
              <a:ext uri="{FF2B5EF4-FFF2-40B4-BE49-F238E27FC236}">
                <a16:creationId xmlns:a16="http://schemas.microsoft.com/office/drawing/2014/main" id="{00000000-0008-0000-0C00-000071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" name="Freeform 332">
            <a:extLst>
              <a:ext uri="{FF2B5EF4-FFF2-40B4-BE49-F238E27FC236}">
                <a16:creationId xmlns:a16="http://schemas.microsoft.com/office/drawing/2014/main" id="{00000000-0008-0000-0C00-00007200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5" name="Rectangle 333">
            <a:extLst>
              <a:ext uri="{FF2B5EF4-FFF2-40B4-BE49-F238E27FC236}">
                <a16:creationId xmlns:a16="http://schemas.microsoft.com/office/drawing/2014/main" id="{00000000-0008-0000-0C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6" name="Freeform 334">
            <a:extLst>
              <a:ext uri="{FF2B5EF4-FFF2-40B4-BE49-F238E27FC236}">
                <a16:creationId xmlns:a16="http://schemas.microsoft.com/office/drawing/2014/main" id="{00000000-0008-0000-0C00-00007400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7" name="Freeform 335">
            <a:extLst>
              <a:ext uri="{FF2B5EF4-FFF2-40B4-BE49-F238E27FC236}">
                <a16:creationId xmlns:a16="http://schemas.microsoft.com/office/drawing/2014/main" id="{00000000-0008-0000-0C00-00007500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8" name="Freeform 336">
            <a:extLst>
              <a:ext uri="{FF2B5EF4-FFF2-40B4-BE49-F238E27FC236}">
                <a16:creationId xmlns:a16="http://schemas.microsoft.com/office/drawing/2014/main" id="{00000000-0008-0000-0C00-00007600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" name="Freeform 337">
            <a:extLst>
              <a:ext uri="{FF2B5EF4-FFF2-40B4-BE49-F238E27FC236}">
                <a16:creationId xmlns:a16="http://schemas.microsoft.com/office/drawing/2014/main" id="{00000000-0008-0000-0C00-00007700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0" name="Freeform 338">
            <a:extLst>
              <a:ext uri="{FF2B5EF4-FFF2-40B4-BE49-F238E27FC236}">
                <a16:creationId xmlns:a16="http://schemas.microsoft.com/office/drawing/2014/main" id="{00000000-0008-0000-0C00-00007800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" name="Freeform 339">
            <a:extLst>
              <a:ext uri="{FF2B5EF4-FFF2-40B4-BE49-F238E27FC236}">
                <a16:creationId xmlns:a16="http://schemas.microsoft.com/office/drawing/2014/main" id="{00000000-0008-0000-0C00-00007900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2" name="Freeform 340">
            <a:extLst>
              <a:ext uri="{FF2B5EF4-FFF2-40B4-BE49-F238E27FC236}">
                <a16:creationId xmlns:a16="http://schemas.microsoft.com/office/drawing/2014/main" id="{00000000-0008-0000-0C00-00007A00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3" name="RN">
            <a:extLst>
              <a:ext uri="{FF2B5EF4-FFF2-40B4-BE49-F238E27FC236}">
                <a16:creationId xmlns:a16="http://schemas.microsoft.com/office/drawing/2014/main" id="{00000000-0008-0000-0C00-00007B00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4" name="RS">
            <a:extLst>
              <a:ext uri="{FF2B5EF4-FFF2-40B4-BE49-F238E27FC236}">
                <a16:creationId xmlns:a16="http://schemas.microsoft.com/office/drawing/2014/main" id="{00000000-0008-0000-0C00-00007C00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1F4E78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5" name="RO">
            <a:extLst>
              <a:ext uri="{FF2B5EF4-FFF2-40B4-BE49-F238E27FC236}">
                <a16:creationId xmlns:a16="http://schemas.microsoft.com/office/drawing/2014/main" id="{00000000-0008-0000-0C00-00007D00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6" name="RR">
            <a:extLst>
              <a:ext uri="{FF2B5EF4-FFF2-40B4-BE49-F238E27FC236}">
                <a16:creationId xmlns:a16="http://schemas.microsoft.com/office/drawing/2014/main" id="{00000000-0008-0000-0C00-00007E00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7" name="SC">
            <a:extLst>
              <a:ext uri="{FF2B5EF4-FFF2-40B4-BE49-F238E27FC236}">
                <a16:creationId xmlns:a16="http://schemas.microsoft.com/office/drawing/2014/main" id="{00000000-0008-0000-0C00-00007F00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BC2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8" name="Freeform 351">
            <a:extLst>
              <a:ext uri="{FF2B5EF4-FFF2-40B4-BE49-F238E27FC236}">
                <a16:creationId xmlns:a16="http://schemas.microsoft.com/office/drawing/2014/main" id="{00000000-0008-0000-0C00-000080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9" name="Freeform 352">
            <a:extLst>
              <a:ext uri="{FF2B5EF4-FFF2-40B4-BE49-F238E27FC236}">
                <a16:creationId xmlns:a16="http://schemas.microsoft.com/office/drawing/2014/main" id="{00000000-0008-0000-0C00-00008100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0" name="Freeform 353">
            <a:extLst>
              <a:ext uri="{FF2B5EF4-FFF2-40B4-BE49-F238E27FC236}">
                <a16:creationId xmlns:a16="http://schemas.microsoft.com/office/drawing/2014/main" id="{00000000-0008-0000-0C00-00008200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1" name="SP">
            <a:extLst>
              <a:ext uri="{FF2B5EF4-FFF2-40B4-BE49-F238E27FC236}">
                <a16:creationId xmlns:a16="http://schemas.microsoft.com/office/drawing/2014/main" id="{00000000-0008-0000-0C00-00008300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203764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2" name="Freeform 356">
            <a:extLst>
              <a:ext uri="{FF2B5EF4-FFF2-40B4-BE49-F238E27FC236}">
                <a16:creationId xmlns:a16="http://schemas.microsoft.com/office/drawing/2014/main" id="{00000000-0008-0000-0C00-000084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" name="Freeform 357">
            <a:extLst>
              <a:ext uri="{FF2B5EF4-FFF2-40B4-BE49-F238E27FC236}">
                <a16:creationId xmlns:a16="http://schemas.microsoft.com/office/drawing/2014/main" id="{00000000-0008-0000-0C00-00008500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4" name="Freeform 358">
            <a:extLst>
              <a:ext uri="{FF2B5EF4-FFF2-40B4-BE49-F238E27FC236}">
                <a16:creationId xmlns:a16="http://schemas.microsoft.com/office/drawing/2014/main" id="{00000000-0008-0000-0C00-00008600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5" name="Freeform 359">
            <a:extLst>
              <a:ext uri="{FF2B5EF4-FFF2-40B4-BE49-F238E27FC236}">
                <a16:creationId xmlns:a16="http://schemas.microsoft.com/office/drawing/2014/main" id="{00000000-0008-0000-0C00-00008700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6" name="Freeform 360">
            <a:extLst>
              <a:ext uri="{FF2B5EF4-FFF2-40B4-BE49-F238E27FC236}">
                <a16:creationId xmlns:a16="http://schemas.microsoft.com/office/drawing/2014/main" id="{00000000-0008-0000-0C00-00008800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7" name="Freeform 361">
            <a:extLst>
              <a:ext uri="{FF2B5EF4-FFF2-40B4-BE49-F238E27FC236}">
                <a16:creationId xmlns:a16="http://schemas.microsoft.com/office/drawing/2014/main" id="{00000000-0008-0000-0C00-000089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8" name="Freeform 362">
            <a:extLst>
              <a:ext uri="{FF2B5EF4-FFF2-40B4-BE49-F238E27FC236}">
                <a16:creationId xmlns:a16="http://schemas.microsoft.com/office/drawing/2014/main" id="{00000000-0008-0000-0C00-00008A00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9" name="Freeform 363">
            <a:extLst>
              <a:ext uri="{FF2B5EF4-FFF2-40B4-BE49-F238E27FC236}">
                <a16:creationId xmlns:a16="http://schemas.microsoft.com/office/drawing/2014/main" id="{00000000-0008-0000-0C00-00008B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0" name="Rectangle 364">
            <a:extLst>
              <a:ext uri="{FF2B5EF4-FFF2-40B4-BE49-F238E27FC236}">
                <a16:creationId xmlns:a16="http://schemas.microsoft.com/office/drawing/2014/main" id="{00000000-0008-0000-0C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1" name="Freeform 365">
            <a:extLst>
              <a:ext uri="{FF2B5EF4-FFF2-40B4-BE49-F238E27FC236}">
                <a16:creationId xmlns:a16="http://schemas.microsoft.com/office/drawing/2014/main" id="{00000000-0008-0000-0C00-00008D00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2" name="Freeform 366">
            <a:extLst>
              <a:ext uri="{FF2B5EF4-FFF2-40B4-BE49-F238E27FC236}">
                <a16:creationId xmlns:a16="http://schemas.microsoft.com/office/drawing/2014/main" id="{00000000-0008-0000-0C00-00008E00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" name="Freeform 367">
            <a:extLst>
              <a:ext uri="{FF2B5EF4-FFF2-40B4-BE49-F238E27FC236}">
                <a16:creationId xmlns:a16="http://schemas.microsoft.com/office/drawing/2014/main" id="{00000000-0008-0000-0C00-00008F00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4" name="Freeform 368">
            <a:extLst>
              <a:ext uri="{FF2B5EF4-FFF2-40B4-BE49-F238E27FC236}">
                <a16:creationId xmlns:a16="http://schemas.microsoft.com/office/drawing/2014/main" id="{00000000-0008-0000-0C00-00009000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5" name="Freeform 369">
            <a:extLst>
              <a:ext uri="{FF2B5EF4-FFF2-40B4-BE49-F238E27FC236}">
                <a16:creationId xmlns:a16="http://schemas.microsoft.com/office/drawing/2014/main" id="{00000000-0008-0000-0C00-00009100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6" name="Freeform 370">
            <a:extLst>
              <a:ext uri="{FF2B5EF4-FFF2-40B4-BE49-F238E27FC236}">
                <a16:creationId xmlns:a16="http://schemas.microsoft.com/office/drawing/2014/main" id="{00000000-0008-0000-0C00-00009200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7" name="Rectangle 371">
            <a:extLst>
              <a:ext uri="{FF2B5EF4-FFF2-40B4-BE49-F238E27FC236}">
                <a16:creationId xmlns:a16="http://schemas.microsoft.com/office/drawing/2014/main" id="{00000000-0008-0000-0C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8" name="Freeform 372">
            <a:extLst>
              <a:ext uri="{FF2B5EF4-FFF2-40B4-BE49-F238E27FC236}">
                <a16:creationId xmlns:a16="http://schemas.microsoft.com/office/drawing/2014/main" id="{00000000-0008-0000-0C00-00009400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9" name="Freeform 373">
            <a:extLst>
              <a:ext uri="{FF2B5EF4-FFF2-40B4-BE49-F238E27FC236}">
                <a16:creationId xmlns:a16="http://schemas.microsoft.com/office/drawing/2014/main" id="{00000000-0008-0000-0C00-00009500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" name="Rectangle 374">
            <a:extLst>
              <a:ext uri="{FF2B5EF4-FFF2-40B4-BE49-F238E27FC236}">
                <a16:creationId xmlns:a16="http://schemas.microsoft.com/office/drawing/2014/main" id="{00000000-0008-0000-0C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1" name="Rectangle 375">
            <a:extLst>
              <a:ext uri="{FF2B5EF4-FFF2-40B4-BE49-F238E27FC236}">
                <a16:creationId xmlns:a16="http://schemas.microsoft.com/office/drawing/2014/main" id="{00000000-0008-0000-0C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2" name="Freeform 376">
            <a:extLst>
              <a:ext uri="{FF2B5EF4-FFF2-40B4-BE49-F238E27FC236}">
                <a16:creationId xmlns:a16="http://schemas.microsoft.com/office/drawing/2014/main" id="{00000000-0008-0000-0C00-00009800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" name="Rectangle 377">
            <a:extLst>
              <a:ext uri="{FF2B5EF4-FFF2-40B4-BE49-F238E27FC236}">
                <a16:creationId xmlns:a16="http://schemas.microsoft.com/office/drawing/2014/main" id="{00000000-0008-0000-0C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4" name="Freeform 378">
            <a:extLst>
              <a:ext uri="{FF2B5EF4-FFF2-40B4-BE49-F238E27FC236}">
                <a16:creationId xmlns:a16="http://schemas.microsoft.com/office/drawing/2014/main" id="{00000000-0008-0000-0C00-00009A00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Freeform 379">
            <a:extLst>
              <a:ext uri="{FF2B5EF4-FFF2-40B4-BE49-F238E27FC236}">
                <a16:creationId xmlns:a16="http://schemas.microsoft.com/office/drawing/2014/main" id="{00000000-0008-0000-0C00-00009B00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Freeform 380">
            <a:extLst>
              <a:ext uri="{FF2B5EF4-FFF2-40B4-BE49-F238E27FC236}">
                <a16:creationId xmlns:a16="http://schemas.microsoft.com/office/drawing/2014/main" id="{00000000-0008-0000-0C00-00009C00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7" name="Freeform 381">
            <a:extLst>
              <a:ext uri="{FF2B5EF4-FFF2-40B4-BE49-F238E27FC236}">
                <a16:creationId xmlns:a16="http://schemas.microsoft.com/office/drawing/2014/main" id="{00000000-0008-0000-0C00-00009D00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8" name="Freeform 382">
            <a:extLst>
              <a:ext uri="{FF2B5EF4-FFF2-40B4-BE49-F238E27FC236}">
                <a16:creationId xmlns:a16="http://schemas.microsoft.com/office/drawing/2014/main" id="{00000000-0008-0000-0C00-00009E00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9" name="SE">
            <a:extLst>
              <a:ext uri="{FF2B5EF4-FFF2-40B4-BE49-F238E27FC236}">
                <a16:creationId xmlns:a16="http://schemas.microsoft.com/office/drawing/2014/main" id="{00000000-0008-0000-0C00-00009F00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808080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TO">
            <a:extLst>
              <a:ext uri="{FF2B5EF4-FFF2-40B4-BE49-F238E27FC236}">
                <a16:creationId xmlns:a16="http://schemas.microsoft.com/office/drawing/2014/main" id="{00000000-0008-0000-0C00-0000A000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BFBFBF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1" name="Freeform 387">
            <a:extLst>
              <a:ext uri="{FF2B5EF4-FFF2-40B4-BE49-F238E27FC236}">
                <a16:creationId xmlns:a16="http://schemas.microsoft.com/office/drawing/2014/main" id="{00000000-0008-0000-0C00-0000A100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314550" y="387883"/>
    <xdr:ext cx="9648825" cy="601027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13</xdr:col>
      <xdr:colOff>563498</xdr:colOff>
      <xdr:row>20</xdr:row>
      <xdr:rowOff>0</xdr:rowOff>
    </xdr:from>
    <xdr:to>
      <xdr:col>14</xdr:col>
      <xdr:colOff>403412</xdr:colOff>
      <xdr:row>22</xdr:row>
      <xdr:rowOff>56028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0514322" y="3810000"/>
          <a:ext cx="445031" cy="437028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10</a:t>
          </a:r>
        </a:p>
      </xdr:txBody>
    </xdr:sp>
    <xdr:clientData/>
  </xdr:twoCellAnchor>
  <xdr:twoCellAnchor>
    <xdr:from>
      <xdr:col>19</xdr:col>
      <xdr:colOff>90450</xdr:colOff>
      <xdr:row>16</xdr:row>
      <xdr:rowOff>128868</xdr:rowOff>
    </xdr:from>
    <xdr:to>
      <xdr:col>19</xdr:col>
      <xdr:colOff>549090</xdr:colOff>
      <xdr:row>19</xdr:row>
      <xdr:rowOff>11206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671979" y="3176868"/>
          <a:ext cx="458640" cy="453838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18</a:t>
          </a:r>
        </a:p>
      </xdr:txBody>
    </xdr:sp>
    <xdr:clientData/>
  </xdr:twoCellAnchor>
  <xdr:twoCellAnchor>
    <xdr:from>
      <xdr:col>10</xdr:col>
      <xdr:colOff>27214</xdr:colOff>
      <xdr:row>18</xdr:row>
      <xdr:rowOff>180095</xdr:rowOff>
    </xdr:from>
    <xdr:to>
      <xdr:col>10</xdr:col>
      <xdr:colOff>470647</xdr:colOff>
      <xdr:row>21</xdr:row>
      <xdr:rowOff>33618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162685" y="3609095"/>
          <a:ext cx="443433" cy="425023"/>
        </a:xfrm>
        <a:prstGeom prst="ellipse">
          <a:avLst/>
        </a:prstGeom>
        <a:solidFill>
          <a:srgbClr val="58B6C0">
            <a:alpha val="32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13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0.10703</cdr:x>
      <cdr:y>0.56777</cdr:y>
    </cdr:from>
    <cdr:to>
      <cdr:x>0.15299</cdr:x>
      <cdr:y>0.6365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1032691" y="3412440"/>
          <a:ext cx="443524" cy="413089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t>11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21</xdr:row>
      <xdr:rowOff>172573</xdr:rowOff>
    </xdr:from>
    <xdr:to>
      <xdr:col>5</xdr:col>
      <xdr:colOff>549089</xdr:colOff>
      <xdr:row>25</xdr:row>
      <xdr:rowOff>11209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235324" y="4173073"/>
          <a:ext cx="3339353" cy="60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das</a:t>
          </a:r>
          <a:r>
            <a:rPr lang="pt-BR" sz="1200" b="1" baseline="0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 salas em complexos com até 5 salas</a:t>
          </a:r>
          <a:endParaRPr lang="pt-BR" sz="1200" b="1">
            <a:solidFill>
              <a:srgbClr val="7A8C8E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0</xdr:colOff>
      <xdr:row>20</xdr:row>
      <xdr:rowOff>85725</xdr:rowOff>
    </xdr:to>
    <xdr:sp macro="" textlink="">
      <xdr:nvSpPr>
        <xdr:cNvPr id="37" name="Retângulo de cantos arredondados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/>
      </xdr:nvSpPr>
      <xdr:spPr>
        <a:xfrm>
          <a:off x="0" y="1343025"/>
          <a:ext cx="0" cy="25527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absoluteAnchor>
    <xdr:pos x="11209" y="1871381"/>
    <xdr:ext cx="3803938" cy="2369767"/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392066" y="1927413"/>
    <xdr:ext cx="3839912" cy="2392178"/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4314267" y="5055592"/>
    <xdr:ext cx="4044427" cy="2519586"/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0" y="4964205"/>
    <xdr:ext cx="3965825" cy="2470619"/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twoCellAnchor>
    <xdr:from>
      <xdr:col>1</xdr:col>
      <xdr:colOff>526392</xdr:colOff>
      <xdr:row>13</xdr:row>
      <xdr:rowOff>142316</xdr:rowOff>
    </xdr:from>
    <xdr:to>
      <xdr:col>4</xdr:col>
      <xdr:colOff>352425</xdr:colOff>
      <xdr:row>19</xdr:row>
      <xdr:rowOff>57149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6467" y="2618816"/>
          <a:ext cx="1626258" cy="1057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cs typeface="Segoe UI" panose="020B0502040204020203" pitchFamily="34" charset="0"/>
            </a:rPr>
            <a:t>78,9%</a:t>
          </a:r>
        </a:p>
      </xdr:txBody>
    </xdr:sp>
    <xdr:clientData/>
  </xdr:twoCellAnchor>
  <xdr:twoCellAnchor>
    <xdr:from>
      <xdr:col>7</xdr:col>
      <xdr:colOff>469387</xdr:colOff>
      <xdr:row>22</xdr:row>
      <xdr:rowOff>55469</xdr:rowOff>
    </xdr:from>
    <xdr:to>
      <xdr:col>13</xdr:col>
      <xdr:colOff>44824</xdr:colOff>
      <xdr:row>25</xdr:row>
      <xdr:rowOff>145676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4705211" y="4246469"/>
          <a:ext cx="3206142" cy="661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são salas com projeção em 3D</a:t>
          </a:r>
        </a:p>
      </xdr:txBody>
    </xdr:sp>
    <xdr:clientData/>
  </xdr:twoCellAnchor>
  <xdr:twoCellAnchor>
    <xdr:from>
      <xdr:col>9</xdr:col>
      <xdr:colOff>176109</xdr:colOff>
      <xdr:row>13</xdr:row>
      <xdr:rowOff>189942</xdr:rowOff>
    </xdr:from>
    <xdr:to>
      <xdr:col>12</xdr:col>
      <xdr:colOff>9525</xdr:colOff>
      <xdr:row>19</xdr:row>
      <xdr:rowOff>47625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5576784" y="2666442"/>
          <a:ext cx="1633641" cy="1000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61,5%</a:t>
          </a:r>
        </a:p>
      </xdr:txBody>
    </xdr:sp>
    <xdr:clientData/>
  </xdr:twoCellAnchor>
  <xdr:twoCellAnchor>
    <xdr:from>
      <xdr:col>9</xdr:col>
      <xdr:colOff>206905</xdr:colOff>
      <xdr:row>30</xdr:row>
      <xdr:rowOff>141754</xdr:rowOff>
    </xdr:from>
    <xdr:to>
      <xdr:col>12</xdr:col>
      <xdr:colOff>57149</xdr:colOff>
      <xdr:row>35</xdr:row>
      <xdr:rowOff>123825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5607580" y="5856754"/>
          <a:ext cx="1650469" cy="934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23,9%</a:t>
          </a:r>
        </a:p>
      </xdr:txBody>
    </xdr:sp>
    <xdr:clientData/>
  </xdr:twoCellAnchor>
  <xdr:twoCellAnchor>
    <xdr:from>
      <xdr:col>8</xdr:col>
      <xdr:colOff>6833</xdr:colOff>
      <xdr:row>39</xdr:row>
      <xdr:rowOff>89085</xdr:rowOff>
    </xdr:from>
    <xdr:to>
      <xdr:col>12</xdr:col>
      <xdr:colOff>560294</xdr:colOff>
      <xdr:row>43</xdr:row>
      <xdr:rowOff>67236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4847774" y="7518585"/>
          <a:ext cx="2973932" cy="74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das salas foram</a:t>
          </a:r>
          <a:r>
            <a:rPr lang="pt-BR" sz="1200" b="1" baseline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abertas no estado de São Paulo</a:t>
          </a:r>
        </a:p>
      </xdr:txBody>
    </xdr:sp>
    <xdr:clientData/>
  </xdr:twoCellAnchor>
  <xdr:twoCellAnchor>
    <xdr:from>
      <xdr:col>2</xdr:col>
      <xdr:colOff>34872</xdr:colOff>
      <xdr:row>30</xdr:row>
      <xdr:rowOff>56590</xdr:rowOff>
    </xdr:from>
    <xdr:to>
      <xdr:col>4</xdr:col>
      <xdr:colOff>419099</xdr:colOff>
      <xdr:row>35</xdr:row>
      <xdr:rowOff>0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235022" y="5771590"/>
          <a:ext cx="1584377" cy="8959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35,8%</a:t>
          </a:r>
        </a:p>
      </xdr:txBody>
    </xdr:sp>
    <xdr:clientData/>
  </xdr:twoCellAnchor>
  <xdr:twoCellAnchor>
    <xdr:from>
      <xdr:col>0</xdr:col>
      <xdr:colOff>483471</xdr:colOff>
      <xdr:row>38</xdr:row>
      <xdr:rowOff>177054</xdr:rowOff>
    </xdr:from>
    <xdr:to>
      <xdr:col>5</xdr:col>
      <xdr:colOff>392206</xdr:colOff>
      <xdr:row>42</xdr:row>
      <xdr:rowOff>56030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483471" y="7416054"/>
          <a:ext cx="2934323" cy="64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2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das salas foram abertas em cidades de grande porte</a:t>
          </a:r>
        </a:p>
      </xdr:txBody>
    </xdr:sp>
    <xdr:clientData/>
  </xdr:twoCellAnchor>
  <xdr:absoluteAnchor>
    <xdr:pos x="2229974" y="168089"/>
    <xdr:ext cx="3911863" cy="2437002"/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twoCellAnchor>
    <xdr:from>
      <xdr:col>5</xdr:col>
      <xdr:colOff>369234</xdr:colOff>
      <xdr:row>4</xdr:row>
      <xdr:rowOff>9525</xdr:rowOff>
    </xdr:from>
    <xdr:to>
      <xdr:col>8</xdr:col>
      <xdr:colOff>153521</xdr:colOff>
      <xdr:row>10</xdr:row>
      <xdr:rowOff>123265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369609" y="771525"/>
          <a:ext cx="1584512" cy="1256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1">
              <a:solidFill>
                <a:srgbClr val="7A8C8E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109 salas inauguradas em novos complexos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lena.barbosa/Configura&#231;&#245;es%20locais/Temporary%20Internet%20Files/OLKD3/Past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47920457/Documents/LUCIANO/MEUS%20DOCS%20IBGE/PROJE&#199;&#213;ES/SISTEMA%20PROJE&#199;&#195;O/SISTEMA%20DE%20PROJE&#199;&#195;O%20POPULACIONAL%20(NOV&#205;SSIMO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lat&#243;rio%20Final/RELATORIOS%20SAM%2031122006/Relat&#243;rio%20de%20Acompanhamento%20de%20Mercado/Relat&#243;rio%20de%20Acompanhamento%20de%20Mercado%20-%20CM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ana.zubelli/Meus%20documentos/Downloads/ESTIMATIVAS%202013_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2"/>
      <sheetName val="Capa - pessoal"/>
      <sheetName val="INDICE"/>
      <sheetName val="Lançamentos"/>
    </sheetNames>
    <sheetDataSet>
      <sheetData sheetId="0">
        <row r="1">
          <cell r="A1" t="str">
            <v>SALAS</v>
          </cell>
        </row>
        <row r="2">
          <cell r="A2" t="str">
            <v>Achados e  Perdidos</v>
          </cell>
          <cell r="B2" t="str">
            <v>BA Contar</v>
          </cell>
          <cell r="C2">
            <v>3</v>
          </cell>
        </row>
        <row r="3">
          <cell r="A3" t="str">
            <v>Achados e  Perdidos</v>
          </cell>
          <cell r="B3" t="str">
            <v>DF Contar</v>
          </cell>
          <cell r="C3">
            <v>4</v>
          </cell>
        </row>
        <row r="4">
          <cell r="A4" t="str">
            <v>Achados e  Perdidos</v>
          </cell>
          <cell r="B4" t="str">
            <v>MG Contar</v>
          </cell>
          <cell r="C4">
            <v>3</v>
          </cell>
        </row>
        <row r="5">
          <cell r="A5" t="str">
            <v>Achados e  Perdidos</v>
          </cell>
          <cell r="B5" t="str">
            <v>PE Contar</v>
          </cell>
          <cell r="C5">
            <v>2</v>
          </cell>
        </row>
        <row r="6">
          <cell r="A6" t="str">
            <v>Achados e  Perdidos</v>
          </cell>
          <cell r="B6" t="str">
            <v>PR Contar</v>
          </cell>
          <cell r="C6">
            <v>2</v>
          </cell>
        </row>
        <row r="7">
          <cell r="A7" t="str">
            <v>Achados e  Perdidos</v>
          </cell>
          <cell r="B7" t="str">
            <v>RJ Contar</v>
          </cell>
          <cell r="C7">
            <v>8</v>
          </cell>
        </row>
        <row r="8">
          <cell r="A8" t="str">
            <v>Achados e  Perdidos</v>
          </cell>
          <cell r="B8" t="str">
            <v>RS Contar</v>
          </cell>
          <cell r="C8">
            <v>2</v>
          </cell>
        </row>
        <row r="9">
          <cell r="A9" t="str">
            <v>Achados e  Perdidos</v>
          </cell>
          <cell r="B9" t="str">
            <v>SP Contar</v>
          </cell>
          <cell r="C9">
            <v>10</v>
          </cell>
        </row>
        <row r="10">
          <cell r="A10" t="str">
            <v>Araguaya - A Conspiração do Silêncio</v>
          </cell>
          <cell r="B10" t="str">
            <v>DF Contar</v>
          </cell>
          <cell r="C10">
            <v>7</v>
          </cell>
        </row>
        <row r="11">
          <cell r="A11" t="str">
            <v>Araguaya - A Conspiração do Silêncio</v>
          </cell>
          <cell r="B11" t="str">
            <v>RJ Contar</v>
          </cell>
          <cell r="C11">
            <v>2</v>
          </cell>
        </row>
        <row r="12">
          <cell r="A12" t="str">
            <v>Araguaya - A Conspiração do Silêncio</v>
          </cell>
          <cell r="B12" t="str">
            <v>SP Contar</v>
          </cell>
          <cell r="C12">
            <v>5</v>
          </cell>
        </row>
        <row r="13">
          <cell r="A13" t="str">
            <v>Árido Movie</v>
          </cell>
          <cell r="B13" t="str">
            <v>MG Contar</v>
          </cell>
          <cell r="C13">
            <v>3</v>
          </cell>
        </row>
        <row r="14">
          <cell r="A14" t="str">
            <v>Árido Movie</v>
          </cell>
          <cell r="B14" t="str">
            <v>PE Contar</v>
          </cell>
          <cell r="C14">
            <v>3</v>
          </cell>
        </row>
        <row r="15">
          <cell r="A15" t="str">
            <v>Árido Movie</v>
          </cell>
          <cell r="B15" t="str">
            <v>RJ Contar</v>
          </cell>
          <cell r="C15">
            <v>5</v>
          </cell>
        </row>
        <row r="16">
          <cell r="A16" t="str">
            <v>Árido Movie</v>
          </cell>
          <cell r="B16" t="str">
            <v>RS Contar</v>
          </cell>
          <cell r="C16">
            <v>1</v>
          </cell>
        </row>
        <row r="17">
          <cell r="A17" t="str">
            <v>Árido Movie</v>
          </cell>
          <cell r="B17" t="str">
            <v>SP Contar</v>
          </cell>
          <cell r="C17">
            <v>6</v>
          </cell>
        </row>
        <row r="18">
          <cell r="A18" t="str">
            <v>Bens Confiscados</v>
          </cell>
          <cell r="B18" t="str">
            <v>BA Contar</v>
          </cell>
          <cell r="C18">
            <v>1</v>
          </cell>
        </row>
        <row r="19">
          <cell r="A19" t="str">
            <v>Bens Confiscados</v>
          </cell>
          <cell r="B19" t="str">
            <v>DF Contar</v>
          </cell>
          <cell r="C19">
            <v>2</v>
          </cell>
        </row>
        <row r="20">
          <cell r="A20" t="str">
            <v>Bens Confiscados</v>
          </cell>
          <cell r="B20" t="str">
            <v>MG Contar</v>
          </cell>
          <cell r="C20">
            <v>1</v>
          </cell>
        </row>
        <row r="21">
          <cell r="A21" t="str">
            <v>Bens Confiscados</v>
          </cell>
          <cell r="B21" t="str">
            <v>PR Contar</v>
          </cell>
          <cell r="C21">
            <v>2</v>
          </cell>
        </row>
        <row r="22">
          <cell r="A22" t="str">
            <v>Bens Confiscados</v>
          </cell>
          <cell r="B22" t="str">
            <v>RJ Contar</v>
          </cell>
          <cell r="C22">
            <v>1</v>
          </cell>
        </row>
        <row r="23">
          <cell r="A23" t="str">
            <v>Boleiros 2 - Vencedores e Vencidos</v>
          </cell>
          <cell r="B23" t="str">
            <v>DF Contar</v>
          </cell>
          <cell r="C23">
            <v>6</v>
          </cell>
        </row>
        <row r="24">
          <cell r="A24" t="str">
            <v>Boleiros 2 - Vencedores e Vencidos</v>
          </cell>
          <cell r="B24" t="str">
            <v>PR Contar</v>
          </cell>
          <cell r="C24">
            <v>6</v>
          </cell>
        </row>
        <row r="25">
          <cell r="A25" t="str">
            <v>Boleiros 2 - Vencedores e Vencidos</v>
          </cell>
          <cell r="B25" t="str">
            <v>RJ Contar</v>
          </cell>
          <cell r="C25">
            <v>9</v>
          </cell>
        </row>
        <row r="26">
          <cell r="A26" t="str">
            <v>Boleiros 2 - Vencedores e Vencidos</v>
          </cell>
          <cell r="B26" t="str">
            <v>RS Contar</v>
          </cell>
          <cell r="C26">
            <v>2</v>
          </cell>
        </row>
        <row r="27">
          <cell r="A27" t="str">
            <v>Boleiros 2 - Vencedores e Vencidos</v>
          </cell>
          <cell r="B27" t="str">
            <v>SP Contar</v>
          </cell>
          <cell r="C27">
            <v>16</v>
          </cell>
        </row>
        <row r="28">
          <cell r="A28" t="str">
            <v>Brasília 18%</v>
          </cell>
          <cell r="B28" t="str">
            <v>BA Contar</v>
          </cell>
          <cell r="C28">
            <v>3</v>
          </cell>
        </row>
        <row r="29">
          <cell r="A29" t="str">
            <v>Brasília 18%</v>
          </cell>
          <cell r="B29" t="str">
            <v>DF Contar</v>
          </cell>
          <cell r="C29">
            <v>8</v>
          </cell>
        </row>
        <row r="30">
          <cell r="A30" t="str">
            <v>Brasília 18%</v>
          </cell>
          <cell r="B30" t="str">
            <v>MG Contar</v>
          </cell>
          <cell r="C30">
            <v>5</v>
          </cell>
        </row>
        <row r="31">
          <cell r="A31" t="str">
            <v>Brasília 18%</v>
          </cell>
          <cell r="B31" t="str">
            <v>PE Contar</v>
          </cell>
          <cell r="C31">
            <v>4</v>
          </cell>
        </row>
        <row r="32">
          <cell r="A32" t="str">
            <v>Brasília 18%</v>
          </cell>
          <cell r="B32" t="str">
            <v>PR Contar</v>
          </cell>
          <cell r="C32">
            <v>4</v>
          </cell>
        </row>
        <row r="33">
          <cell r="A33" t="str">
            <v>Brasília 18%</v>
          </cell>
          <cell r="B33" t="str">
            <v>RJ Contar</v>
          </cell>
          <cell r="C33">
            <v>9</v>
          </cell>
        </row>
        <row r="34">
          <cell r="A34" t="str">
            <v>Brasília 18%</v>
          </cell>
          <cell r="B34" t="str">
            <v>RS Contar</v>
          </cell>
          <cell r="C34">
            <v>4</v>
          </cell>
        </row>
        <row r="35">
          <cell r="A35" t="str">
            <v>Brasília 18%</v>
          </cell>
          <cell r="B35" t="str">
            <v>SP Contar</v>
          </cell>
          <cell r="C35">
            <v>11</v>
          </cell>
        </row>
        <row r="36">
          <cell r="A36" t="str">
            <v>Cerro do Jarau</v>
          </cell>
          <cell r="B36" t="str">
            <v>RS Contar</v>
          </cell>
          <cell r="C36">
            <v>5</v>
          </cell>
        </row>
        <row r="37">
          <cell r="A37" t="str">
            <v>Concepção, A</v>
          </cell>
          <cell r="B37" t="str">
            <v>BA Contar</v>
          </cell>
          <cell r="C37">
            <v>2</v>
          </cell>
        </row>
        <row r="38">
          <cell r="A38" t="str">
            <v>Concepção, A</v>
          </cell>
          <cell r="B38" t="str">
            <v>DF Contar</v>
          </cell>
          <cell r="C38">
            <v>9</v>
          </cell>
        </row>
        <row r="39">
          <cell r="A39" t="str">
            <v>Concepção, A</v>
          </cell>
          <cell r="B39" t="str">
            <v>MG Contar</v>
          </cell>
          <cell r="C39">
            <v>5</v>
          </cell>
        </row>
        <row r="40">
          <cell r="A40" t="str">
            <v>Concepção, A</v>
          </cell>
          <cell r="B40" t="str">
            <v>RJ Contar</v>
          </cell>
          <cell r="C40">
            <v>8</v>
          </cell>
        </row>
        <row r="41">
          <cell r="A41" t="str">
            <v>Concepção, A</v>
          </cell>
          <cell r="B41" t="str">
            <v>RS Contar</v>
          </cell>
          <cell r="C41">
            <v>3</v>
          </cell>
        </row>
        <row r="42">
          <cell r="A42" t="str">
            <v>Concepção, A</v>
          </cell>
          <cell r="B42" t="str">
            <v>SP Contar</v>
          </cell>
          <cell r="C42">
            <v>13</v>
          </cell>
        </row>
        <row r="43">
          <cell r="A43" t="str">
            <v>Crime Delicado</v>
          </cell>
          <cell r="B43" t="str">
            <v>BA Contar</v>
          </cell>
          <cell r="C43">
            <v>3</v>
          </cell>
        </row>
        <row r="44">
          <cell r="A44" t="str">
            <v>Crime Delicado</v>
          </cell>
          <cell r="B44" t="str">
            <v>DF Contar</v>
          </cell>
          <cell r="C44">
            <v>2</v>
          </cell>
        </row>
        <row r="45">
          <cell r="A45" t="str">
            <v>Crime Delicado</v>
          </cell>
          <cell r="B45" t="str">
            <v>MG Contar</v>
          </cell>
          <cell r="C45">
            <v>1</v>
          </cell>
        </row>
        <row r="46">
          <cell r="A46" t="str">
            <v>Crime Delicado</v>
          </cell>
          <cell r="B46" t="str">
            <v>PE Contar</v>
          </cell>
          <cell r="C46">
            <v>1</v>
          </cell>
        </row>
        <row r="47">
          <cell r="A47" t="str">
            <v>Crime Delicado</v>
          </cell>
          <cell r="B47" t="str">
            <v>PR Contar</v>
          </cell>
          <cell r="C47">
            <v>1</v>
          </cell>
        </row>
        <row r="48">
          <cell r="A48" t="str">
            <v>Crime Delicado</v>
          </cell>
          <cell r="B48" t="str">
            <v>RJ Contar</v>
          </cell>
          <cell r="C48">
            <v>5</v>
          </cell>
        </row>
        <row r="49">
          <cell r="A49" t="str">
            <v>Crime Delicado</v>
          </cell>
          <cell r="B49" t="str">
            <v>RS Contar</v>
          </cell>
          <cell r="C49">
            <v>3</v>
          </cell>
        </row>
        <row r="50">
          <cell r="A50" t="str">
            <v>Crime Delicado</v>
          </cell>
          <cell r="B50" t="str">
            <v>SP Contar</v>
          </cell>
          <cell r="C50">
            <v>7</v>
          </cell>
        </row>
        <row r="51">
          <cell r="A51" t="str">
            <v>Depois Daquele Baile</v>
          </cell>
          <cell r="B51" t="str">
            <v>BA Contar</v>
          </cell>
          <cell r="C51">
            <v>1</v>
          </cell>
        </row>
        <row r="52">
          <cell r="A52" t="str">
            <v>Depois Daquele Baile</v>
          </cell>
          <cell r="B52" t="str">
            <v>DF Contar</v>
          </cell>
          <cell r="C52">
            <v>2</v>
          </cell>
        </row>
        <row r="53">
          <cell r="A53" t="str">
            <v>Depois Daquele Baile</v>
          </cell>
          <cell r="B53" t="str">
            <v>MG Contar</v>
          </cell>
          <cell r="C53">
            <v>8</v>
          </cell>
        </row>
        <row r="54">
          <cell r="A54" t="str">
            <v>Depois Daquele Baile</v>
          </cell>
          <cell r="B54" t="str">
            <v>PR Contar</v>
          </cell>
          <cell r="C54">
            <v>3</v>
          </cell>
        </row>
        <row r="55">
          <cell r="A55" t="str">
            <v>Depois Daquele Baile</v>
          </cell>
          <cell r="B55" t="str">
            <v>RJ Contar</v>
          </cell>
          <cell r="C55">
            <v>17</v>
          </cell>
        </row>
        <row r="56">
          <cell r="A56" t="str">
            <v>Depois Daquele Baile</v>
          </cell>
          <cell r="B56" t="str">
            <v>RS Contar</v>
          </cell>
          <cell r="C56">
            <v>2</v>
          </cell>
        </row>
        <row r="57">
          <cell r="A57" t="str">
            <v>Depois Daquele Baile</v>
          </cell>
          <cell r="B57" t="str">
            <v>SP Contar</v>
          </cell>
          <cell r="C57">
            <v>20</v>
          </cell>
        </row>
        <row r="58">
          <cell r="A58" t="str">
            <v>Dia de Festa</v>
          </cell>
          <cell r="B58" t="str">
            <v>RJ Contar</v>
          </cell>
          <cell r="C58">
            <v>2</v>
          </cell>
        </row>
        <row r="59">
          <cell r="A59" t="str">
            <v>Dia de Festa</v>
          </cell>
          <cell r="B59" t="str">
            <v>SP Contar</v>
          </cell>
          <cell r="C59">
            <v>4</v>
          </cell>
        </row>
        <row r="60">
          <cell r="A60" t="str">
            <v>Dia em que o Brasil Esteve Aqui, O</v>
          </cell>
          <cell r="B60" t="str">
            <v>DF Contar</v>
          </cell>
          <cell r="C60">
            <v>1</v>
          </cell>
        </row>
        <row r="61">
          <cell r="A61" t="str">
            <v>Dia em que o Brasil Esteve Aqui, O</v>
          </cell>
          <cell r="B61" t="str">
            <v>MG Contar</v>
          </cell>
          <cell r="C61">
            <v>1</v>
          </cell>
        </row>
        <row r="62">
          <cell r="A62" t="str">
            <v>Dia em que o Brasil Esteve Aqui, O</v>
          </cell>
          <cell r="B62" t="str">
            <v>PR Contar</v>
          </cell>
          <cell r="C62">
            <v>1</v>
          </cell>
        </row>
        <row r="63">
          <cell r="A63" t="str">
            <v>Dia em que o Brasil Esteve Aqui, O</v>
          </cell>
          <cell r="B63" t="str">
            <v>RJ Contar</v>
          </cell>
          <cell r="C63">
            <v>2</v>
          </cell>
        </row>
        <row r="64">
          <cell r="A64" t="str">
            <v>Dia em que o Brasil Esteve Aqui, O</v>
          </cell>
          <cell r="B64" t="str">
            <v>RS Contar</v>
          </cell>
          <cell r="C64">
            <v>1</v>
          </cell>
        </row>
        <row r="65">
          <cell r="A65" t="str">
            <v>Dia em que o Brasil Esteve Aqui, O</v>
          </cell>
          <cell r="B65" t="str">
            <v>SP Contar</v>
          </cell>
          <cell r="C65">
            <v>3</v>
          </cell>
        </row>
        <row r="66">
          <cell r="A66" t="str">
            <v>Didi - O Caçador de Tesouros</v>
          </cell>
          <cell r="B66" t="str">
            <v>BA Contar</v>
          </cell>
          <cell r="C66">
            <v>18</v>
          </cell>
        </row>
        <row r="67">
          <cell r="A67" t="str">
            <v>Didi - O Caçador de Tesouros</v>
          </cell>
          <cell r="B67" t="str">
            <v>DF Contar</v>
          </cell>
          <cell r="C67">
            <v>26</v>
          </cell>
        </row>
        <row r="68">
          <cell r="A68" t="str">
            <v>Didi - O Caçador de Tesouros</v>
          </cell>
          <cell r="B68" t="str">
            <v>MG Contar</v>
          </cell>
          <cell r="C68">
            <v>29</v>
          </cell>
        </row>
        <row r="69">
          <cell r="A69" t="str">
            <v>Didi - O Caçador de Tesouros</v>
          </cell>
          <cell r="B69" t="str">
            <v>PE Contar</v>
          </cell>
          <cell r="C69">
            <v>17</v>
          </cell>
        </row>
        <row r="70">
          <cell r="A70" t="str">
            <v>Didi - O Caçador de Tesouros</v>
          </cell>
          <cell r="B70" t="str">
            <v>PR Contar</v>
          </cell>
          <cell r="C70">
            <v>24</v>
          </cell>
        </row>
        <row r="71">
          <cell r="A71" t="str">
            <v>Didi - O Caçador de Tesouros</v>
          </cell>
          <cell r="B71" t="str">
            <v>RJ Contar</v>
          </cell>
          <cell r="C71">
            <v>46</v>
          </cell>
        </row>
        <row r="72">
          <cell r="A72" t="str">
            <v>Didi - O Caçador de Tesouros</v>
          </cell>
          <cell r="B72" t="str">
            <v>RS Contar</v>
          </cell>
          <cell r="C72">
            <v>15</v>
          </cell>
        </row>
        <row r="73">
          <cell r="A73" t="str">
            <v>Didi - O Caçador de Tesouros</v>
          </cell>
          <cell r="B73" t="str">
            <v>SP Contar</v>
          </cell>
          <cell r="C73">
            <v>60</v>
          </cell>
        </row>
        <row r="74">
          <cell r="A74" t="str">
            <v>Dom Helder Câmara - O Santo Rebelde</v>
          </cell>
          <cell r="B74" t="str">
            <v>RJ Contar</v>
          </cell>
          <cell r="C74">
            <v>5</v>
          </cell>
        </row>
        <row r="75">
          <cell r="A75" t="str">
            <v>Estamira</v>
          </cell>
          <cell r="B75" t="str">
            <v>RS Contar</v>
          </cell>
          <cell r="C75">
            <v>2</v>
          </cell>
        </row>
        <row r="76">
          <cell r="A76" t="str">
            <v>Festa de Margarette, A</v>
          </cell>
          <cell r="B76" t="str">
            <v>RJ Contar</v>
          </cell>
          <cell r="C76">
            <v>3</v>
          </cell>
        </row>
        <row r="77">
          <cell r="A77" t="str">
            <v>Gatão de Meia Idade</v>
          </cell>
          <cell r="B77" t="str">
            <v>BA Contar</v>
          </cell>
          <cell r="C77">
            <v>2</v>
          </cell>
        </row>
        <row r="78">
          <cell r="A78" t="str">
            <v>Gatão de Meia Idade</v>
          </cell>
          <cell r="B78" t="str">
            <v>DF Contar</v>
          </cell>
          <cell r="C78">
            <v>14</v>
          </cell>
        </row>
        <row r="79">
          <cell r="A79" t="str">
            <v>Gatão de Meia Idade</v>
          </cell>
          <cell r="B79" t="str">
            <v>MG Contar</v>
          </cell>
          <cell r="C79">
            <v>6</v>
          </cell>
        </row>
        <row r="80">
          <cell r="A80" t="str">
            <v>Gatão de Meia Idade</v>
          </cell>
          <cell r="B80" t="str">
            <v>PE Contar</v>
          </cell>
          <cell r="C80">
            <v>3</v>
          </cell>
        </row>
        <row r="81">
          <cell r="A81" t="str">
            <v>Gatão de Meia Idade</v>
          </cell>
          <cell r="B81" t="str">
            <v>PR Contar</v>
          </cell>
          <cell r="C81">
            <v>6</v>
          </cell>
        </row>
        <row r="82">
          <cell r="A82" t="str">
            <v>Gatão de Meia Idade</v>
          </cell>
          <cell r="B82" t="str">
            <v>RJ Contar</v>
          </cell>
          <cell r="C82">
            <v>35</v>
          </cell>
        </row>
        <row r="83">
          <cell r="A83" t="str">
            <v>Gatão de Meia Idade</v>
          </cell>
          <cell r="B83" t="str">
            <v>RS Contar</v>
          </cell>
          <cell r="C83">
            <v>5</v>
          </cell>
        </row>
        <row r="84">
          <cell r="A84" t="str">
            <v>Gatão de Meia Idade</v>
          </cell>
          <cell r="B84" t="str">
            <v>SP Contar</v>
          </cell>
          <cell r="C84">
            <v>19</v>
          </cell>
        </row>
        <row r="85">
          <cell r="A85" t="str">
            <v>Ginga</v>
          </cell>
          <cell r="B85" t="str">
            <v>DF Contar</v>
          </cell>
          <cell r="C85">
            <v>1</v>
          </cell>
        </row>
        <row r="86">
          <cell r="A86" t="str">
            <v>Ginga</v>
          </cell>
          <cell r="B86" t="str">
            <v>RJ Contar</v>
          </cell>
          <cell r="C86">
            <v>2</v>
          </cell>
        </row>
        <row r="87">
          <cell r="A87" t="str">
            <v>Ginga</v>
          </cell>
          <cell r="B87" t="str">
            <v>SP Contar</v>
          </cell>
          <cell r="C87">
            <v>2</v>
          </cell>
        </row>
        <row r="88">
          <cell r="A88" t="str">
            <v>Irma Vap - O Retorno</v>
          </cell>
          <cell r="B88" t="str">
            <v>BA Contar</v>
          </cell>
          <cell r="C88">
            <v>6</v>
          </cell>
        </row>
        <row r="89">
          <cell r="A89" t="str">
            <v>Irma Vap - O Retorno</v>
          </cell>
          <cell r="B89" t="str">
            <v>DF Contar</v>
          </cell>
          <cell r="C89">
            <v>12</v>
          </cell>
        </row>
        <row r="90">
          <cell r="A90" t="str">
            <v>Irma Vap - O Retorno</v>
          </cell>
          <cell r="B90" t="str">
            <v>MG Contar</v>
          </cell>
          <cell r="C90">
            <v>18</v>
          </cell>
        </row>
        <row r="91">
          <cell r="A91" t="str">
            <v>Irma Vap - O Retorno</v>
          </cell>
          <cell r="B91" t="str">
            <v>PE Contar</v>
          </cell>
          <cell r="C91">
            <v>7</v>
          </cell>
        </row>
        <row r="92">
          <cell r="A92" t="str">
            <v>Irma Vap - O Retorno</v>
          </cell>
          <cell r="B92" t="str">
            <v>PR Contar</v>
          </cell>
          <cell r="C92">
            <v>9</v>
          </cell>
        </row>
        <row r="93">
          <cell r="A93" t="str">
            <v>Irma Vap - O Retorno</v>
          </cell>
          <cell r="B93" t="str">
            <v>RJ Contar</v>
          </cell>
          <cell r="C93">
            <v>35</v>
          </cell>
        </row>
        <row r="94">
          <cell r="A94" t="str">
            <v>Irma Vap - O Retorno</v>
          </cell>
          <cell r="B94" t="str">
            <v>RS Contar</v>
          </cell>
          <cell r="C94">
            <v>12</v>
          </cell>
        </row>
        <row r="95">
          <cell r="A95" t="str">
            <v>Irma Vap - O Retorno</v>
          </cell>
          <cell r="B95" t="str">
            <v>SP Contar</v>
          </cell>
          <cell r="C95">
            <v>46</v>
          </cell>
        </row>
        <row r="96">
          <cell r="A96" t="str">
            <v>Máquina, A</v>
          </cell>
          <cell r="B96" t="str">
            <v>BA Contar</v>
          </cell>
          <cell r="C96">
            <v>9</v>
          </cell>
        </row>
        <row r="97">
          <cell r="A97" t="str">
            <v>Máquina, A</v>
          </cell>
          <cell r="B97" t="str">
            <v>DF Contar</v>
          </cell>
          <cell r="C97">
            <v>11</v>
          </cell>
        </row>
        <row r="98">
          <cell r="A98" t="str">
            <v>Máquina, A</v>
          </cell>
          <cell r="B98" t="str">
            <v>MG Contar</v>
          </cell>
          <cell r="C98">
            <v>10</v>
          </cell>
        </row>
        <row r="99">
          <cell r="A99" t="str">
            <v>Máquina, A</v>
          </cell>
          <cell r="B99" t="str">
            <v>PE Contar</v>
          </cell>
          <cell r="C99">
            <v>9</v>
          </cell>
        </row>
        <row r="100">
          <cell r="A100" t="str">
            <v>Máquina, A</v>
          </cell>
          <cell r="B100" t="str">
            <v>PR Contar</v>
          </cell>
          <cell r="C100">
            <v>6</v>
          </cell>
        </row>
        <row r="101">
          <cell r="A101" t="str">
            <v>Máquina, A</v>
          </cell>
          <cell r="B101" t="str">
            <v>RJ Contar</v>
          </cell>
          <cell r="C101">
            <v>17</v>
          </cell>
        </row>
        <row r="102">
          <cell r="A102" t="str">
            <v>Máquina, A</v>
          </cell>
          <cell r="B102" t="str">
            <v>RS Contar</v>
          </cell>
          <cell r="C102">
            <v>12</v>
          </cell>
        </row>
        <row r="103">
          <cell r="A103" t="str">
            <v>Máquina, A</v>
          </cell>
          <cell r="B103" t="str">
            <v>SP Contar</v>
          </cell>
          <cell r="C103">
            <v>30</v>
          </cell>
        </row>
        <row r="104">
          <cell r="A104" t="str">
            <v>Meninas</v>
          </cell>
          <cell r="B104" t="str">
            <v>BA Contar</v>
          </cell>
          <cell r="C104">
            <v>1</v>
          </cell>
        </row>
        <row r="105">
          <cell r="A105" t="str">
            <v>Meninas</v>
          </cell>
          <cell r="B105" t="str">
            <v>DF Contar</v>
          </cell>
          <cell r="C105">
            <v>1</v>
          </cell>
        </row>
        <row r="106">
          <cell r="A106" t="str">
            <v>Meninas</v>
          </cell>
          <cell r="B106" t="str">
            <v>MG Contar</v>
          </cell>
          <cell r="C106">
            <v>1</v>
          </cell>
        </row>
        <row r="107">
          <cell r="A107" t="str">
            <v>Meninas</v>
          </cell>
          <cell r="B107" t="str">
            <v>PR Contar</v>
          </cell>
          <cell r="C107">
            <v>1</v>
          </cell>
        </row>
        <row r="108">
          <cell r="A108" t="str">
            <v>Meninas</v>
          </cell>
          <cell r="B108" t="str">
            <v>RJ Contar</v>
          </cell>
          <cell r="C108">
            <v>4</v>
          </cell>
        </row>
        <row r="109">
          <cell r="A109" t="str">
            <v>Meninas</v>
          </cell>
          <cell r="B109" t="str">
            <v>SP Contar</v>
          </cell>
          <cell r="C109">
            <v>2</v>
          </cell>
        </row>
        <row r="110">
          <cell r="A110" t="str">
            <v>Moacir Arte Bruta</v>
          </cell>
          <cell r="B110" t="str">
            <v>RJ Contar</v>
          </cell>
          <cell r="C110">
            <v>1</v>
          </cell>
        </row>
        <row r="111">
          <cell r="A111" t="str">
            <v>Moacir Arte Bruta</v>
          </cell>
          <cell r="B111" t="str">
            <v>SP Contar</v>
          </cell>
          <cell r="C111">
            <v>1</v>
          </cell>
        </row>
        <row r="112">
          <cell r="A112" t="str">
            <v>Mochila do Mascate - Gianniratto, A</v>
          </cell>
          <cell r="B112" t="str">
            <v>DF Contar</v>
          </cell>
          <cell r="C112">
            <v>1</v>
          </cell>
        </row>
        <row r="113">
          <cell r="A113" t="str">
            <v>Mochila do Mascate - Gianniratto, A</v>
          </cell>
          <cell r="B113" t="str">
            <v>PR Contar</v>
          </cell>
          <cell r="C113">
            <v>1</v>
          </cell>
        </row>
        <row r="114">
          <cell r="A114" t="str">
            <v>Mochila do Mascate - Gianniratto, A</v>
          </cell>
          <cell r="B114" t="str">
            <v>RJ Contar</v>
          </cell>
          <cell r="C114">
            <v>4</v>
          </cell>
        </row>
        <row r="115">
          <cell r="A115" t="str">
            <v>Mochila do Mascate - Gianniratto, A</v>
          </cell>
          <cell r="B115" t="str">
            <v>SP Contar</v>
          </cell>
          <cell r="C115">
            <v>2</v>
          </cell>
        </row>
        <row r="116">
          <cell r="A116" t="str">
            <v>Moro no Brasil</v>
          </cell>
          <cell r="B116" t="str">
            <v>RJ Contar</v>
          </cell>
          <cell r="C116">
            <v>2</v>
          </cell>
        </row>
        <row r="117">
          <cell r="A117" t="str">
            <v>Mulheres do Brasil</v>
          </cell>
          <cell r="B117" t="str">
            <v>BA Contar</v>
          </cell>
          <cell r="C117">
            <v>5</v>
          </cell>
        </row>
        <row r="118">
          <cell r="A118" t="str">
            <v>Mulheres do Brasil</v>
          </cell>
          <cell r="B118" t="str">
            <v>DF Contar</v>
          </cell>
          <cell r="C118">
            <v>13</v>
          </cell>
        </row>
        <row r="119">
          <cell r="A119" t="str">
            <v>Mulheres do Brasil</v>
          </cell>
          <cell r="B119" t="str">
            <v>MG Contar</v>
          </cell>
          <cell r="C119">
            <v>11</v>
          </cell>
        </row>
        <row r="120">
          <cell r="A120" t="str">
            <v>Mulheres do Brasil</v>
          </cell>
          <cell r="B120" t="str">
            <v>PE Contar</v>
          </cell>
          <cell r="C120">
            <v>5</v>
          </cell>
        </row>
        <row r="121">
          <cell r="A121" t="str">
            <v>Mulheres do Brasil</v>
          </cell>
          <cell r="B121" t="str">
            <v>PR Contar</v>
          </cell>
          <cell r="C121">
            <v>15</v>
          </cell>
        </row>
        <row r="122">
          <cell r="A122" t="str">
            <v>Mulheres do Brasil</v>
          </cell>
          <cell r="B122" t="str">
            <v>RJ Contar</v>
          </cell>
          <cell r="C122">
            <v>18</v>
          </cell>
        </row>
        <row r="123">
          <cell r="A123" t="str">
            <v>Mulheres do Brasil</v>
          </cell>
          <cell r="B123" t="str">
            <v>RS Contar</v>
          </cell>
          <cell r="C123">
            <v>3</v>
          </cell>
        </row>
        <row r="124">
          <cell r="A124" t="str">
            <v>Mulheres do Brasil</v>
          </cell>
          <cell r="B124" t="str">
            <v>SP Contar</v>
          </cell>
          <cell r="C124">
            <v>37</v>
          </cell>
        </row>
        <row r="125">
          <cell r="A125" t="str">
            <v>No Meio da Rua</v>
          </cell>
          <cell r="B125" t="str">
            <v>DF Contar</v>
          </cell>
          <cell r="C125">
            <v>1</v>
          </cell>
        </row>
        <row r="126">
          <cell r="A126" t="str">
            <v>No Meio da Rua</v>
          </cell>
          <cell r="B126" t="str">
            <v>MG Contar</v>
          </cell>
          <cell r="C126">
            <v>1</v>
          </cell>
        </row>
        <row r="127">
          <cell r="A127" t="str">
            <v>No Meio da Rua</v>
          </cell>
          <cell r="B127" t="str">
            <v>PE Contar</v>
          </cell>
          <cell r="C127">
            <v>1</v>
          </cell>
        </row>
        <row r="128">
          <cell r="A128" t="str">
            <v>No Meio da Rua</v>
          </cell>
          <cell r="B128" t="str">
            <v>RJ Contar</v>
          </cell>
          <cell r="C128">
            <v>3</v>
          </cell>
        </row>
        <row r="129">
          <cell r="A129" t="str">
            <v>No Meio da Rua</v>
          </cell>
          <cell r="B129" t="str">
            <v>SP Contar</v>
          </cell>
          <cell r="C129">
            <v>5</v>
          </cell>
        </row>
        <row r="130">
          <cell r="A130" t="str">
            <v>Outra Memória</v>
          </cell>
          <cell r="B130" t="str">
            <v>RJ Contar</v>
          </cell>
          <cell r="C130">
            <v>2</v>
          </cell>
        </row>
        <row r="131">
          <cell r="A131" t="str">
            <v>Outra Memória</v>
          </cell>
          <cell r="B131" t="str">
            <v>SP Contar</v>
          </cell>
          <cell r="C131">
            <v>1</v>
          </cell>
        </row>
        <row r="132">
          <cell r="A132" t="str">
            <v>Sal de Prata</v>
          </cell>
          <cell r="B132" t="str">
            <v>BA Contar</v>
          </cell>
          <cell r="C132">
            <v>2</v>
          </cell>
        </row>
        <row r="133">
          <cell r="A133" t="str">
            <v>Sal de Prata</v>
          </cell>
          <cell r="B133" t="str">
            <v>MG Contar</v>
          </cell>
          <cell r="C133">
            <v>1</v>
          </cell>
        </row>
        <row r="134">
          <cell r="A134" t="str">
            <v>Sal de Prata</v>
          </cell>
          <cell r="B134" t="str">
            <v>PE Contar</v>
          </cell>
          <cell r="C134">
            <v>1</v>
          </cell>
        </row>
        <row r="135">
          <cell r="A135" t="str">
            <v>Sal de Prata</v>
          </cell>
          <cell r="B135" t="str">
            <v>RJ Contar</v>
          </cell>
          <cell r="C135">
            <v>2</v>
          </cell>
        </row>
        <row r="136">
          <cell r="A136" t="str">
            <v>Se eu Fosse Você</v>
          </cell>
          <cell r="B136" t="str">
            <v>BA Contar</v>
          </cell>
          <cell r="C136">
            <v>21</v>
          </cell>
        </row>
        <row r="137">
          <cell r="A137" t="str">
            <v>Se eu Fosse Você</v>
          </cell>
          <cell r="B137" t="str">
            <v>DF Contar</v>
          </cell>
          <cell r="C137">
            <v>36</v>
          </cell>
        </row>
        <row r="138">
          <cell r="A138" t="str">
            <v>Se eu Fosse Você</v>
          </cell>
          <cell r="B138" t="str">
            <v>MG Contar</v>
          </cell>
          <cell r="C138">
            <v>30</v>
          </cell>
        </row>
        <row r="139">
          <cell r="A139" t="str">
            <v>Se eu Fosse Você</v>
          </cell>
          <cell r="B139" t="str">
            <v>PE Contar</v>
          </cell>
          <cell r="C139">
            <v>18</v>
          </cell>
        </row>
        <row r="140">
          <cell r="A140" t="str">
            <v>Se eu Fosse Você</v>
          </cell>
          <cell r="B140" t="str">
            <v>PR Contar</v>
          </cell>
          <cell r="C140">
            <v>35</v>
          </cell>
        </row>
        <row r="141">
          <cell r="A141" t="str">
            <v>Se eu Fosse Você</v>
          </cell>
          <cell r="B141" t="str">
            <v>RJ Contar</v>
          </cell>
          <cell r="C141">
            <v>72</v>
          </cell>
        </row>
        <row r="142">
          <cell r="A142" t="str">
            <v>Se eu Fosse Você</v>
          </cell>
          <cell r="B142" t="str">
            <v>RS Contar</v>
          </cell>
          <cell r="C142">
            <v>22</v>
          </cell>
        </row>
        <row r="143">
          <cell r="A143" t="str">
            <v>Se eu Fosse Você</v>
          </cell>
          <cell r="B143" t="str">
            <v>SP Contar</v>
          </cell>
          <cell r="C143">
            <v>122</v>
          </cell>
        </row>
        <row r="144">
          <cell r="A144" t="str">
            <v>Sou Feia Mas Tô Na Moda</v>
          </cell>
          <cell r="B144" t="str">
            <v>DF Contar</v>
          </cell>
          <cell r="C144">
            <v>1</v>
          </cell>
        </row>
        <row r="145">
          <cell r="A145" t="str">
            <v>Sou Feia Mas Tô Na Moda</v>
          </cell>
          <cell r="B145" t="str">
            <v>MG Contar</v>
          </cell>
          <cell r="C145">
            <v>1</v>
          </cell>
        </row>
        <row r="146">
          <cell r="A146" t="str">
            <v>Sou Feia Mas Tô Na Moda</v>
          </cell>
          <cell r="B146" t="str">
            <v>RJ Contar</v>
          </cell>
          <cell r="C146">
            <v>3</v>
          </cell>
        </row>
        <row r="147">
          <cell r="A147" t="str">
            <v>Sou Feia Mas Tô Na Moda</v>
          </cell>
          <cell r="B147" t="str">
            <v>SP Contar</v>
          </cell>
          <cell r="C147">
            <v>1</v>
          </cell>
        </row>
        <row r="148">
          <cell r="A148" t="str">
            <v>Soy Cuba, o Mamute Siberiano</v>
          </cell>
          <cell r="B148" t="str">
            <v>BA Contar</v>
          </cell>
          <cell r="C148">
            <v>3</v>
          </cell>
        </row>
        <row r="149">
          <cell r="A149" t="str">
            <v>Soy Cuba, o Mamute Siberiano</v>
          </cell>
          <cell r="B149" t="str">
            <v>DF Contar</v>
          </cell>
          <cell r="C149">
            <v>1</v>
          </cell>
        </row>
        <row r="150">
          <cell r="A150" t="str">
            <v>Soy Cuba, o Mamute Siberiano</v>
          </cell>
          <cell r="B150" t="str">
            <v>MG Contar</v>
          </cell>
          <cell r="C150">
            <v>2</v>
          </cell>
        </row>
        <row r="151">
          <cell r="A151" t="str">
            <v>Soy Cuba, o Mamute Siberiano</v>
          </cell>
          <cell r="B151" t="str">
            <v>RJ Contar</v>
          </cell>
          <cell r="C151">
            <v>11</v>
          </cell>
        </row>
        <row r="152">
          <cell r="A152" t="str">
            <v>Soy Cuba, o Mamute Siberiano</v>
          </cell>
          <cell r="B152" t="str">
            <v>RS Contar</v>
          </cell>
          <cell r="C152">
            <v>3</v>
          </cell>
        </row>
        <row r="153">
          <cell r="A153" t="str">
            <v>Soy Cuba, o Mamute Siberiano</v>
          </cell>
          <cell r="B153" t="str">
            <v>SP Contar</v>
          </cell>
          <cell r="C153">
            <v>10</v>
          </cell>
        </row>
        <row r="154">
          <cell r="A154" t="str">
            <v>Tapete Vermelho</v>
          </cell>
          <cell r="B154" t="str">
            <v>BA Contar</v>
          </cell>
          <cell r="C154">
            <v>2</v>
          </cell>
        </row>
        <row r="155">
          <cell r="A155" t="str">
            <v>Tapete Vermelho</v>
          </cell>
          <cell r="B155" t="str">
            <v>DF Contar</v>
          </cell>
          <cell r="C155">
            <v>3</v>
          </cell>
        </row>
        <row r="156">
          <cell r="A156" t="str">
            <v>Tapete Vermelho</v>
          </cell>
          <cell r="B156" t="str">
            <v>MG Contar</v>
          </cell>
          <cell r="C156">
            <v>6</v>
          </cell>
        </row>
        <row r="157">
          <cell r="A157" t="str">
            <v>Tapete Vermelho</v>
          </cell>
          <cell r="B157" t="str">
            <v>PE Contar</v>
          </cell>
          <cell r="C157">
            <v>6</v>
          </cell>
        </row>
        <row r="158">
          <cell r="A158" t="str">
            <v>Tapete Vermelho</v>
          </cell>
          <cell r="B158" t="str">
            <v>PR Contar</v>
          </cell>
          <cell r="C158">
            <v>4</v>
          </cell>
        </row>
        <row r="159">
          <cell r="A159" t="str">
            <v>Tapete Vermelho</v>
          </cell>
          <cell r="B159" t="str">
            <v>RJ Contar</v>
          </cell>
          <cell r="C159">
            <v>10</v>
          </cell>
        </row>
        <row r="160">
          <cell r="A160" t="str">
            <v>Tapete Vermelho</v>
          </cell>
          <cell r="B160" t="str">
            <v>RS Contar</v>
          </cell>
          <cell r="C160">
            <v>2</v>
          </cell>
        </row>
        <row r="161">
          <cell r="A161" t="str">
            <v>Tapete Vermelho</v>
          </cell>
          <cell r="B161" t="str">
            <v>SP Contar</v>
          </cell>
          <cell r="C161">
            <v>9</v>
          </cell>
        </row>
        <row r="162">
          <cell r="A162" t="str">
            <v>Veneno da Madrugada, O</v>
          </cell>
          <cell r="B162" t="str">
            <v>BA Contar</v>
          </cell>
          <cell r="C162">
            <v>2</v>
          </cell>
        </row>
        <row r="163">
          <cell r="A163" t="str">
            <v>Veneno da Madrugada, O</v>
          </cell>
          <cell r="B163" t="str">
            <v>DF Contar</v>
          </cell>
          <cell r="C163">
            <v>2</v>
          </cell>
        </row>
        <row r="164">
          <cell r="A164" t="str">
            <v>Veneno da Madrugada, O</v>
          </cell>
          <cell r="B164" t="str">
            <v>RJ Contar</v>
          </cell>
          <cell r="C164">
            <v>3</v>
          </cell>
        </row>
        <row r="165">
          <cell r="A165" t="str">
            <v>Veneno da Madrugada, O</v>
          </cell>
          <cell r="B165" t="str">
            <v>SP Contar</v>
          </cell>
          <cell r="C165">
            <v>5</v>
          </cell>
        </row>
        <row r="166">
          <cell r="A166" t="str">
            <v>Vocação do Poder</v>
          </cell>
          <cell r="B166" t="str">
            <v>RJ Contar</v>
          </cell>
          <cell r="C166">
            <v>3</v>
          </cell>
        </row>
        <row r="167">
          <cell r="A167" t="str">
            <v>Vocação do Poder</v>
          </cell>
          <cell r="B167" t="str">
            <v>RS Contar</v>
          </cell>
          <cell r="C167">
            <v>1</v>
          </cell>
        </row>
        <row r="168">
          <cell r="A168" t="str">
            <v>Xuxinha e Guto Contra os Monstros do Espaço</v>
          </cell>
          <cell r="B168" t="str">
            <v>BA Contar</v>
          </cell>
          <cell r="C168">
            <v>12</v>
          </cell>
        </row>
        <row r="169">
          <cell r="A169" t="str">
            <v>Xuxinha e Guto Contra os Monstros do Espaço</v>
          </cell>
          <cell r="B169" t="str">
            <v>DF Contar</v>
          </cell>
          <cell r="C169">
            <v>15</v>
          </cell>
        </row>
        <row r="170">
          <cell r="A170" t="str">
            <v>Xuxinha e Guto Contra os Monstros do Espaço</v>
          </cell>
          <cell r="B170" t="str">
            <v>MG Contar</v>
          </cell>
          <cell r="C170">
            <v>17</v>
          </cell>
        </row>
        <row r="171">
          <cell r="A171" t="str">
            <v>Xuxinha e Guto Contra os Monstros do Espaço</v>
          </cell>
          <cell r="B171" t="str">
            <v>PE Contar</v>
          </cell>
          <cell r="C171">
            <v>8</v>
          </cell>
        </row>
        <row r="172">
          <cell r="A172" t="str">
            <v>Xuxinha e Guto Contra os Monstros do Espaço</v>
          </cell>
          <cell r="B172" t="str">
            <v>PR Contar</v>
          </cell>
          <cell r="C172">
            <v>17</v>
          </cell>
        </row>
        <row r="173">
          <cell r="A173" t="str">
            <v>Xuxinha e Guto Contra os Monstros do Espaço</v>
          </cell>
          <cell r="B173" t="str">
            <v>RJ Contar</v>
          </cell>
          <cell r="C173">
            <v>34</v>
          </cell>
        </row>
        <row r="174">
          <cell r="A174" t="str">
            <v>Xuxinha e Guto Contra os Monstros do Espaço</v>
          </cell>
          <cell r="B174" t="str">
            <v>RS Contar</v>
          </cell>
          <cell r="C174">
            <v>7</v>
          </cell>
        </row>
        <row r="175">
          <cell r="A175" t="str">
            <v>Xuxinha e Guto Contra os Monstros do Espaço</v>
          </cell>
          <cell r="B175" t="str">
            <v>SP Contar</v>
          </cell>
          <cell r="C175">
            <v>41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MI"/>
      <sheetName val="capa pessoal"/>
      <sheetName val="TV por Assinatura"/>
      <sheetName val="TVA1- ass. por operadoras"/>
      <sheetName val="TVA2-quadro ABTA"/>
      <sheetName val="TVA3- Alcance - Adulto"/>
      <sheetName val="TVA4- gráfico alcance adulto"/>
      <sheetName val="TVA5 - Alcance - Infantil"/>
      <sheetName val="TVA6- gráfico alcance infantil"/>
      <sheetName val="TVA7 - Tempo Médio"/>
      <sheetName val="TVA8 - gráfico tm adulto"/>
      <sheetName val="TVA9 -gráfico tm infantil"/>
      <sheetName val="TV10 - canais por distribuidora"/>
      <sheetName val="TVA MONITORAMENTO.Apresentação"/>
      <sheetName val="TVAM1 - canais por categoria"/>
      <sheetName val="TVAM2 - gráfico canais p cat."/>
      <sheetName val="TVAM3 -  bra e estr por canal"/>
      <sheetName val="TVAM4- gráfico títulos"/>
      <sheetName val="TVAM5 - longas por canal"/>
      <sheetName val="TVAM6 - gráfico longas"/>
      <sheetName val="TVAM7 - filmes bras p canais"/>
      <sheetName val="TVAM7.1 - series exib por canal"/>
      <sheetName val="TVAM7.2 - outros exib por canal"/>
      <sheetName val="TVAM8 - Telecine prog por categ"/>
      <sheetName val="TVAM9 - Geral Telecine"/>
      <sheetName val="TVAM10 - Telecine nac. e estr."/>
      <sheetName val="TVAM11 - Telecine obras bras"/>
      <sheetName val="TVAM12 - Telecine prog p canal"/>
      <sheetName val="TVAM13 - Telecine prog por país"/>
      <sheetName val="TVAM14 -Telecine prog reg geog."/>
      <sheetName val="TVAM15 -Telecine pg. p anoprod"/>
      <sheetName val="TVAM16 - Cinemax prog por cat."/>
      <sheetName val="TVAM17 - Cinemax nac. e estr."/>
      <sheetName val="TVAM18 - Cinemax obras bras"/>
      <sheetName val="TVAM19 - Fox prog por categoria"/>
      <sheetName val="TVAM20 - Geral FOX"/>
      <sheetName val="TVAM21 -Fox Prog Brasileira"/>
      <sheetName val="TVAM22 - Foxlife prog por categ"/>
      <sheetName val="TVAM23 - Geral FOXLIFE"/>
      <sheetName val="TVAM24 - Foxlife Prog Bras"/>
      <sheetName val="TVAM25 - HBO prog por cat."/>
      <sheetName val="TVAM26 -HBO nac e estrang"/>
      <sheetName val="TVAM27 - HBO obras brasileiras"/>
      <sheetName val="TVAM28 - TNT prog. por categ"/>
      <sheetName val="TVAM29 - TNT nac. e estrang."/>
      <sheetName val="TVAM30 - TNT prog brasileira"/>
      <sheetName val="TVAM31-Apêndice"/>
      <sheetName val="TV ABERTA"/>
      <sheetName val="AB1 - Domicílios TV e Cobertura"/>
      <sheetName val="AB2a - Audiência Shqre e Perfil"/>
      <sheetName val="AB2b - Audiência Share e Perfil"/>
      <sheetName val="AB3 - Top 10 Prog Audiência"/>
      <sheetName val="AB4 - Programas + Emissoras RJ"/>
      <sheetName val="AB4a - Programas + Emissoras SP"/>
      <sheetName val="AB4b - Audiência Redes"/>
      <sheetName val="AB5 - TV digital Cronograma"/>
      <sheetName val="ABM. Apresent"/>
      <sheetName val="ABM1 - Emissoras Títulos"/>
      <sheetName val="ABM2 - Emissoras Tít Nac.Est"/>
      <sheetName val="ABM3 - Títulos por País"/>
      <sheetName val="ABM4 -Titulos por Década"/>
      <sheetName val="ABM5 - Títulos Ano Produção"/>
      <sheetName val="ABM6 - Nº. de Títulos por Mês"/>
      <sheetName val="ABM7 -Grafico nº de titulos mes"/>
      <sheetName val="ABM8 - Filmes por Gênero"/>
      <sheetName val="ABM9 - Filmes Brasileiros"/>
      <sheetName val="ABM10 - Gêneros"/>
      <sheetName val="Outras Mídias"/>
      <sheetName val="OM1 - Acesso Mundo"/>
      <sheetName val="OM2 - TVA X WB"/>
      <sheetName val="OM3 - Internautas Ativos"/>
      <sheetName val="OM4 - Perfil Internauta"/>
      <sheetName val="OM5 - Atividades"/>
      <sheetName val="OM6 - 30 Sites"/>
      <sheetName val="OM7 - Cresc. Internet"/>
      <sheetName val="OM8 - Faturamento Mídia"/>
      <sheetName val="OM9 - Densidade"/>
      <sheetName val="OM10 - Evolução Tel 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3:C19" totalsRowShown="0" headerRowDxfId="43" dataDxfId="41" headerRowBorderDxfId="42" tableBorderDxfId="40" totalsRowBorderDxfId="39">
  <tableColumns count="3">
    <tableColumn id="1" xr3:uid="{00000000-0010-0000-0000-000001000000}" name="N° de Salas" dataDxfId="38"/>
    <tableColumn id="2" xr3:uid="{00000000-0010-0000-0000-000002000000}" name="Complexos" dataDxfId="37"/>
    <tableColumn id="3" xr3:uid="{00000000-0010-0000-0000-000003000000}" name="Salas" dataDxfId="3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A3:E9" totalsRowShown="0" headerRowDxfId="35" dataDxfId="33" headerRowBorderDxfId="34" tableBorderDxfId="32" totalsRowBorderDxfId="31">
  <tableColumns count="5">
    <tableColumn id="1" xr3:uid="{00000000-0010-0000-0100-000001000000}" name="Região" dataDxfId="30"/>
    <tableColumn id="2" xr3:uid="{00000000-0010-0000-0100-000002000000}" name="Cidades Grandes" dataDxfId="29"/>
    <tableColumn id="3" xr3:uid="{00000000-0010-0000-0100-000003000000}" name="Cidades Médias" dataDxfId="28"/>
    <tableColumn id="4" xr3:uid="{00000000-0010-0000-0100-000004000000}" name="Cidades Pequenas" dataDxfId="27"/>
    <tableColumn id="5" xr3:uid="{00000000-0010-0000-0100-000005000000}" name="Total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ela15" displayName="Tabela15" ref="A4:E41" headerRowCount="0" totalsRowShown="0" headerRowDxfId="25" dataDxfId="23" headerRowBorderDxfId="24" tableBorderDxfId="22" totalsRowBorderDxfId="21">
  <tableColumns count="5">
    <tableColumn id="1" xr3:uid="{00000000-0010-0000-0200-000001000000}" name="Salas de Novos Complexos" headerRowDxfId="20" dataDxfId="19"/>
    <tableColumn id="2" xr3:uid="{00000000-0010-0000-0200-000002000000}" name="Colunas1" headerRowDxfId="18" dataDxfId="17"/>
    <tableColumn id="3" xr3:uid="{00000000-0010-0000-0200-000003000000}" name="Colunas2" headerRowDxfId="16" dataDxfId="15"/>
    <tableColumn id="4" xr3:uid="{00000000-0010-0000-0200-000004000000}" name="Colunas3" headerRowDxfId="14" dataDxfId="13"/>
    <tableColumn id="5" xr3:uid="{00000000-0010-0000-0200-000005000000}" name="Colunas4" headerRowDxfId="12" dataDxfId="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ela16" displayName="Tabela16" ref="A3:F40" totalsRowShown="0" headerRowDxfId="10" dataDxfId="8" headerRowBorderDxfId="9" tableBorderDxfId="7" totalsRowBorderDxfId="6">
  <tableColumns count="6">
    <tableColumn id="1" xr3:uid="{00000000-0010-0000-0300-000001000000}" name="Nome do Complexo" dataDxfId="5"/>
    <tableColumn id="2" xr3:uid="{00000000-0010-0000-0300-000002000000}" name="Grupo Exibidor" dataDxfId="4"/>
    <tableColumn id="3" xr3:uid="{00000000-0010-0000-0300-000003000000}" name="Município" dataDxfId="3"/>
    <tableColumn id="4" xr3:uid="{00000000-0010-0000-0300-000004000000}" name="UF" dataDxfId="2"/>
    <tableColumn id="5" xr3:uid="{00000000-0010-0000-0300-000005000000}" name="Total de Salas" dataDxfId="1"/>
    <tableColumn id="6" xr3:uid="{00000000-0010-0000-0300-000006000000}" name="3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Letreiro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49"/>
  <sheetViews>
    <sheetView tabSelected="1" workbookViewId="0">
      <selection activeCell="V2" sqref="V2"/>
    </sheetView>
  </sheetViews>
  <sheetFormatPr defaultRowHeight="15" x14ac:dyDescent="0.25"/>
  <cols>
    <col min="3" max="3" width="11.140625" bestFit="1" customWidth="1"/>
    <col min="7" max="7" width="10" bestFit="1" customWidth="1"/>
  </cols>
  <sheetData>
    <row r="1" spans="1:3" x14ac:dyDescent="0.25">
      <c r="A1" s="97" t="s">
        <v>713</v>
      </c>
    </row>
    <row r="2" spans="1:3" x14ac:dyDescent="0.25">
      <c r="A2" s="54" t="s">
        <v>542</v>
      </c>
      <c r="B2" s="54" t="s">
        <v>3</v>
      </c>
      <c r="C2" s="55" t="s">
        <v>543</v>
      </c>
    </row>
    <row r="3" spans="1:3" x14ac:dyDescent="0.25">
      <c r="A3" s="50">
        <v>1971</v>
      </c>
      <c r="B3" s="51">
        <v>2154</v>
      </c>
      <c r="C3" s="52">
        <v>203020339</v>
      </c>
    </row>
    <row r="4" spans="1:3" x14ac:dyDescent="0.25">
      <c r="A4" s="50">
        <v>1972</v>
      </c>
      <c r="B4" s="51">
        <v>2648</v>
      </c>
      <c r="C4" s="52">
        <v>191489250</v>
      </c>
    </row>
    <row r="5" spans="1:3" x14ac:dyDescent="0.25">
      <c r="A5" s="50">
        <v>1973</v>
      </c>
      <c r="B5" s="51">
        <v>2690</v>
      </c>
      <c r="C5" s="52">
        <v>193377651</v>
      </c>
    </row>
    <row r="6" spans="1:3" x14ac:dyDescent="0.25">
      <c r="A6" s="50">
        <v>1974</v>
      </c>
      <c r="B6" s="51">
        <v>2676</v>
      </c>
      <c r="C6" s="52">
        <v>201291002</v>
      </c>
    </row>
    <row r="7" spans="1:3" x14ac:dyDescent="0.25">
      <c r="A7" s="50">
        <v>1975</v>
      </c>
      <c r="B7" s="51">
        <v>3276</v>
      </c>
      <c r="C7" s="52">
        <v>275380446</v>
      </c>
    </row>
    <row r="8" spans="1:3" x14ac:dyDescent="0.25">
      <c r="A8" s="50">
        <v>1976</v>
      </c>
      <c r="B8" s="51">
        <v>3161</v>
      </c>
      <c r="C8" s="52">
        <v>250530851</v>
      </c>
    </row>
    <row r="9" spans="1:3" x14ac:dyDescent="0.25">
      <c r="A9" s="50">
        <v>1977</v>
      </c>
      <c r="B9" s="51">
        <v>3156</v>
      </c>
      <c r="C9" s="52">
        <v>208336002</v>
      </c>
    </row>
    <row r="10" spans="1:3" x14ac:dyDescent="0.25">
      <c r="A10" s="50">
        <v>1978</v>
      </c>
      <c r="B10" s="51">
        <v>2973</v>
      </c>
      <c r="C10" s="52">
        <v>211657024</v>
      </c>
    </row>
    <row r="11" spans="1:3" x14ac:dyDescent="0.25">
      <c r="A11" s="50">
        <v>1979</v>
      </c>
      <c r="B11" s="51">
        <v>2937</v>
      </c>
      <c r="C11" s="52">
        <v>191908000</v>
      </c>
    </row>
    <row r="12" spans="1:3" x14ac:dyDescent="0.25">
      <c r="A12" s="50">
        <v>1980</v>
      </c>
      <c r="B12" s="51">
        <v>2365</v>
      </c>
      <c r="C12" s="52">
        <v>164773000</v>
      </c>
    </row>
    <row r="13" spans="1:3" x14ac:dyDescent="0.25">
      <c r="A13" s="50">
        <v>1981</v>
      </c>
      <c r="B13" s="51">
        <v>2244</v>
      </c>
      <c r="C13" s="52">
        <v>138892000</v>
      </c>
    </row>
    <row r="14" spans="1:3" x14ac:dyDescent="0.25">
      <c r="A14" s="50">
        <v>1982</v>
      </c>
      <c r="B14" s="51">
        <v>1988</v>
      </c>
      <c r="C14" s="52">
        <v>127913000</v>
      </c>
    </row>
    <row r="15" spans="1:3" x14ac:dyDescent="0.25">
      <c r="A15" s="50">
        <v>1983</v>
      </c>
      <c r="B15" s="51">
        <v>1736</v>
      </c>
      <c r="C15" s="52">
        <v>106536000</v>
      </c>
    </row>
    <row r="16" spans="1:3" x14ac:dyDescent="0.25">
      <c r="A16" s="50">
        <v>1984</v>
      </c>
      <c r="B16" s="51">
        <v>1553</v>
      </c>
      <c r="C16" s="52">
        <v>89936000</v>
      </c>
    </row>
    <row r="17" spans="1:3" x14ac:dyDescent="0.25">
      <c r="A17" s="50">
        <v>1985</v>
      </c>
      <c r="B17" s="51">
        <v>1428</v>
      </c>
      <c r="C17" s="52">
        <v>91300000</v>
      </c>
    </row>
    <row r="18" spans="1:3" x14ac:dyDescent="0.25">
      <c r="A18" s="50">
        <v>1986</v>
      </c>
      <c r="B18" s="51">
        <v>1372</v>
      </c>
      <c r="C18" s="52">
        <v>127603000</v>
      </c>
    </row>
    <row r="19" spans="1:3" x14ac:dyDescent="0.25">
      <c r="A19" s="50">
        <v>1987</v>
      </c>
      <c r="B19" s="51">
        <v>1399</v>
      </c>
      <c r="C19" s="52">
        <v>116939000</v>
      </c>
    </row>
    <row r="20" spans="1:3" x14ac:dyDescent="0.25">
      <c r="A20" s="50">
        <v>1988</v>
      </c>
      <c r="B20" s="51">
        <v>1423</v>
      </c>
      <c r="C20" s="52">
        <v>108567000</v>
      </c>
    </row>
    <row r="21" spans="1:3" x14ac:dyDescent="0.25">
      <c r="A21" s="50">
        <v>1989</v>
      </c>
      <c r="B21" s="51">
        <v>1520</v>
      </c>
      <c r="C21" s="52">
        <v>110072000</v>
      </c>
    </row>
    <row r="22" spans="1:3" x14ac:dyDescent="0.25">
      <c r="A22" s="50">
        <v>1990</v>
      </c>
      <c r="B22" s="51">
        <v>1488</v>
      </c>
      <c r="C22" s="52">
        <v>95101000</v>
      </c>
    </row>
    <row r="23" spans="1:3" x14ac:dyDescent="0.25">
      <c r="A23" s="50">
        <v>1991</v>
      </c>
      <c r="B23" s="51">
        <v>1511</v>
      </c>
      <c r="C23" s="52">
        <v>95093000</v>
      </c>
    </row>
    <row r="24" spans="1:3" x14ac:dyDescent="0.25">
      <c r="A24" s="50">
        <v>1992</v>
      </c>
      <c r="B24" s="51">
        <v>1400</v>
      </c>
      <c r="C24" s="52">
        <v>75000000</v>
      </c>
    </row>
    <row r="25" spans="1:3" x14ac:dyDescent="0.25">
      <c r="A25" s="50">
        <v>1993</v>
      </c>
      <c r="B25" s="51">
        <v>1250</v>
      </c>
      <c r="C25" s="52">
        <v>70000000</v>
      </c>
    </row>
    <row r="26" spans="1:3" x14ac:dyDescent="0.25">
      <c r="A26" s="50">
        <v>1994</v>
      </c>
      <c r="B26" s="51">
        <v>1289</v>
      </c>
      <c r="C26" s="52">
        <v>75000000</v>
      </c>
    </row>
    <row r="27" spans="1:3" x14ac:dyDescent="0.25">
      <c r="A27" s="50">
        <v>1995</v>
      </c>
      <c r="B27" s="51">
        <v>1033</v>
      </c>
      <c r="C27" s="52">
        <v>85000000</v>
      </c>
    </row>
    <row r="28" spans="1:3" x14ac:dyDescent="0.25">
      <c r="A28" s="50">
        <v>1996</v>
      </c>
      <c r="B28" s="51">
        <v>1365</v>
      </c>
      <c r="C28" s="52">
        <v>62000000</v>
      </c>
    </row>
    <row r="29" spans="1:3" x14ac:dyDescent="0.25">
      <c r="A29" s="50">
        <v>1997</v>
      </c>
      <c r="B29" s="51">
        <v>1075</v>
      </c>
      <c r="C29" s="52">
        <v>52000000</v>
      </c>
    </row>
    <row r="30" spans="1:3" x14ac:dyDescent="0.25">
      <c r="A30" s="50">
        <v>1998</v>
      </c>
      <c r="B30" s="51">
        <v>1300</v>
      </c>
      <c r="C30" s="52">
        <v>70000000</v>
      </c>
    </row>
    <row r="31" spans="1:3" x14ac:dyDescent="0.25">
      <c r="A31" s="50">
        <v>1999</v>
      </c>
      <c r="B31" s="51">
        <v>1350</v>
      </c>
      <c r="C31" s="52">
        <v>70000000</v>
      </c>
    </row>
    <row r="32" spans="1:3" x14ac:dyDescent="0.25">
      <c r="A32" s="50">
        <v>2000</v>
      </c>
      <c r="B32" s="51">
        <v>1480</v>
      </c>
      <c r="C32" s="52">
        <v>72000000</v>
      </c>
    </row>
    <row r="33" spans="1:7" x14ac:dyDescent="0.25">
      <c r="A33" s="50">
        <v>2001</v>
      </c>
      <c r="B33" s="51">
        <v>1620</v>
      </c>
      <c r="C33" s="52">
        <v>75000000</v>
      </c>
    </row>
    <row r="34" spans="1:7" x14ac:dyDescent="0.25">
      <c r="A34" s="50">
        <v>2002</v>
      </c>
      <c r="B34" s="51">
        <v>1635</v>
      </c>
      <c r="C34" s="52">
        <v>90865988</v>
      </c>
    </row>
    <row r="35" spans="1:7" x14ac:dyDescent="0.25">
      <c r="A35" s="50">
        <v>2003</v>
      </c>
      <c r="B35" s="51">
        <v>1817</v>
      </c>
      <c r="C35" s="52">
        <v>105031457</v>
      </c>
    </row>
    <row r="36" spans="1:7" x14ac:dyDescent="0.25">
      <c r="A36" s="50">
        <v>2004</v>
      </c>
      <c r="B36" s="51">
        <v>1997</v>
      </c>
      <c r="C36" s="52">
        <v>117451863</v>
      </c>
    </row>
    <row r="37" spans="1:7" x14ac:dyDescent="0.25">
      <c r="A37" s="50">
        <v>2005</v>
      </c>
      <c r="B37" s="51">
        <v>2045</v>
      </c>
      <c r="C37" s="52">
        <v>93602863</v>
      </c>
    </row>
    <row r="38" spans="1:7" x14ac:dyDescent="0.25">
      <c r="A38" s="50">
        <v>2006</v>
      </c>
      <c r="B38" s="51">
        <v>2095</v>
      </c>
      <c r="C38" s="52">
        <v>90283635</v>
      </c>
    </row>
    <row r="39" spans="1:7" x14ac:dyDescent="0.25">
      <c r="A39" s="50">
        <v>2007</v>
      </c>
      <c r="B39" s="51">
        <v>2160</v>
      </c>
      <c r="C39" s="52">
        <v>89319290</v>
      </c>
      <c r="F39" s="13"/>
    </row>
    <row r="40" spans="1:7" x14ac:dyDescent="0.25">
      <c r="A40" s="50">
        <v>2008</v>
      </c>
      <c r="B40" s="51">
        <v>2278</v>
      </c>
      <c r="C40" s="52">
        <v>80288889</v>
      </c>
    </row>
    <row r="41" spans="1:7" x14ac:dyDescent="0.25">
      <c r="A41" s="50">
        <v>2009</v>
      </c>
      <c r="B41" s="51">
        <v>2110</v>
      </c>
      <c r="C41" s="53">
        <v>112670935</v>
      </c>
    </row>
    <row r="42" spans="1:7" x14ac:dyDescent="0.25">
      <c r="A42" s="50">
        <v>2010</v>
      </c>
      <c r="B42" s="51">
        <v>2206</v>
      </c>
      <c r="C42" s="53">
        <v>134836791</v>
      </c>
    </row>
    <row r="43" spans="1:7" x14ac:dyDescent="0.25">
      <c r="A43" s="50">
        <v>2011</v>
      </c>
      <c r="B43" s="51">
        <v>2352</v>
      </c>
      <c r="C43" s="53">
        <v>143206574</v>
      </c>
    </row>
    <row r="44" spans="1:7" x14ac:dyDescent="0.25">
      <c r="A44" s="50">
        <v>2012</v>
      </c>
      <c r="B44" s="51">
        <v>2517</v>
      </c>
      <c r="C44" s="53">
        <v>146598376</v>
      </c>
    </row>
    <row r="45" spans="1:7" x14ac:dyDescent="0.25">
      <c r="A45" s="50">
        <v>2013</v>
      </c>
      <c r="B45" s="51">
        <v>2678</v>
      </c>
      <c r="C45" s="53">
        <v>149518269</v>
      </c>
    </row>
    <row r="46" spans="1:7" x14ac:dyDescent="0.25">
      <c r="A46" s="50">
        <v>2014</v>
      </c>
      <c r="B46" s="51">
        <v>2833</v>
      </c>
      <c r="C46" s="53">
        <v>155612992</v>
      </c>
    </row>
    <row r="47" spans="1:7" x14ac:dyDescent="0.25">
      <c r="A47" s="50">
        <v>2015</v>
      </c>
      <c r="B47" s="51">
        <v>3005</v>
      </c>
      <c r="C47" s="52">
        <v>173022827</v>
      </c>
    </row>
    <row r="48" spans="1:7" x14ac:dyDescent="0.25">
      <c r="A48" s="48">
        <v>2016</v>
      </c>
      <c r="B48" s="49">
        <v>3160</v>
      </c>
      <c r="C48" s="53">
        <v>184327360</v>
      </c>
      <c r="G48" s="257"/>
    </row>
    <row r="49" spans="1:3" x14ac:dyDescent="0.25">
      <c r="A49" s="48">
        <v>2017</v>
      </c>
      <c r="B49" s="49">
        <v>3223</v>
      </c>
      <c r="C49" s="53">
        <v>181226407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3"/>
  <dimension ref="A1:J10"/>
  <sheetViews>
    <sheetView zoomScaleNormal="100" workbookViewId="0">
      <selection activeCell="E25" sqref="E25"/>
    </sheetView>
  </sheetViews>
  <sheetFormatPr defaultRowHeight="15" x14ac:dyDescent="0.25"/>
  <cols>
    <col min="1" max="1" width="14.140625" customWidth="1"/>
    <col min="2" max="8" width="9.42578125" customWidth="1"/>
    <col min="9" max="10" width="12.85546875" customWidth="1"/>
  </cols>
  <sheetData>
    <row r="1" spans="1:10" ht="16.5" x14ac:dyDescent="0.3">
      <c r="A1" s="97" t="s">
        <v>722</v>
      </c>
      <c r="B1" s="57"/>
      <c r="C1" s="57"/>
      <c r="D1" s="57"/>
      <c r="E1" s="57"/>
      <c r="F1" s="57"/>
      <c r="G1" s="57"/>
      <c r="H1" s="57"/>
      <c r="I1" s="57"/>
      <c r="J1" s="57"/>
    </row>
    <row r="2" spans="1:10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</row>
    <row r="3" spans="1:10" ht="27" customHeight="1" x14ac:dyDescent="0.25">
      <c r="A3" s="273" t="s">
        <v>16</v>
      </c>
      <c r="B3" s="276" t="s">
        <v>34</v>
      </c>
      <c r="C3" s="276"/>
      <c r="D3" s="276"/>
      <c r="E3" s="276"/>
      <c r="F3" s="276"/>
      <c r="G3" s="276"/>
      <c r="H3" s="276"/>
      <c r="I3" s="271" t="s">
        <v>640</v>
      </c>
      <c r="J3" s="272" t="s">
        <v>641</v>
      </c>
    </row>
    <row r="4" spans="1:10" x14ac:dyDescent="0.25">
      <c r="A4" s="274"/>
      <c r="B4" s="54">
        <v>2011</v>
      </c>
      <c r="C4" s="54">
        <v>2012</v>
      </c>
      <c r="D4" s="54">
        <v>2013</v>
      </c>
      <c r="E4" s="54">
        <v>2014</v>
      </c>
      <c r="F4" s="54">
        <v>2015</v>
      </c>
      <c r="G4" s="54">
        <v>2016</v>
      </c>
      <c r="H4" s="54">
        <v>2017</v>
      </c>
      <c r="I4" s="275"/>
      <c r="J4" s="277"/>
    </row>
    <row r="5" spans="1:10" x14ac:dyDescent="0.25">
      <c r="A5" s="156" t="s">
        <v>20</v>
      </c>
      <c r="B5" s="88">
        <v>203</v>
      </c>
      <c r="C5" s="88">
        <v>213</v>
      </c>
      <c r="D5" s="88">
        <v>239</v>
      </c>
      <c r="E5" s="88">
        <v>245</v>
      </c>
      <c r="F5" s="146">
        <v>258</v>
      </c>
      <c r="G5" s="146">
        <v>274</v>
      </c>
      <c r="H5" s="146">
        <v>279</v>
      </c>
      <c r="I5" s="147">
        <f>H5/$H$10</f>
        <v>8.6565311821284519E-2</v>
      </c>
      <c r="J5" s="174">
        <f>H5/B5-1</f>
        <v>0.37438423645320196</v>
      </c>
    </row>
    <row r="6" spans="1:10" x14ac:dyDescent="0.25">
      <c r="A6" s="177" t="s">
        <v>21</v>
      </c>
      <c r="B6" s="148">
        <v>284</v>
      </c>
      <c r="C6" s="148">
        <v>307</v>
      </c>
      <c r="D6" s="148">
        <v>351</v>
      </c>
      <c r="E6" s="148">
        <v>403</v>
      </c>
      <c r="F6" s="148">
        <v>446</v>
      </c>
      <c r="G6" s="148">
        <v>490</v>
      </c>
      <c r="H6" s="148">
        <v>513</v>
      </c>
      <c r="I6" s="149">
        <f>H6/$H$10</f>
        <v>0.15916847657461991</v>
      </c>
      <c r="J6" s="178">
        <f>H6/B6-1</f>
        <v>0.80633802816901401</v>
      </c>
    </row>
    <row r="7" spans="1:10" x14ac:dyDescent="0.25">
      <c r="A7" s="156" t="s">
        <v>22</v>
      </c>
      <c r="B7" s="88">
        <v>113</v>
      </c>
      <c r="C7" s="88">
        <v>125</v>
      </c>
      <c r="D7" s="88">
        <v>136</v>
      </c>
      <c r="E7" s="88">
        <v>156</v>
      </c>
      <c r="F7" s="146">
        <v>194</v>
      </c>
      <c r="G7" s="146">
        <v>198</v>
      </c>
      <c r="H7" s="146">
        <v>212</v>
      </c>
      <c r="I7" s="147">
        <f>H7/$H$10</f>
        <v>6.57772261867825E-2</v>
      </c>
      <c r="J7" s="174">
        <f>H7/B7-1</f>
        <v>0.87610619469026552</v>
      </c>
    </row>
    <row r="8" spans="1:10" x14ac:dyDescent="0.25">
      <c r="A8" s="177" t="s">
        <v>23</v>
      </c>
      <c r="B8" s="150">
        <v>1353</v>
      </c>
      <c r="C8" s="150">
        <v>1440</v>
      </c>
      <c r="D8" s="150">
        <v>1497</v>
      </c>
      <c r="E8" s="150">
        <v>1574</v>
      </c>
      <c r="F8" s="150">
        <v>1660</v>
      </c>
      <c r="G8" s="150">
        <v>1728</v>
      </c>
      <c r="H8" s="150">
        <v>1718</v>
      </c>
      <c r="I8" s="149">
        <f>H8/$H$10</f>
        <v>0.53304374806081289</v>
      </c>
      <c r="J8" s="178">
        <f>H8/B8-1</f>
        <v>0.26977087952697709</v>
      </c>
    </row>
    <row r="9" spans="1:10" x14ac:dyDescent="0.25">
      <c r="A9" s="156" t="s">
        <v>24</v>
      </c>
      <c r="B9" s="88">
        <v>399</v>
      </c>
      <c r="C9" s="88">
        <v>432</v>
      </c>
      <c r="D9" s="88">
        <v>455</v>
      </c>
      <c r="E9" s="88">
        <v>455</v>
      </c>
      <c r="F9" s="146">
        <v>447</v>
      </c>
      <c r="G9" s="146">
        <v>470</v>
      </c>
      <c r="H9" s="146">
        <v>501</v>
      </c>
      <c r="I9" s="147">
        <f>H9/$H$10</f>
        <v>0.15544523735650015</v>
      </c>
      <c r="J9" s="174">
        <f>H9/B9-1</f>
        <v>0.255639097744361</v>
      </c>
    </row>
    <row r="10" spans="1:10" x14ac:dyDescent="0.25">
      <c r="A10" s="167" t="s">
        <v>4</v>
      </c>
      <c r="B10" s="168">
        <f>SUM(B5:B9)</f>
        <v>2352</v>
      </c>
      <c r="C10" s="168">
        <f t="shared" ref="C10:G10" si="0">SUM(C5:C9)</f>
        <v>2517</v>
      </c>
      <c r="D10" s="168">
        <f t="shared" si="0"/>
        <v>2678</v>
      </c>
      <c r="E10" s="168">
        <f t="shared" si="0"/>
        <v>2833</v>
      </c>
      <c r="F10" s="168">
        <f t="shared" si="0"/>
        <v>3005</v>
      </c>
      <c r="G10" s="168">
        <f t="shared" si="0"/>
        <v>3160</v>
      </c>
      <c r="H10" s="168">
        <f>SUM(H5:H9)</f>
        <v>3223</v>
      </c>
      <c r="I10" s="175">
        <f>SUM(I5:I9)</f>
        <v>1</v>
      </c>
      <c r="J10" s="176">
        <f>(H10/B10)-1</f>
        <v>0.37032312925170063</v>
      </c>
    </row>
  </sheetData>
  <mergeCells count="4">
    <mergeCell ref="A3:A4"/>
    <mergeCell ref="I3:I4"/>
    <mergeCell ref="J3:J4"/>
    <mergeCell ref="B3:H3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4"/>
  <dimension ref="A1:J7"/>
  <sheetViews>
    <sheetView zoomScaleNormal="100" workbookViewId="0">
      <selection activeCell="E25" sqref="E25"/>
    </sheetView>
  </sheetViews>
  <sheetFormatPr defaultRowHeight="15" x14ac:dyDescent="0.25"/>
  <cols>
    <col min="1" max="1" width="18.140625" customWidth="1"/>
    <col min="2" max="8" width="10.42578125" customWidth="1"/>
    <col min="9" max="10" width="12.42578125" customWidth="1"/>
  </cols>
  <sheetData>
    <row r="1" spans="1:10" ht="16.5" x14ac:dyDescent="0.3">
      <c r="A1" s="97" t="s">
        <v>721</v>
      </c>
      <c r="B1" s="57"/>
      <c r="C1" s="57"/>
      <c r="D1" s="57"/>
      <c r="E1" s="57"/>
      <c r="F1" s="57"/>
      <c r="G1" s="57"/>
      <c r="H1" s="57"/>
      <c r="I1" s="57"/>
      <c r="J1" s="57"/>
    </row>
    <row r="2" spans="1:10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</row>
    <row r="3" spans="1:10" s="3" customFormat="1" ht="24" customHeight="1" x14ac:dyDescent="0.25">
      <c r="A3" s="283" t="s">
        <v>36</v>
      </c>
      <c r="B3" s="282" t="s">
        <v>34</v>
      </c>
      <c r="C3" s="282"/>
      <c r="D3" s="282"/>
      <c r="E3" s="282"/>
      <c r="F3" s="282"/>
      <c r="G3" s="282"/>
      <c r="H3" s="282"/>
      <c r="I3" s="280" t="s">
        <v>640</v>
      </c>
      <c r="J3" s="278" t="s">
        <v>641</v>
      </c>
    </row>
    <row r="4" spans="1:10" s="3" customFormat="1" ht="18" customHeight="1" x14ac:dyDescent="0.25">
      <c r="A4" s="284"/>
      <c r="B4" s="151">
        <v>2011</v>
      </c>
      <c r="C4" s="151">
        <v>2012</v>
      </c>
      <c r="D4" s="151">
        <v>2013</v>
      </c>
      <c r="E4" s="151">
        <v>2014</v>
      </c>
      <c r="F4" s="151">
        <v>2015</v>
      </c>
      <c r="G4" s="151">
        <v>2016</v>
      </c>
      <c r="H4" s="151">
        <v>2017</v>
      </c>
      <c r="I4" s="281"/>
      <c r="J4" s="279"/>
    </row>
    <row r="5" spans="1:10" s="3" customFormat="1" ht="18" customHeight="1" x14ac:dyDescent="0.25">
      <c r="A5" s="156" t="s">
        <v>37</v>
      </c>
      <c r="B5" s="88">
        <v>2002</v>
      </c>
      <c r="C5" s="88">
        <v>2177</v>
      </c>
      <c r="D5" s="88">
        <v>2343</v>
      </c>
      <c r="E5" s="88">
        <v>2488</v>
      </c>
      <c r="F5" s="146">
        <v>2699</v>
      </c>
      <c r="G5" s="146">
        <v>2809</v>
      </c>
      <c r="H5" s="146">
        <v>2879</v>
      </c>
      <c r="I5" s="147">
        <f>H5/H7</f>
        <v>0.89326714241390004</v>
      </c>
      <c r="J5" s="174">
        <f>H5/B5-1</f>
        <v>0.43806193806193816</v>
      </c>
    </row>
    <row r="6" spans="1:10" s="3" customFormat="1" ht="19.5" customHeight="1" x14ac:dyDescent="0.25">
      <c r="A6" s="179" t="s">
        <v>38</v>
      </c>
      <c r="B6" s="53">
        <v>350</v>
      </c>
      <c r="C6" s="53">
        <v>340</v>
      </c>
      <c r="D6" s="53">
        <v>335</v>
      </c>
      <c r="E6" s="53">
        <v>345</v>
      </c>
      <c r="F6" s="53">
        <v>306</v>
      </c>
      <c r="G6" s="53">
        <v>351</v>
      </c>
      <c r="H6" s="53">
        <v>344</v>
      </c>
      <c r="I6" s="152">
        <f>H6/H7</f>
        <v>0.10673285758609991</v>
      </c>
      <c r="J6" s="180">
        <f>H6/B6-1</f>
        <v>-1.7142857142857126E-2</v>
      </c>
    </row>
    <row r="7" spans="1:10" x14ac:dyDescent="0.25">
      <c r="A7" s="181" t="s">
        <v>4</v>
      </c>
      <c r="B7" s="182">
        <f>SUM(B5:B6)</f>
        <v>2352</v>
      </c>
      <c r="C7" s="182">
        <f t="shared" ref="C7:G7" si="0">SUM(C5:C6)</f>
        <v>2517</v>
      </c>
      <c r="D7" s="182">
        <f t="shared" si="0"/>
        <v>2678</v>
      </c>
      <c r="E7" s="182">
        <f t="shared" si="0"/>
        <v>2833</v>
      </c>
      <c r="F7" s="182">
        <f t="shared" si="0"/>
        <v>3005</v>
      </c>
      <c r="G7" s="182">
        <f t="shared" si="0"/>
        <v>3160</v>
      </c>
      <c r="H7" s="182">
        <f>SUM(H5:H6)</f>
        <v>3223</v>
      </c>
      <c r="I7" s="183">
        <f>SUM(I5:I6)</f>
        <v>1</v>
      </c>
      <c r="J7" s="184">
        <f>H7/B7-1</f>
        <v>0.37032312925170063</v>
      </c>
    </row>
  </sheetData>
  <mergeCells count="4">
    <mergeCell ref="J3:J4"/>
    <mergeCell ref="I3:I4"/>
    <mergeCell ref="B3:H3"/>
    <mergeCell ref="A3:A4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1"/>
  <dimension ref="A1:G31"/>
  <sheetViews>
    <sheetView topLeftCell="A4" zoomScaleNormal="100" workbookViewId="0">
      <selection activeCell="E25" sqref="E25"/>
    </sheetView>
  </sheetViews>
  <sheetFormatPr defaultRowHeight="15" x14ac:dyDescent="0.25"/>
  <cols>
    <col min="2" max="2" width="23.7109375" customWidth="1"/>
    <col min="3" max="3" width="12.42578125" bestFit="1" customWidth="1"/>
    <col min="4" max="4" width="11.5703125" bestFit="1" customWidth="1"/>
    <col min="5" max="5" width="9.85546875" bestFit="1" customWidth="1"/>
  </cols>
  <sheetData>
    <row r="1" spans="1:7" ht="16.5" x14ac:dyDescent="0.3">
      <c r="A1" s="97" t="s">
        <v>731</v>
      </c>
      <c r="B1" s="57"/>
      <c r="C1" s="57"/>
      <c r="D1" s="57"/>
      <c r="E1" s="57"/>
    </row>
    <row r="2" spans="1:7" ht="16.5" x14ac:dyDescent="0.3">
      <c r="A2" s="91"/>
      <c r="B2" s="57"/>
      <c r="C2" s="57"/>
      <c r="D2" s="57"/>
      <c r="E2" s="57"/>
    </row>
    <row r="3" spans="1:7" x14ac:dyDescent="0.25">
      <c r="A3" s="153" t="s">
        <v>166</v>
      </c>
      <c r="B3" s="154" t="s">
        <v>43</v>
      </c>
      <c r="C3" s="154" t="s">
        <v>46</v>
      </c>
      <c r="D3" s="154" t="s">
        <v>14</v>
      </c>
      <c r="E3" s="155" t="s">
        <v>688</v>
      </c>
      <c r="G3" s="47"/>
    </row>
    <row r="4" spans="1:7" x14ac:dyDescent="0.25">
      <c r="A4" s="196">
        <v>1</v>
      </c>
      <c r="B4" s="121" t="s">
        <v>65</v>
      </c>
      <c r="C4" s="121">
        <v>608</v>
      </c>
      <c r="D4" s="111">
        <v>301</v>
      </c>
      <c r="E4" s="226">
        <f>D4/C4</f>
        <v>0.49506578947368424</v>
      </c>
    </row>
    <row r="5" spans="1:7" x14ac:dyDescent="0.25">
      <c r="A5" s="203">
        <v>2</v>
      </c>
      <c r="B5" s="119" t="s">
        <v>77</v>
      </c>
      <c r="C5" s="119">
        <v>369</v>
      </c>
      <c r="D5" s="108">
        <v>158</v>
      </c>
      <c r="E5" s="227">
        <f t="shared" ref="E5:E29" si="0">D5/C5</f>
        <v>0.42818428184281843</v>
      </c>
    </row>
    <row r="6" spans="1:7" x14ac:dyDescent="0.25">
      <c r="A6" s="196">
        <v>3</v>
      </c>
      <c r="B6" s="121" t="s">
        <v>495</v>
      </c>
      <c r="C6" s="121">
        <v>196</v>
      </c>
      <c r="D6" s="111">
        <v>64</v>
      </c>
      <c r="E6" s="226">
        <f t="shared" si="0"/>
        <v>0.32653061224489793</v>
      </c>
    </row>
    <row r="7" spans="1:7" x14ac:dyDescent="0.25">
      <c r="A7" s="203">
        <v>4</v>
      </c>
      <c r="B7" s="119" t="s">
        <v>79</v>
      </c>
      <c r="C7" s="119">
        <v>146</v>
      </c>
      <c r="D7" s="108">
        <v>72</v>
      </c>
      <c r="E7" s="227">
        <f t="shared" si="0"/>
        <v>0.49315068493150682</v>
      </c>
    </row>
    <row r="8" spans="1:7" x14ac:dyDescent="0.25">
      <c r="A8" s="196">
        <v>5</v>
      </c>
      <c r="B8" s="121" t="s">
        <v>654</v>
      </c>
      <c r="C8" s="121">
        <v>143</v>
      </c>
      <c r="D8" s="111">
        <v>86</v>
      </c>
      <c r="E8" s="226">
        <f t="shared" si="0"/>
        <v>0.60139860139860135</v>
      </c>
    </row>
    <row r="9" spans="1:7" x14ac:dyDescent="0.25">
      <c r="A9" s="203">
        <v>6</v>
      </c>
      <c r="B9" s="119" t="s">
        <v>60</v>
      </c>
      <c r="C9" s="119">
        <v>113</v>
      </c>
      <c r="D9" s="108">
        <v>42</v>
      </c>
      <c r="E9" s="227">
        <f t="shared" si="0"/>
        <v>0.37168141592920356</v>
      </c>
    </row>
    <row r="10" spans="1:7" x14ac:dyDescent="0.25">
      <c r="A10" s="196">
        <v>7</v>
      </c>
      <c r="B10" s="121" t="s">
        <v>113</v>
      </c>
      <c r="C10" s="121">
        <v>88</v>
      </c>
      <c r="D10" s="111">
        <v>21</v>
      </c>
      <c r="E10" s="226">
        <f t="shared" si="0"/>
        <v>0.23863636363636365</v>
      </c>
    </row>
    <row r="11" spans="1:7" x14ac:dyDescent="0.25">
      <c r="A11" s="203">
        <v>8</v>
      </c>
      <c r="B11" s="119" t="s">
        <v>52</v>
      </c>
      <c r="C11" s="119">
        <v>84</v>
      </c>
      <c r="D11" s="108">
        <v>22</v>
      </c>
      <c r="E11" s="227">
        <f t="shared" si="0"/>
        <v>0.26190476190476192</v>
      </c>
    </row>
    <row r="12" spans="1:7" x14ac:dyDescent="0.25">
      <c r="A12" s="196">
        <v>9</v>
      </c>
      <c r="B12" s="121" t="s">
        <v>109</v>
      </c>
      <c r="C12" s="121">
        <v>74</v>
      </c>
      <c r="D12" s="111">
        <v>28</v>
      </c>
      <c r="E12" s="226">
        <f t="shared" si="0"/>
        <v>0.3783783783783784</v>
      </c>
    </row>
    <row r="13" spans="1:7" x14ac:dyDescent="0.25">
      <c r="A13" s="203">
        <v>10</v>
      </c>
      <c r="B13" s="119" t="s">
        <v>167</v>
      </c>
      <c r="C13" s="119">
        <v>67</v>
      </c>
      <c r="D13" s="108">
        <v>20</v>
      </c>
      <c r="E13" s="227">
        <f t="shared" si="0"/>
        <v>0.29850746268656714</v>
      </c>
    </row>
    <row r="14" spans="1:7" x14ac:dyDescent="0.25">
      <c r="A14" s="196">
        <v>11</v>
      </c>
      <c r="B14" s="121" t="s">
        <v>689</v>
      </c>
      <c r="C14" s="121">
        <v>62</v>
      </c>
      <c r="D14" s="111">
        <v>27</v>
      </c>
      <c r="E14" s="226">
        <f t="shared" si="0"/>
        <v>0.43548387096774194</v>
      </c>
    </row>
    <row r="15" spans="1:7" x14ac:dyDescent="0.25">
      <c r="A15" s="203">
        <v>12</v>
      </c>
      <c r="B15" s="119" t="s">
        <v>690</v>
      </c>
      <c r="C15" s="119">
        <v>62</v>
      </c>
      <c r="D15" s="108">
        <v>25</v>
      </c>
      <c r="E15" s="227">
        <f t="shared" si="0"/>
        <v>0.40322580645161288</v>
      </c>
    </row>
    <row r="16" spans="1:7" x14ac:dyDescent="0.25">
      <c r="A16" s="196">
        <v>13</v>
      </c>
      <c r="B16" s="121" t="s">
        <v>87</v>
      </c>
      <c r="C16" s="121">
        <v>59</v>
      </c>
      <c r="D16" s="111">
        <v>27</v>
      </c>
      <c r="E16" s="226">
        <f t="shared" si="0"/>
        <v>0.4576271186440678</v>
      </c>
    </row>
    <row r="17" spans="1:5" x14ac:dyDescent="0.25">
      <c r="A17" s="203">
        <v>14</v>
      </c>
      <c r="B17" s="119" t="s">
        <v>168</v>
      </c>
      <c r="C17" s="119">
        <v>53</v>
      </c>
      <c r="D17" s="108">
        <v>19</v>
      </c>
      <c r="E17" s="227">
        <f t="shared" si="0"/>
        <v>0.35849056603773582</v>
      </c>
    </row>
    <row r="18" spans="1:5" x14ac:dyDescent="0.25">
      <c r="A18" s="196">
        <v>15</v>
      </c>
      <c r="B18" s="121" t="s">
        <v>66</v>
      </c>
      <c r="C18" s="121">
        <v>50</v>
      </c>
      <c r="D18" s="111">
        <v>22</v>
      </c>
      <c r="E18" s="226">
        <f t="shared" si="0"/>
        <v>0.44</v>
      </c>
    </row>
    <row r="19" spans="1:5" x14ac:dyDescent="0.25">
      <c r="A19" s="203">
        <v>16</v>
      </c>
      <c r="B19" s="119" t="s">
        <v>503</v>
      </c>
      <c r="C19" s="119">
        <v>49</v>
      </c>
      <c r="D19" s="108">
        <v>15</v>
      </c>
      <c r="E19" s="227">
        <f t="shared" si="0"/>
        <v>0.30612244897959184</v>
      </c>
    </row>
    <row r="20" spans="1:5" x14ac:dyDescent="0.25">
      <c r="A20" s="196">
        <v>17</v>
      </c>
      <c r="B20" s="121" t="s">
        <v>691</v>
      </c>
      <c r="C20" s="121">
        <v>46</v>
      </c>
      <c r="D20" s="111">
        <v>16</v>
      </c>
      <c r="E20" s="226">
        <f t="shared" si="0"/>
        <v>0.34782608695652173</v>
      </c>
    </row>
    <row r="21" spans="1:5" x14ac:dyDescent="0.25">
      <c r="A21" s="203">
        <v>18</v>
      </c>
      <c r="B21" s="119" t="s">
        <v>55</v>
      </c>
      <c r="C21" s="119">
        <v>45</v>
      </c>
      <c r="D21" s="108">
        <v>19</v>
      </c>
      <c r="E21" s="227">
        <f t="shared" si="0"/>
        <v>0.42222222222222222</v>
      </c>
    </row>
    <row r="22" spans="1:5" x14ac:dyDescent="0.25">
      <c r="A22" s="196">
        <v>19</v>
      </c>
      <c r="B22" s="121" t="s">
        <v>692</v>
      </c>
      <c r="C22" s="121">
        <v>37</v>
      </c>
      <c r="D22" s="111">
        <v>23</v>
      </c>
      <c r="E22" s="226">
        <f t="shared" si="0"/>
        <v>0.6216216216216216</v>
      </c>
    </row>
    <row r="23" spans="1:5" x14ac:dyDescent="0.25">
      <c r="A23" s="203">
        <v>20</v>
      </c>
      <c r="B23" s="119" t="s">
        <v>47</v>
      </c>
      <c r="C23" s="119">
        <v>36</v>
      </c>
      <c r="D23" s="108">
        <v>24</v>
      </c>
      <c r="E23" s="227">
        <f t="shared" si="0"/>
        <v>0.66666666666666663</v>
      </c>
    </row>
    <row r="24" spans="1:5" x14ac:dyDescent="0.25">
      <c r="A24" s="196">
        <v>21</v>
      </c>
      <c r="B24" s="121" t="s">
        <v>504</v>
      </c>
      <c r="C24" s="121">
        <v>30</v>
      </c>
      <c r="D24" s="111">
        <v>7</v>
      </c>
      <c r="E24" s="226">
        <f t="shared" si="0"/>
        <v>0.23333333333333334</v>
      </c>
    </row>
    <row r="25" spans="1:5" x14ac:dyDescent="0.25">
      <c r="A25" s="203">
        <v>22</v>
      </c>
      <c r="B25" s="119" t="s">
        <v>693</v>
      </c>
      <c r="C25" s="119">
        <v>28</v>
      </c>
      <c r="D25" s="108">
        <v>19</v>
      </c>
      <c r="E25" s="227">
        <f t="shared" si="0"/>
        <v>0.6785714285714286</v>
      </c>
    </row>
    <row r="26" spans="1:5" x14ac:dyDescent="0.25">
      <c r="A26" s="196">
        <v>23</v>
      </c>
      <c r="B26" s="121" t="s">
        <v>694</v>
      </c>
      <c r="C26" s="121">
        <v>27</v>
      </c>
      <c r="D26" s="111">
        <v>10</v>
      </c>
      <c r="E26" s="226">
        <f t="shared" si="0"/>
        <v>0.37037037037037035</v>
      </c>
    </row>
    <row r="27" spans="1:5" x14ac:dyDescent="0.25">
      <c r="A27" s="203">
        <v>24</v>
      </c>
      <c r="B27" s="119" t="s">
        <v>695</v>
      </c>
      <c r="C27" s="119">
        <v>26</v>
      </c>
      <c r="D27" s="108">
        <v>12</v>
      </c>
      <c r="E27" s="227">
        <f t="shared" si="0"/>
        <v>0.46153846153846156</v>
      </c>
    </row>
    <row r="28" spans="1:5" x14ac:dyDescent="0.25">
      <c r="A28" s="196">
        <v>25</v>
      </c>
      <c r="B28" s="121" t="s">
        <v>71</v>
      </c>
      <c r="C28" s="121">
        <v>24</v>
      </c>
      <c r="D28" s="111">
        <v>10</v>
      </c>
      <c r="E28" s="226">
        <f t="shared" si="0"/>
        <v>0.41666666666666669</v>
      </c>
    </row>
    <row r="29" spans="1:5" x14ac:dyDescent="0.25">
      <c r="A29" s="203">
        <v>26</v>
      </c>
      <c r="B29" s="119" t="s">
        <v>101</v>
      </c>
      <c r="C29" s="119">
        <v>21</v>
      </c>
      <c r="D29" s="108">
        <v>6</v>
      </c>
      <c r="E29" s="227">
        <f t="shared" si="0"/>
        <v>0.2857142857142857</v>
      </c>
    </row>
    <row r="30" spans="1:5" x14ac:dyDescent="0.25">
      <c r="A30" s="285" t="s">
        <v>169</v>
      </c>
      <c r="B30" s="286"/>
      <c r="C30" s="54">
        <v>680</v>
      </c>
      <c r="D30" s="54">
        <v>290</v>
      </c>
      <c r="E30" s="228">
        <f>D30/C30</f>
        <v>0.4264705882352941</v>
      </c>
    </row>
    <row r="31" spans="1:5" x14ac:dyDescent="0.25">
      <c r="A31" s="287" t="s">
        <v>4</v>
      </c>
      <c r="B31" s="288"/>
      <c r="C31" s="168">
        <f>SUM(C4:C30)</f>
        <v>3223</v>
      </c>
      <c r="D31" s="168">
        <f>SUM(D4:D30)</f>
        <v>1385</v>
      </c>
      <c r="E31" s="176">
        <f>D31/C31</f>
        <v>0.42972385975798943</v>
      </c>
    </row>
  </sheetData>
  <mergeCells count="2">
    <mergeCell ref="A30:B30"/>
    <mergeCell ref="A31:B31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"/>
  <dimension ref="A1:U38"/>
  <sheetViews>
    <sheetView showGridLines="0" workbookViewId="0">
      <selection activeCell="T20" sqref="T20:U25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22.28515625" customWidth="1"/>
    <col min="21" max="21" width="5.42578125" customWidth="1"/>
  </cols>
  <sheetData>
    <row r="1" spans="1:6" s="28" customFormat="1" ht="16.5" x14ac:dyDescent="0.3">
      <c r="A1" s="255" t="s">
        <v>712</v>
      </c>
      <c r="B1" s="254"/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2</v>
      </c>
      <c r="E3" s="64">
        <f t="shared" ref="E3:E29" si="0">D3/SUM($D$3:$D$29)</f>
        <v>1.5625E-2</v>
      </c>
      <c r="F3" s="65" t="str">
        <f t="shared" ref="F3:F29" si="1">VLOOKUP(D3,$H$33:$J$38,3,TRUE)</f>
        <v>J33</v>
      </c>
    </row>
    <row r="4" spans="1:6" x14ac:dyDescent="0.25">
      <c r="B4" s="63" t="s">
        <v>174</v>
      </c>
      <c r="C4" s="63" t="s">
        <v>549</v>
      </c>
      <c r="D4" s="63">
        <v>0</v>
      </c>
      <c r="E4" s="64">
        <f t="shared" si="0"/>
        <v>0</v>
      </c>
      <c r="F4" s="65" t="str">
        <f t="shared" si="1"/>
        <v>J33</v>
      </c>
    </row>
    <row r="5" spans="1:6" x14ac:dyDescent="0.25">
      <c r="B5" s="63" t="s">
        <v>95</v>
      </c>
      <c r="C5" s="63" t="s">
        <v>550</v>
      </c>
      <c r="D5" s="63">
        <v>8</v>
      </c>
      <c r="E5" s="64">
        <f t="shared" si="0"/>
        <v>6.25E-2</v>
      </c>
      <c r="F5" s="65" t="str">
        <f t="shared" si="1"/>
        <v>J35</v>
      </c>
    </row>
    <row r="6" spans="1:6" x14ac:dyDescent="0.25">
      <c r="B6" s="63" t="s">
        <v>93</v>
      </c>
      <c r="C6" s="63" t="s">
        <v>551</v>
      </c>
      <c r="D6" s="63">
        <v>0</v>
      </c>
      <c r="E6" s="64">
        <f t="shared" si="0"/>
        <v>0</v>
      </c>
      <c r="F6" s="65" t="str">
        <f t="shared" si="1"/>
        <v>J33</v>
      </c>
    </row>
    <row r="7" spans="1:6" x14ac:dyDescent="0.25">
      <c r="B7" s="63" t="s">
        <v>91</v>
      </c>
      <c r="C7" s="63" t="s">
        <v>552</v>
      </c>
      <c r="D7" s="63">
        <v>10</v>
      </c>
      <c r="E7" s="64">
        <f t="shared" si="0"/>
        <v>7.8125E-2</v>
      </c>
      <c r="F7" s="65" t="str">
        <f t="shared" si="1"/>
        <v>J36</v>
      </c>
    </row>
    <row r="8" spans="1:6" x14ac:dyDescent="0.25">
      <c r="B8" s="63" t="s">
        <v>51</v>
      </c>
      <c r="C8" s="63" t="s">
        <v>553</v>
      </c>
      <c r="D8" s="63">
        <v>4</v>
      </c>
      <c r="E8" s="64">
        <f t="shared" si="0"/>
        <v>3.125E-2</v>
      </c>
      <c r="F8" s="65" t="str">
        <f t="shared" si="1"/>
        <v>J34</v>
      </c>
    </row>
    <row r="9" spans="1:6" x14ac:dyDescent="0.25">
      <c r="B9" s="63" t="s">
        <v>68</v>
      </c>
      <c r="C9" s="63" t="s">
        <v>554</v>
      </c>
      <c r="D9" s="63">
        <v>0</v>
      </c>
      <c r="E9" s="64">
        <f t="shared" si="0"/>
        <v>0</v>
      </c>
      <c r="F9" s="65" t="str">
        <f t="shared" si="1"/>
        <v>J33</v>
      </c>
    </row>
    <row r="10" spans="1:6" x14ac:dyDescent="0.25">
      <c r="B10" s="63" t="s">
        <v>128</v>
      </c>
      <c r="C10" s="63" t="s">
        <v>555</v>
      </c>
      <c r="D10" s="63">
        <v>2</v>
      </c>
      <c r="E10" s="64">
        <f t="shared" si="0"/>
        <v>1.5625E-2</v>
      </c>
      <c r="F10" s="65" t="str">
        <f t="shared" si="1"/>
        <v>J33</v>
      </c>
    </row>
    <row r="11" spans="1:6" x14ac:dyDescent="0.25">
      <c r="B11" s="63" t="s">
        <v>76</v>
      </c>
      <c r="C11" s="63" t="s">
        <v>556</v>
      </c>
      <c r="D11" s="63">
        <v>5</v>
      </c>
      <c r="E11" s="64">
        <f t="shared" si="0"/>
        <v>3.90625E-2</v>
      </c>
      <c r="F11" s="65" t="str">
        <f t="shared" si="1"/>
        <v>J35</v>
      </c>
    </row>
    <row r="12" spans="1:6" x14ac:dyDescent="0.25">
      <c r="B12" s="63" t="s">
        <v>59</v>
      </c>
      <c r="C12" s="63" t="s">
        <v>557</v>
      </c>
      <c r="D12" s="63">
        <v>11</v>
      </c>
      <c r="E12" s="64">
        <f t="shared" si="0"/>
        <v>8.59375E-2</v>
      </c>
      <c r="F12" s="65" t="str">
        <f t="shared" si="1"/>
        <v>J36</v>
      </c>
    </row>
    <row r="13" spans="1:6" x14ac:dyDescent="0.25">
      <c r="B13" s="63" t="s">
        <v>57</v>
      </c>
      <c r="C13" s="63" t="s">
        <v>558</v>
      </c>
      <c r="D13" s="63">
        <v>6</v>
      </c>
      <c r="E13" s="64">
        <f t="shared" si="0"/>
        <v>4.6875E-2</v>
      </c>
      <c r="F13" s="65" t="str">
        <f t="shared" si="1"/>
        <v>J35</v>
      </c>
    </row>
    <row r="14" spans="1:6" x14ac:dyDescent="0.25">
      <c r="B14" s="63" t="s">
        <v>49</v>
      </c>
      <c r="C14" s="63" t="s">
        <v>559</v>
      </c>
      <c r="D14" s="63">
        <v>0</v>
      </c>
      <c r="E14" s="64">
        <f t="shared" si="0"/>
        <v>0</v>
      </c>
      <c r="F14" s="65" t="str">
        <f t="shared" si="1"/>
        <v>J33</v>
      </c>
    </row>
    <row r="15" spans="1:6" x14ac:dyDescent="0.25">
      <c r="B15" s="63" t="s">
        <v>126</v>
      </c>
      <c r="C15" s="63" t="s">
        <v>560</v>
      </c>
      <c r="D15" s="63">
        <v>1</v>
      </c>
      <c r="E15" s="64">
        <f t="shared" si="0"/>
        <v>7.8125E-3</v>
      </c>
      <c r="F15" s="65" t="str">
        <f t="shared" si="1"/>
        <v>J33</v>
      </c>
    </row>
    <row r="16" spans="1:6" x14ac:dyDescent="0.25">
      <c r="B16" s="63" t="s">
        <v>62</v>
      </c>
      <c r="C16" s="63" t="s">
        <v>561</v>
      </c>
      <c r="D16" s="63">
        <v>0</v>
      </c>
      <c r="E16" s="64">
        <f t="shared" si="0"/>
        <v>0</v>
      </c>
      <c r="F16" s="65" t="str">
        <f t="shared" si="1"/>
        <v>J33</v>
      </c>
    </row>
    <row r="17" spans="2:21" x14ac:dyDescent="0.25">
      <c r="B17" s="63" t="s">
        <v>85</v>
      </c>
      <c r="C17" s="63" t="s">
        <v>562</v>
      </c>
      <c r="D17" s="63">
        <v>1</v>
      </c>
      <c r="E17" s="64">
        <f t="shared" si="0"/>
        <v>7.8125E-3</v>
      </c>
      <c r="F17" s="65" t="str">
        <f t="shared" si="1"/>
        <v>J33</v>
      </c>
    </row>
    <row r="18" spans="2:21" x14ac:dyDescent="0.25">
      <c r="B18" s="63" t="s">
        <v>106</v>
      </c>
      <c r="C18" s="63" t="s">
        <v>563</v>
      </c>
      <c r="D18" s="63">
        <v>1</v>
      </c>
      <c r="E18" s="64">
        <f t="shared" si="0"/>
        <v>7.8125E-3</v>
      </c>
      <c r="F18" s="65" t="str">
        <f t="shared" si="1"/>
        <v>J33</v>
      </c>
    </row>
    <row r="19" spans="2:21" ht="15.75" x14ac:dyDescent="0.3">
      <c r="B19" s="63" t="s">
        <v>118</v>
      </c>
      <c r="C19" s="63" t="s">
        <v>565</v>
      </c>
      <c r="D19" s="63">
        <v>3</v>
      </c>
      <c r="E19" s="64">
        <f t="shared" si="0"/>
        <v>2.34375E-2</v>
      </c>
      <c r="F19" s="65" t="str">
        <f t="shared" si="1"/>
        <v>J34</v>
      </c>
      <c r="T19" s="31"/>
    </row>
    <row r="20" spans="2:21" x14ac:dyDescent="0.25">
      <c r="B20" s="63" t="s">
        <v>157</v>
      </c>
      <c r="C20" s="63" t="s">
        <v>567</v>
      </c>
      <c r="D20" s="63">
        <v>15</v>
      </c>
      <c r="E20" s="64">
        <f t="shared" si="0"/>
        <v>0.1171875</v>
      </c>
      <c r="F20" s="65" t="str">
        <f t="shared" si="1"/>
        <v>J37</v>
      </c>
      <c r="T20" s="60" t="s">
        <v>578</v>
      </c>
      <c r="U20" s="38" t="str">
        <f>ADDRESS(ROW(),COLUMN(),4)</f>
        <v>U20</v>
      </c>
    </row>
    <row r="21" spans="2:21" x14ac:dyDescent="0.25">
      <c r="B21" s="63" t="s">
        <v>81</v>
      </c>
      <c r="C21" s="63" t="s">
        <v>569</v>
      </c>
      <c r="D21" s="63">
        <v>1</v>
      </c>
      <c r="E21" s="64">
        <f t="shared" si="0"/>
        <v>7.8125E-3</v>
      </c>
      <c r="F21" s="65" t="str">
        <f t="shared" si="1"/>
        <v>J33</v>
      </c>
      <c r="T21" s="60" t="s">
        <v>579</v>
      </c>
      <c r="U21" s="40" t="str">
        <f t="shared" ref="U21:U25" si="2">ADDRESS(ROW(),COLUMN(),4)</f>
        <v>U21</v>
      </c>
    </row>
    <row r="22" spans="2:21" x14ac:dyDescent="0.25">
      <c r="B22" s="63" t="s">
        <v>176</v>
      </c>
      <c r="C22" s="63" t="s">
        <v>570</v>
      </c>
      <c r="D22" s="63">
        <v>0</v>
      </c>
      <c r="E22" s="64">
        <f t="shared" si="0"/>
        <v>0</v>
      </c>
      <c r="F22" s="65" t="str">
        <f t="shared" si="1"/>
        <v>J33</v>
      </c>
      <c r="T22" s="60" t="s">
        <v>580</v>
      </c>
      <c r="U22" s="42" t="str">
        <f t="shared" si="2"/>
        <v>U22</v>
      </c>
    </row>
    <row r="23" spans="2:21" x14ac:dyDescent="0.25">
      <c r="B23" s="63" t="s">
        <v>173</v>
      </c>
      <c r="C23" s="63" t="s">
        <v>571</v>
      </c>
      <c r="D23" s="63">
        <v>4</v>
      </c>
      <c r="E23" s="64">
        <f t="shared" si="0"/>
        <v>3.125E-2</v>
      </c>
      <c r="F23" s="65" t="str">
        <f t="shared" si="1"/>
        <v>J34</v>
      </c>
      <c r="T23" s="60" t="s">
        <v>581</v>
      </c>
      <c r="U23" s="43" t="str">
        <f t="shared" si="2"/>
        <v>U23</v>
      </c>
    </row>
    <row r="24" spans="2:21" x14ac:dyDescent="0.25">
      <c r="B24" s="63" t="s">
        <v>64</v>
      </c>
      <c r="C24" s="63" t="s">
        <v>572</v>
      </c>
      <c r="D24" s="63">
        <v>0</v>
      </c>
      <c r="E24" s="64">
        <f t="shared" si="0"/>
        <v>0</v>
      </c>
      <c r="F24" s="65" t="str">
        <f t="shared" si="1"/>
        <v>J33</v>
      </c>
      <c r="T24" s="60" t="s">
        <v>582</v>
      </c>
      <c r="U24" s="35" t="str">
        <f t="shared" si="2"/>
        <v>U24</v>
      </c>
    </row>
    <row r="25" spans="2:21" x14ac:dyDescent="0.25">
      <c r="B25" s="63" t="s">
        <v>120</v>
      </c>
      <c r="C25" s="63" t="s">
        <v>573</v>
      </c>
      <c r="D25" s="63">
        <v>15</v>
      </c>
      <c r="E25" s="64">
        <f t="shared" si="0"/>
        <v>0.1171875</v>
      </c>
      <c r="F25" s="65" t="str">
        <f t="shared" si="1"/>
        <v>J37</v>
      </c>
      <c r="T25" s="60" t="s">
        <v>583</v>
      </c>
      <c r="U25" s="61" t="str">
        <f t="shared" si="2"/>
        <v>U25</v>
      </c>
    </row>
    <row r="26" spans="2:21" ht="15.75" x14ac:dyDescent="0.3">
      <c r="B26" s="63" t="s">
        <v>54</v>
      </c>
      <c r="C26" s="63" t="s">
        <v>574</v>
      </c>
      <c r="D26" s="63">
        <v>6</v>
      </c>
      <c r="E26" s="64">
        <f t="shared" si="0"/>
        <v>4.6875E-2</v>
      </c>
      <c r="F26" s="65" t="str">
        <f t="shared" si="1"/>
        <v>J35</v>
      </c>
      <c r="T26" s="31"/>
    </row>
    <row r="27" spans="2:21" x14ac:dyDescent="0.25">
      <c r="B27" s="63" t="s">
        <v>175</v>
      </c>
      <c r="C27" s="63" t="s">
        <v>575</v>
      </c>
      <c r="D27" s="63">
        <v>4</v>
      </c>
      <c r="E27" s="64">
        <f t="shared" si="0"/>
        <v>3.125E-2</v>
      </c>
      <c r="F27" s="65" t="str">
        <f t="shared" si="1"/>
        <v>J34</v>
      </c>
    </row>
    <row r="28" spans="2:21" x14ac:dyDescent="0.25">
      <c r="B28" s="63" t="s">
        <v>70</v>
      </c>
      <c r="C28" s="63" t="s">
        <v>576</v>
      </c>
      <c r="D28" s="63">
        <v>28</v>
      </c>
      <c r="E28" s="64">
        <f t="shared" si="0"/>
        <v>0.21875</v>
      </c>
      <c r="F28" s="65" t="str">
        <f t="shared" si="1"/>
        <v>J38</v>
      </c>
    </row>
    <row r="29" spans="2:21" x14ac:dyDescent="0.25">
      <c r="B29" s="63" t="s">
        <v>172</v>
      </c>
      <c r="C29" s="63" t="s">
        <v>577</v>
      </c>
      <c r="D29" s="63">
        <v>1</v>
      </c>
      <c r="E29" s="64">
        <f t="shared" si="0"/>
        <v>7.8125E-3</v>
      </c>
      <c r="F29" s="65" t="str">
        <f t="shared" si="1"/>
        <v>J33</v>
      </c>
    </row>
    <row r="31" spans="2:21" ht="15.75" thickBot="1" x14ac:dyDescent="0.3"/>
    <row r="32" spans="2:21" ht="18.75" x14ac:dyDescent="0.3">
      <c r="H32" s="289" t="s">
        <v>564</v>
      </c>
      <c r="I32" s="290"/>
      <c r="J32" s="291"/>
    </row>
    <row r="33" spans="8:10" x14ac:dyDescent="0.25">
      <c r="H33">
        <v>0</v>
      </c>
      <c r="I33" s="30" t="s">
        <v>566</v>
      </c>
      <c r="J33" s="36" t="str">
        <f>ADDRESS(ROW(),COLUMN(),4)</f>
        <v>J33</v>
      </c>
    </row>
    <row r="34" spans="8:10" x14ac:dyDescent="0.25">
      <c r="H34" s="29">
        <v>3</v>
      </c>
      <c r="I34" s="30" t="s">
        <v>568</v>
      </c>
      <c r="J34" s="37" t="str">
        <f t="shared" ref="J34:J38" si="3">ADDRESS(ROW(),COLUMN(),4)</f>
        <v>J34</v>
      </c>
    </row>
    <row r="35" spans="8:10" x14ac:dyDescent="0.25">
      <c r="H35" s="29">
        <v>5</v>
      </c>
      <c r="I35" s="30" t="s">
        <v>568</v>
      </c>
      <c r="J35" s="39" t="str">
        <f t="shared" si="3"/>
        <v>J35</v>
      </c>
    </row>
    <row r="36" spans="8:10" x14ac:dyDescent="0.25">
      <c r="H36" s="29">
        <v>10</v>
      </c>
      <c r="I36" s="30" t="s">
        <v>568</v>
      </c>
      <c r="J36" s="41" t="str">
        <f t="shared" si="3"/>
        <v>J36</v>
      </c>
    </row>
    <row r="37" spans="8:10" x14ac:dyDescent="0.25">
      <c r="H37" s="29">
        <v>15</v>
      </c>
      <c r="I37" s="30" t="s">
        <v>568</v>
      </c>
      <c r="J37" s="34" t="str">
        <f t="shared" si="3"/>
        <v>J37</v>
      </c>
    </row>
    <row r="38" spans="8:10" ht="15.75" thickBot="1" x14ac:dyDescent="0.3">
      <c r="H38" s="32">
        <v>20</v>
      </c>
      <c r="I38" s="33" t="s">
        <v>568</v>
      </c>
      <c r="J38" s="62" t="str">
        <f t="shared" si="3"/>
        <v>J38</v>
      </c>
    </row>
  </sheetData>
  <mergeCells count="1">
    <mergeCell ref="H32:J3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6"/>
  <dimension ref="A1:E7"/>
  <sheetViews>
    <sheetView zoomScaleNormal="100" workbookViewId="0">
      <selection activeCell="A9" sqref="A9"/>
    </sheetView>
  </sheetViews>
  <sheetFormatPr defaultRowHeight="15" x14ac:dyDescent="0.25"/>
  <cols>
    <col min="1" max="1" width="19.7109375" customWidth="1"/>
    <col min="2" max="3" width="12.5703125" customWidth="1"/>
  </cols>
  <sheetData>
    <row r="1" spans="1:5" ht="16.5" x14ac:dyDescent="0.3">
      <c r="A1" s="97" t="s">
        <v>734</v>
      </c>
      <c r="B1" s="57"/>
      <c r="C1" s="57"/>
    </row>
    <row r="2" spans="1:5" ht="16.5" x14ac:dyDescent="0.3">
      <c r="A2" s="57"/>
      <c r="B2" s="57"/>
      <c r="C2" s="57"/>
    </row>
    <row r="3" spans="1:5" ht="18" customHeight="1" x14ac:dyDescent="0.25">
      <c r="A3" s="185"/>
      <c r="B3" s="186" t="s">
        <v>2</v>
      </c>
      <c r="C3" s="187" t="s">
        <v>3</v>
      </c>
    </row>
    <row r="4" spans="1:5" ht="18" customHeight="1" x14ac:dyDescent="0.25">
      <c r="A4" s="188" t="s">
        <v>39</v>
      </c>
      <c r="B4" s="100">
        <v>37</v>
      </c>
      <c r="C4" s="189">
        <v>109</v>
      </c>
      <c r="E4" s="13"/>
    </row>
    <row r="5" spans="1:5" ht="18" customHeight="1" x14ac:dyDescent="0.25">
      <c r="A5" s="190" t="s">
        <v>40</v>
      </c>
      <c r="B5" s="101">
        <v>4</v>
      </c>
      <c r="C5" s="191">
        <v>7</v>
      </c>
    </row>
    <row r="6" spans="1:5" ht="18" customHeight="1" x14ac:dyDescent="0.25">
      <c r="A6" s="188" t="s">
        <v>41</v>
      </c>
      <c r="B6" s="100">
        <v>10</v>
      </c>
      <c r="C6" s="189">
        <v>12</v>
      </c>
    </row>
    <row r="7" spans="1:5" ht="18" customHeight="1" x14ac:dyDescent="0.25">
      <c r="A7" s="192" t="s">
        <v>4</v>
      </c>
      <c r="B7" s="193">
        <f>SUM(B4:B6)</f>
        <v>51</v>
      </c>
      <c r="C7" s="194">
        <f>SUM(C4:C6)</f>
        <v>128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/>
  <dimension ref="A1:E61"/>
  <sheetViews>
    <sheetView zoomScaleNormal="100" workbookViewId="0">
      <selection activeCell="G3" sqref="G3"/>
    </sheetView>
  </sheetViews>
  <sheetFormatPr defaultRowHeight="15" x14ac:dyDescent="0.25"/>
  <cols>
    <col min="1" max="1" width="42.42578125" style="2" customWidth="1"/>
    <col min="2" max="2" width="19.85546875" style="2" customWidth="1"/>
    <col min="3" max="3" width="25.85546875" style="2" bestFit="1" customWidth="1"/>
    <col min="4" max="4" width="10.28515625" customWidth="1"/>
    <col min="5" max="5" width="12.140625" customWidth="1"/>
  </cols>
  <sheetData>
    <row r="1" spans="1:5" ht="16.5" x14ac:dyDescent="0.3">
      <c r="A1" s="112" t="s">
        <v>730</v>
      </c>
      <c r="B1" s="102"/>
      <c r="C1" s="102"/>
      <c r="D1" s="57"/>
      <c r="E1" s="57"/>
    </row>
    <row r="2" spans="1:5" ht="16.5" x14ac:dyDescent="0.3">
      <c r="A2" s="102"/>
      <c r="B2" s="102"/>
      <c r="C2" s="102"/>
      <c r="D2" s="57"/>
      <c r="E2" s="57"/>
    </row>
    <row r="3" spans="1:5" x14ac:dyDescent="0.25">
      <c r="A3" s="292" t="s">
        <v>39</v>
      </c>
      <c r="B3" s="293"/>
      <c r="C3" s="293"/>
      <c r="D3" s="293"/>
      <c r="E3" s="294"/>
    </row>
    <row r="4" spans="1:5" x14ac:dyDescent="0.25">
      <c r="A4" s="195" t="s">
        <v>42</v>
      </c>
      <c r="B4" s="103" t="s">
        <v>43</v>
      </c>
      <c r="C4" s="103" t="s">
        <v>44</v>
      </c>
      <c r="D4" s="103" t="s">
        <v>45</v>
      </c>
      <c r="E4" s="165" t="s">
        <v>46</v>
      </c>
    </row>
    <row r="5" spans="1:5" x14ac:dyDescent="0.25">
      <c r="A5" s="196" t="s">
        <v>593</v>
      </c>
      <c r="B5" s="104" t="s">
        <v>71</v>
      </c>
      <c r="C5" s="104" t="s">
        <v>525</v>
      </c>
      <c r="D5" s="104" t="s">
        <v>57</v>
      </c>
      <c r="E5" s="197">
        <v>3</v>
      </c>
    </row>
    <row r="6" spans="1:5" x14ac:dyDescent="0.25">
      <c r="A6" s="198" t="s">
        <v>594</v>
      </c>
      <c r="B6" s="105" t="s">
        <v>642</v>
      </c>
      <c r="C6" s="105" t="s">
        <v>94</v>
      </c>
      <c r="D6" s="105" t="s">
        <v>95</v>
      </c>
      <c r="E6" s="199">
        <v>5</v>
      </c>
    </row>
    <row r="7" spans="1:5" x14ac:dyDescent="0.25">
      <c r="A7" s="196" t="s">
        <v>595</v>
      </c>
      <c r="B7" s="104" t="s">
        <v>109</v>
      </c>
      <c r="C7" s="104" t="s">
        <v>407</v>
      </c>
      <c r="D7" s="104" t="s">
        <v>70</v>
      </c>
      <c r="E7" s="197">
        <v>3</v>
      </c>
    </row>
    <row r="8" spans="1:5" x14ac:dyDescent="0.25">
      <c r="A8" s="200" t="s">
        <v>596</v>
      </c>
      <c r="B8" s="106" t="s">
        <v>109</v>
      </c>
      <c r="C8" s="106" t="s">
        <v>521</v>
      </c>
      <c r="D8" s="106" t="s">
        <v>51</v>
      </c>
      <c r="E8" s="201">
        <v>2</v>
      </c>
    </row>
    <row r="9" spans="1:5" x14ac:dyDescent="0.25">
      <c r="A9" s="196" t="s">
        <v>597</v>
      </c>
      <c r="B9" s="104" t="s">
        <v>485</v>
      </c>
      <c r="C9" s="104" t="s">
        <v>531</v>
      </c>
      <c r="D9" s="104" t="s">
        <v>157</v>
      </c>
      <c r="E9" s="197">
        <v>2</v>
      </c>
    </row>
    <row r="10" spans="1:5" x14ac:dyDescent="0.25">
      <c r="A10" s="200" t="s">
        <v>598</v>
      </c>
      <c r="B10" s="106" t="s">
        <v>485</v>
      </c>
      <c r="C10" s="106" t="s">
        <v>362</v>
      </c>
      <c r="D10" s="106" t="s">
        <v>54</v>
      </c>
      <c r="E10" s="201">
        <v>2</v>
      </c>
    </row>
    <row r="11" spans="1:5" x14ac:dyDescent="0.25">
      <c r="A11" s="196" t="s">
        <v>599</v>
      </c>
      <c r="B11" s="104" t="s">
        <v>642</v>
      </c>
      <c r="C11" s="104" t="s">
        <v>328</v>
      </c>
      <c r="D11" s="104" t="s">
        <v>173</v>
      </c>
      <c r="E11" s="197">
        <v>3</v>
      </c>
    </row>
    <row r="12" spans="1:5" x14ac:dyDescent="0.25">
      <c r="A12" s="200" t="s">
        <v>600</v>
      </c>
      <c r="B12" s="106" t="s">
        <v>642</v>
      </c>
      <c r="C12" s="106" t="s">
        <v>94</v>
      </c>
      <c r="D12" s="106" t="s">
        <v>95</v>
      </c>
      <c r="E12" s="201">
        <v>1</v>
      </c>
    </row>
    <row r="13" spans="1:5" x14ac:dyDescent="0.25">
      <c r="A13" s="196" t="s">
        <v>601</v>
      </c>
      <c r="B13" s="104" t="s">
        <v>642</v>
      </c>
      <c r="C13" s="104" t="s">
        <v>527</v>
      </c>
      <c r="D13" s="104" t="s">
        <v>126</v>
      </c>
      <c r="E13" s="197">
        <v>1</v>
      </c>
    </row>
    <row r="14" spans="1:5" x14ac:dyDescent="0.25">
      <c r="A14" s="200" t="s">
        <v>602</v>
      </c>
      <c r="B14" s="106" t="s">
        <v>103</v>
      </c>
      <c r="C14" s="106" t="s">
        <v>530</v>
      </c>
      <c r="D14" s="106" t="s">
        <v>157</v>
      </c>
      <c r="E14" s="201">
        <v>3</v>
      </c>
    </row>
    <row r="15" spans="1:5" x14ac:dyDescent="0.25">
      <c r="A15" s="196" t="s">
        <v>603</v>
      </c>
      <c r="B15" s="104" t="s">
        <v>642</v>
      </c>
      <c r="C15" s="104" t="s">
        <v>518</v>
      </c>
      <c r="D15" s="104" t="s">
        <v>95</v>
      </c>
      <c r="E15" s="197">
        <v>2</v>
      </c>
    </row>
    <row r="16" spans="1:5" x14ac:dyDescent="0.25">
      <c r="A16" s="200" t="s">
        <v>604</v>
      </c>
      <c r="B16" s="106" t="s">
        <v>483</v>
      </c>
      <c r="C16" s="106" t="s">
        <v>537</v>
      </c>
      <c r="D16" s="106" t="s">
        <v>175</v>
      </c>
      <c r="E16" s="201">
        <v>4</v>
      </c>
    </row>
    <row r="17" spans="1:5" x14ac:dyDescent="0.25">
      <c r="A17" s="196" t="s">
        <v>605</v>
      </c>
      <c r="B17" s="104" t="s">
        <v>643</v>
      </c>
      <c r="C17" s="104" t="s">
        <v>359</v>
      </c>
      <c r="D17" s="104" t="s">
        <v>54</v>
      </c>
      <c r="E17" s="197">
        <v>1</v>
      </c>
    </row>
    <row r="18" spans="1:5" x14ac:dyDescent="0.25">
      <c r="A18" s="200" t="s">
        <v>606</v>
      </c>
      <c r="B18" s="106" t="s">
        <v>644</v>
      </c>
      <c r="C18" s="106" t="s">
        <v>356</v>
      </c>
      <c r="D18" s="106" t="s">
        <v>54</v>
      </c>
      <c r="E18" s="201">
        <v>1</v>
      </c>
    </row>
    <row r="19" spans="1:5" x14ac:dyDescent="0.25">
      <c r="A19" s="196" t="s">
        <v>607</v>
      </c>
      <c r="B19" s="104" t="s">
        <v>644</v>
      </c>
      <c r="C19" s="104" t="s">
        <v>482</v>
      </c>
      <c r="D19" s="104" t="s">
        <v>157</v>
      </c>
      <c r="E19" s="197">
        <v>2</v>
      </c>
    </row>
    <row r="20" spans="1:5" x14ac:dyDescent="0.25">
      <c r="A20" s="200" t="s">
        <v>608</v>
      </c>
      <c r="B20" s="106" t="s">
        <v>642</v>
      </c>
      <c r="C20" s="106" t="s">
        <v>520</v>
      </c>
      <c r="D20" s="106" t="s">
        <v>91</v>
      </c>
      <c r="E20" s="201">
        <v>1</v>
      </c>
    </row>
    <row r="21" spans="1:5" x14ac:dyDescent="0.25">
      <c r="A21" s="196" t="s">
        <v>609</v>
      </c>
      <c r="B21" s="104" t="s">
        <v>645</v>
      </c>
      <c r="C21" s="104" t="s">
        <v>519</v>
      </c>
      <c r="D21" s="104" t="s">
        <v>91</v>
      </c>
      <c r="E21" s="197">
        <v>2</v>
      </c>
    </row>
    <row r="22" spans="1:5" x14ac:dyDescent="0.25">
      <c r="A22" s="200" t="s">
        <v>610</v>
      </c>
      <c r="B22" s="106" t="s">
        <v>642</v>
      </c>
      <c r="C22" s="106" t="s">
        <v>107</v>
      </c>
      <c r="D22" s="106" t="s">
        <v>81</v>
      </c>
      <c r="E22" s="201">
        <v>1</v>
      </c>
    </row>
    <row r="23" spans="1:5" x14ac:dyDescent="0.25">
      <c r="A23" s="196" t="s">
        <v>611</v>
      </c>
      <c r="B23" s="104" t="s">
        <v>87</v>
      </c>
      <c r="C23" s="104" t="s">
        <v>207</v>
      </c>
      <c r="D23" s="104" t="s">
        <v>76</v>
      </c>
      <c r="E23" s="197">
        <v>5</v>
      </c>
    </row>
    <row r="24" spans="1:5" x14ac:dyDescent="0.25">
      <c r="A24" s="200" t="s">
        <v>612</v>
      </c>
      <c r="B24" s="106" t="s">
        <v>642</v>
      </c>
      <c r="C24" s="106" t="s">
        <v>533</v>
      </c>
      <c r="D24" s="106" t="s">
        <v>157</v>
      </c>
      <c r="E24" s="201">
        <v>1</v>
      </c>
    </row>
    <row r="25" spans="1:5" x14ac:dyDescent="0.25">
      <c r="A25" s="196" t="s">
        <v>613</v>
      </c>
      <c r="B25" s="104" t="s">
        <v>65</v>
      </c>
      <c r="C25" s="104" t="s">
        <v>112</v>
      </c>
      <c r="D25" s="104" t="s">
        <v>70</v>
      </c>
      <c r="E25" s="197">
        <v>7</v>
      </c>
    </row>
    <row r="26" spans="1:5" x14ac:dyDescent="0.25">
      <c r="A26" s="200" t="s">
        <v>614</v>
      </c>
      <c r="B26" s="106" t="s">
        <v>642</v>
      </c>
      <c r="C26" s="106" t="s">
        <v>540</v>
      </c>
      <c r="D26" s="106" t="s">
        <v>70</v>
      </c>
      <c r="E26" s="201">
        <v>1</v>
      </c>
    </row>
    <row r="27" spans="1:5" x14ac:dyDescent="0.25">
      <c r="A27" s="196" t="s">
        <v>615</v>
      </c>
      <c r="B27" s="104" t="s">
        <v>490</v>
      </c>
      <c r="C27" s="104" t="s">
        <v>532</v>
      </c>
      <c r="D27" s="104" t="s">
        <v>157</v>
      </c>
      <c r="E27" s="197">
        <v>2</v>
      </c>
    </row>
    <row r="28" spans="1:5" x14ac:dyDescent="0.25">
      <c r="A28" s="200" t="s">
        <v>616</v>
      </c>
      <c r="B28" s="106" t="s">
        <v>77</v>
      </c>
      <c r="C28" s="106" t="s">
        <v>82</v>
      </c>
      <c r="D28" s="106" t="s">
        <v>70</v>
      </c>
      <c r="E28" s="201">
        <v>5</v>
      </c>
    </row>
    <row r="29" spans="1:5" x14ac:dyDescent="0.25">
      <c r="A29" s="196" t="s">
        <v>617</v>
      </c>
      <c r="B29" s="104" t="s">
        <v>77</v>
      </c>
      <c r="C29" s="104" t="s">
        <v>345</v>
      </c>
      <c r="D29" s="104" t="s">
        <v>120</v>
      </c>
      <c r="E29" s="197">
        <v>5</v>
      </c>
    </row>
    <row r="30" spans="1:5" x14ac:dyDescent="0.25">
      <c r="A30" s="200" t="s">
        <v>618</v>
      </c>
      <c r="B30" s="106" t="s">
        <v>646</v>
      </c>
      <c r="C30" s="106" t="s">
        <v>185</v>
      </c>
      <c r="D30" s="106" t="s">
        <v>91</v>
      </c>
      <c r="E30" s="201">
        <v>5</v>
      </c>
    </row>
    <row r="31" spans="1:5" x14ac:dyDescent="0.25">
      <c r="A31" s="196" t="s">
        <v>619</v>
      </c>
      <c r="B31" s="104" t="s">
        <v>79</v>
      </c>
      <c r="C31" s="104" t="s">
        <v>112</v>
      </c>
      <c r="D31" s="104" t="s">
        <v>70</v>
      </c>
      <c r="E31" s="197">
        <v>9</v>
      </c>
    </row>
    <row r="32" spans="1:5" x14ac:dyDescent="0.25">
      <c r="A32" s="200" t="s">
        <v>620</v>
      </c>
      <c r="B32" s="106" t="s">
        <v>642</v>
      </c>
      <c r="C32" s="106" t="s">
        <v>534</v>
      </c>
      <c r="D32" s="106" t="s">
        <v>157</v>
      </c>
      <c r="E32" s="201">
        <v>2</v>
      </c>
    </row>
    <row r="33" spans="1:5" x14ac:dyDescent="0.25">
      <c r="A33" s="196" t="s">
        <v>621</v>
      </c>
      <c r="B33" s="104" t="s">
        <v>47</v>
      </c>
      <c r="C33" s="104" t="s">
        <v>539</v>
      </c>
      <c r="D33" s="104" t="s">
        <v>70</v>
      </c>
      <c r="E33" s="197">
        <v>1</v>
      </c>
    </row>
    <row r="34" spans="1:5" x14ac:dyDescent="0.25">
      <c r="A34" s="200" t="s">
        <v>622</v>
      </c>
      <c r="B34" s="106" t="s">
        <v>495</v>
      </c>
      <c r="C34" s="106" t="s">
        <v>111</v>
      </c>
      <c r="D34" s="106" t="s">
        <v>59</v>
      </c>
      <c r="E34" s="201">
        <v>4</v>
      </c>
    </row>
    <row r="35" spans="1:5" x14ac:dyDescent="0.25">
      <c r="A35" s="196" t="s">
        <v>623</v>
      </c>
      <c r="B35" s="104" t="s">
        <v>99</v>
      </c>
      <c r="C35" s="104" t="s">
        <v>523</v>
      </c>
      <c r="D35" s="104" t="s">
        <v>59</v>
      </c>
      <c r="E35" s="197">
        <v>3</v>
      </c>
    </row>
    <row r="36" spans="1:5" x14ac:dyDescent="0.25">
      <c r="A36" s="200" t="s">
        <v>624</v>
      </c>
      <c r="B36" s="106" t="s">
        <v>99</v>
      </c>
      <c r="C36" s="106" t="s">
        <v>526</v>
      </c>
      <c r="D36" s="106" t="s">
        <v>57</v>
      </c>
      <c r="E36" s="201">
        <v>3</v>
      </c>
    </row>
    <row r="37" spans="1:5" x14ac:dyDescent="0.25">
      <c r="A37" s="196" t="s">
        <v>625</v>
      </c>
      <c r="B37" s="104" t="s">
        <v>647</v>
      </c>
      <c r="C37" s="104" t="s">
        <v>536</v>
      </c>
      <c r="D37" s="104" t="s">
        <v>120</v>
      </c>
      <c r="E37" s="197">
        <v>1</v>
      </c>
    </row>
    <row r="38" spans="1:5" x14ac:dyDescent="0.25">
      <c r="A38" s="200" t="s">
        <v>626</v>
      </c>
      <c r="B38" s="106" t="s">
        <v>642</v>
      </c>
      <c r="C38" s="106" t="s">
        <v>522</v>
      </c>
      <c r="D38" s="106" t="s">
        <v>51</v>
      </c>
      <c r="E38" s="201">
        <v>2</v>
      </c>
    </row>
    <row r="39" spans="1:5" x14ac:dyDescent="0.25">
      <c r="A39" s="196" t="s">
        <v>627</v>
      </c>
      <c r="B39" s="104" t="s">
        <v>66</v>
      </c>
      <c r="C39" s="104" t="s">
        <v>529</v>
      </c>
      <c r="D39" s="104" t="s">
        <v>118</v>
      </c>
      <c r="E39" s="197">
        <v>3</v>
      </c>
    </row>
    <row r="40" spans="1:5" x14ac:dyDescent="0.25">
      <c r="A40" s="200" t="s">
        <v>628</v>
      </c>
      <c r="B40" s="106" t="s">
        <v>66</v>
      </c>
      <c r="C40" s="106" t="s">
        <v>524</v>
      </c>
      <c r="D40" s="106" t="s">
        <v>59</v>
      </c>
      <c r="E40" s="201">
        <v>4</v>
      </c>
    </row>
    <row r="41" spans="1:5" x14ac:dyDescent="0.25">
      <c r="A41" s="196" t="s">
        <v>629</v>
      </c>
      <c r="B41" s="104" t="s">
        <v>60</v>
      </c>
      <c r="C41" s="104" t="s">
        <v>335</v>
      </c>
      <c r="D41" s="104" t="s">
        <v>120</v>
      </c>
      <c r="E41" s="197">
        <v>7</v>
      </c>
    </row>
    <row r="42" spans="1:5" x14ac:dyDescent="0.25">
      <c r="A42" s="274" t="s">
        <v>133</v>
      </c>
      <c r="B42" s="275"/>
      <c r="C42" s="275"/>
      <c r="D42" s="275"/>
      <c r="E42" s="202">
        <f>SUM(E5:E41)</f>
        <v>109</v>
      </c>
    </row>
    <row r="43" spans="1:5" x14ac:dyDescent="0.25">
      <c r="A43" s="297" t="s">
        <v>40</v>
      </c>
      <c r="B43" s="298"/>
      <c r="C43" s="298"/>
      <c r="D43" s="298"/>
      <c r="E43" s="299"/>
    </row>
    <row r="44" spans="1:5" x14ac:dyDescent="0.25">
      <c r="A44" s="196" t="s">
        <v>648</v>
      </c>
      <c r="B44" s="104" t="s">
        <v>643</v>
      </c>
      <c r="C44" s="104" t="s">
        <v>541</v>
      </c>
      <c r="D44" s="104" t="s">
        <v>54</v>
      </c>
      <c r="E44" s="197">
        <v>1</v>
      </c>
    </row>
    <row r="45" spans="1:5" x14ac:dyDescent="0.25">
      <c r="A45" s="203" t="s">
        <v>649</v>
      </c>
      <c r="B45" s="107" t="s">
        <v>642</v>
      </c>
      <c r="C45" s="107" t="s">
        <v>284</v>
      </c>
      <c r="D45" s="107" t="s">
        <v>157</v>
      </c>
      <c r="E45" s="204">
        <v>3</v>
      </c>
    </row>
    <row r="46" spans="1:5" x14ac:dyDescent="0.25">
      <c r="A46" s="196" t="s">
        <v>650</v>
      </c>
      <c r="B46" s="104" t="s">
        <v>642</v>
      </c>
      <c r="C46" s="104" t="s">
        <v>538</v>
      </c>
      <c r="D46" s="104" t="s">
        <v>70</v>
      </c>
      <c r="E46" s="197">
        <v>1</v>
      </c>
    </row>
    <row r="47" spans="1:5" x14ac:dyDescent="0.25">
      <c r="A47" s="205" t="s">
        <v>651</v>
      </c>
      <c r="B47" s="108" t="s">
        <v>642</v>
      </c>
      <c r="C47" s="108" t="s">
        <v>535</v>
      </c>
      <c r="D47" s="108" t="s">
        <v>120</v>
      </c>
      <c r="E47" s="206">
        <v>2</v>
      </c>
    </row>
    <row r="48" spans="1:5" x14ac:dyDescent="0.25">
      <c r="A48" s="274" t="s">
        <v>133</v>
      </c>
      <c r="B48" s="275"/>
      <c r="C48" s="275"/>
      <c r="D48" s="275"/>
      <c r="E48" s="202">
        <f>SUM(E44:E47)</f>
        <v>7</v>
      </c>
    </row>
    <row r="49" spans="1:5" x14ac:dyDescent="0.25">
      <c r="A49" s="297" t="s">
        <v>41</v>
      </c>
      <c r="B49" s="298"/>
      <c r="C49" s="298"/>
      <c r="D49" s="298"/>
      <c r="E49" s="299"/>
    </row>
    <row r="50" spans="1:5" x14ac:dyDescent="0.25">
      <c r="A50" s="207" t="s">
        <v>652</v>
      </c>
      <c r="B50" s="109" t="s">
        <v>71</v>
      </c>
      <c r="C50" s="109" t="s">
        <v>154</v>
      </c>
      <c r="D50" s="109" t="s">
        <v>128</v>
      </c>
      <c r="E50" s="157">
        <v>2</v>
      </c>
    </row>
    <row r="51" spans="1:5" x14ac:dyDescent="0.25">
      <c r="A51" s="208" t="s">
        <v>653</v>
      </c>
      <c r="B51" s="110" t="s">
        <v>654</v>
      </c>
      <c r="C51" s="110" t="s">
        <v>330</v>
      </c>
      <c r="D51" s="110" t="s">
        <v>173</v>
      </c>
      <c r="E51" s="161">
        <v>1</v>
      </c>
    </row>
    <row r="52" spans="1:5" x14ac:dyDescent="0.25">
      <c r="A52" s="156" t="s">
        <v>655</v>
      </c>
      <c r="B52" s="88" t="s">
        <v>654</v>
      </c>
      <c r="C52" s="88" t="s">
        <v>179</v>
      </c>
      <c r="D52" s="88" t="s">
        <v>160</v>
      </c>
      <c r="E52" s="209">
        <v>2</v>
      </c>
    </row>
    <row r="53" spans="1:5" x14ac:dyDescent="0.25">
      <c r="A53" s="203" t="s">
        <v>161</v>
      </c>
      <c r="B53" s="107" t="s">
        <v>52</v>
      </c>
      <c r="C53" s="107" t="s">
        <v>162</v>
      </c>
      <c r="D53" s="107" t="s">
        <v>54</v>
      </c>
      <c r="E53" s="204">
        <v>1</v>
      </c>
    </row>
    <row r="54" spans="1:5" x14ac:dyDescent="0.25">
      <c r="A54" s="196" t="s">
        <v>656</v>
      </c>
      <c r="B54" s="104" t="s">
        <v>642</v>
      </c>
      <c r="C54" s="104" t="s">
        <v>184</v>
      </c>
      <c r="D54" s="104" t="s">
        <v>91</v>
      </c>
      <c r="E54" s="197">
        <v>1</v>
      </c>
    </row>
    <row r="55" spans="1:5" x14ac:dyDescent="0.25">
      <c r="A55" s="205" t="s">
        <v>657</v>
      </c>
      <c r="B55" s="108" t="s">
        <v>645</v>
      </c>
      <c r="C55" s="108" t="s">
        <v>90</v>
      </c>
      <c r="D55" s="108" t="s">
        <v>91</v>
      </c>
      <c r="E55" s="206">
        <v>1</v>
      </c>
    </row>
    <row r="56" spans="1:5" x14ac:dyDescent="0.25">
      <c r="A56" s="196" t="s">
        <v>474</v>
      </c>
      <c r="B56" s="104" t="s">
        <v>642</v>
      </c>
      <c r="C56" s="104" t="s">
        <v>489</v>
      </c>
      <c r="D56" s="104" t="s">
        <v>85</v>
      </c>
      <c r="E56" s="197">
        <v>1</v>
      </c>
    </row>
    <row r="57" spans="1:5" x14ac:dyDescent="0.25">
      <c r="A57" s="203" t="s">
        <v>658</v>
      </c>
      <c r="B57" s="107" t="s">
        <v>659</v>
      </c>
      <c r="C57" s="107" t="s">
        <v>134</v>
      </c>
      <c r="D57" s="107" t="s">
        <v>70</v>
      </c>
      <c r="E57" s="204">
        <v>1</v>
      </c>
    </row>
    <row r="58" spans="1:5" x14ac:dyDescent="0.25">
      <c r="A58" s="210" t="s">
        <v>475</v>
      </c>
      <c r="B58" s="111" t="s">
        <v>79</v>
      </c>
      <c r="C58" s="111" t="s">
        <v>493</v>
      </c>
      <c r="D58" s="111" t="s">
        <v>106</v>
      </c>
      <c r="E58" s="211">
        <v>1</v>
      </c>
    </row>
    <row r="59" spans="1:5" x14ac:dyDescent="0.25">
      <c r="A59" s="203" t="s">
        <v>660</v>
      </c>
      <c r="B59" s="107" t="s">
        <v>99</v>
      </c>
      <c r="C59" s="107" t="s">
        <v>462</v>
      </c>
      <c r="D59" s="107" t="s">
        <v>172</v>
      </c>
      <c r="E59" s="204">
        <v>1</v>
      </c>
    </row>
    <row r="60" spans="1:5" x14ac:dyDescent="0.25">
      <c r="A60" s="274" t="s">
        <v>133</v>
      </c>
      <c r="B60" s="275"/>
      <c r="C60" s="275"/>
      <c r="D60" s="275"/>
      <c r="E60" s="165">
        <f>SUM(E50:E59)</f>
        <v>12</v>
      </c>
    </row>
    <row r="61" spans="1:5" x14ac:dyDescent="0.25">
      <c r="A61" s="295" t="s">
        <v>4</v>
      </c>
      <c r="B61" s="296"/>
      <c r="C61" s="296"/>
      <c r="D61" s="296"/>
      <c r="E61" s="212">
        <f>SUM(E42,E48,E60)</f>
        <v>128</v>
      </c>
    </row>
  </sheetData>
  <mergeCells count="7">
    <mergeCell ref="A3:E3"/>
    <mergeCell ref="A42:D42"/>
    <mergeCell ref="A61:D61"/>
    <mergeCell ref="A43:E43"/>
    <mergeCell ref="A48:D48"/>
    <mergeCell ref="A49:E49"/>
    <mergeCell ref="A60:D60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8"/>
  <dimension ref="A1:I41"/>
  <sheetViews>
    <sheetView zoomScaleNormal="100" workbookViewId="0">
      <selection activeCell="I3" sqref="I3"/>
    </sheetView>
  </sheetViews>
  <sheetFormatPr defaultRowHeight="15" x14ac:dyDescent="0.25"/>
  <cols>
    <col min="1" max="1" width="52.28515625" style="2" customWidth="1"/>
    <col min="2" max="3" width="36.42578125" style="2" customWidth="1"/>
    <col min="4" max="4" width="10.7109375" customWidth="1"/>
    <col min="5" max="5" width="12.7109375" customWidth="1"/>
    <col min="6" max="6" width="10.7109375" customWidth="1"/>
  </cols>
  <sheetData>
    <row r="1" spans="1:9" ht="16.5" x14ac:dyDescent="0.3">
      <c r="A1" s="97" t="s">
        <v>729</v>
      </c>
      <c r="B1" s="102"/>
      <c r="C1" s="102"/>
      <c r="D1" s="57"/>
      <c r="E1" s="57"/>
      <c r="F1" s="57"/>
    </row>
    <row r="2" spans="1:9" ht="16.5" x14ac:dyDescent="0.3">
      <c r="A2" s="102"/>
      <c r="B2" s="102"/>
      <c r="C2" s="102"/>
      <c r="D2" s="57"/>
      <c r="E2" s="57"/>
      <c r="F2" s="57"/>
    </row>
    <row r="3" spans="1:9" ht="24" x14ac:dyDescent="0.25">
      <c r="A3" s="213" t="s">
        <v>42</v>
      </c>
      <c r="B3" s="214" t="s">
        <v>43</v>
      </c>
      <c r="C3" s="214" t="s">
        <v>44</v>
      </c>
      <c r="D3" s="214" t="s">
        <v>45</v>
      </c>
      <c r="E3" s="214" t="s">
        <v>46</v>
      </c>
      <c r="F3" s="214" t="s">
        <v>144</v>
      </c>
      <c r="G3" s="215" t="s">
        <v>145</v>
      </c>
    </row>
    <row r="4" spans="1:9" x14ac:dyDescent="0.25">
      <c r="A4" s="208" t="s">
        <v>593</v>
      </c>
      <c r="B4" s="113" t="s">
        <v>71</v>
      </c>
      <c r="C4" s="114" t="s">
        <v>525</v>
      </c>
      <c r="D4" s="56" t="s">
        <v>57</v>
      </c>
      <c r="E4" s="56">
        <v>3</v>
      </c>
      <c r="F4" s="115">
        <v>2</v>
      </c>
      <c r="G4" s="217">
        <v>1</v>
      </c>
    </row>
    <row r="5" spans="1:9" x14ac:dyDescent="0.25">
      <c r="A5" s="208" t="s">
        <v>594</v>
      </c>
      <c r="B5" s="113" t="s">
        <v>642</v>
      </c>
      <c r="C5" s="114" t="s">
        <v>94</v>
      </c>
      <c r="D5" s="56" t="s">
        <v>95</v>
      </c>
      <c r="E5" s="56">
        <v>5</v>
      </c>
      <c r="F5" s="115">
        <v>2</v>
      </c>
      <c r="G5" s="223">
        <v>3</v>
      </c>
    </row>
    <row r="6" spans="1:9" x14ac:dyDescent="0.25">
      <c r="A6" s="208" t="s">
        <v>595</v>
      </c>
      <c r="B6" s="113" t="s">
        <v>109</v>
      </c>
      <c r="C6" s="114" t="s">
        <v>407</v>
      </c>
      <c r="D6" s="56" t="s">
        <v>70</v>
      </c>
      <c r="E6" s="56">
        <v>3</v>
      </c>
      <c r="F6" s="115">
        <v>1</v>
      </c>
      <c r="G6" s="224">
        <v>2</v>
      </c>
    </row>
    <row r="7" spans="1:9" x14ac:dyDescent="0.25">
      <c r="A7" s="208" t="s">
        <v>596</v>
      </c>
      <c r="B7" s="113" t="s">
        <v>109</v>
      </c>
      <c r="C7" s="114" t="s">
        <v>521</v>
      </c>
      <c r="D7" s="56" t="s">
        <v>51</v>
      </c>
      <c r="E7" s="56">
        <v>2</v>
      </c>
      <c r="F7" s="115">
        <v>1</v>
      </c>
      <c r="G7" s="223">
        <v>1</v>
      </c>
    </row>
    <row r="8" spans="1:9" x14ac:dyDescent="0.25">
      <c r="A8" s="208" t="s">
        <v>597</v>
      </c>
      <c r="B8" s="113" t="s">
        <v>485</v>
      </c>
      <c r="C8" s="114" t="s">
        <v>531</v>
      </c>
      <c r="D8" s="56" t="s">
        <v>157</v>
      </c>
      <c r="E8" s="56">
        <v>2</v>
      </c>
      <c r="F8" s="115">
        <v>1</v>
      </c>
      <c r="G8" s="224">
        <v>1</v>
      </c>
    </row>
    <row r="9" spans="1:9" x14ac:dyDescent="0.25">
      <c r="A9" s="208" t="s">
        <v>598</v>
      </c>
      <c r="B9" s="113" t="s">
        <v>485</v>
      </c>
      <c r="C9" s="114" t="s">
        <v>362</v>
      </c>
      <c r="D9" s="56" t="s">
        <v>54</v>
      </c>
      <c r="E9" s="56">
        <v>2</v>
      </c>
      <c r="F9" s="115">
        <v>1</v>
      </c>
      <c r="G9" s="223">
        <v>1</v>
      </c>
    </row>
    <row r="10" spans="1:9" x14ac:dyDescent="0.25">
      <c r="A10" s="208" t="s">
        <v>599</v>
      </c>
      <c r="B10" s="113" t="s">
        <v>642</v>
      </c>
      <c r="C10" s="114" t="s">
        <v>328</v>
      </c>
      <c r="D10" s="56" t="s">
        <v>173</v>
      </c>
      <c r="E10" s="56">
        <v>3</v>
      </c>
      <c r="F10" s="115">
        <v>3</v>
      </c>
      <c r="G10" s="224">
        <v>0</v>
      </c>
      <c r="I10" s="257"/>
    </row>
    <row r="11" spans="1:9" x14ac:dyDescent="0.25">
      <c r="A11" s="208" t="s">
        <v>600</v>
      </c>
      <c r="B11" s="113" t="s">
        <v>642</v>
      </c>
      <c r="C11" s="114" t="s">
        <v>94</v>
      </c>
      <c r="D11" s="56" t="s">
        <v>95</v>
      </c>
      <c r="E11" s="56">
        <v>1</v>
      </c>
      <c r="F11" s="115">
        <v>0</v>
      </c>
      <c r="G11" s="223">
        <v>1</v>
      </c>
    </row>
    <row r="12" spans="1:9" x14ac:dyDescent="0.25">
      <c r="A12" s="208" t="s">
        <v>601</v>
      </c>
      <c r="B12" s="113" t="s">
        <v>642</v>
      </c>
      <c r="C12" s="114" t="s">
        <v>527</v>
      </c>
      <c r="D12" s="56" t="s">
        <v>126</v>
      </c>
      <c r="E12" s="56">
        <v>1</v>
      </c>
      <c r="F12" s="115">
        <v>0</v>
      </c>
      <c r="G12" s="224">
        <v>1</v>
      </c>
    </row>
    <row r="13" spans="1:9" x14ac:dyDescent="0.25">
      <c r="A13" s="208" t="s">
        <v>602</v>
      </c>
      <c r="B13" s="113" t="s">
        <v>103</v>
      </c>
      <c r="C13" s="114" t="s">
        <v>530</v>
      </c>
      <c r="D13" s="56" t="s">
        <v>157</v>
      </c>
      <c r="E13" s="56">
        <v>3</v>
      </c>
      <c r="F13" s="115">
        <v>2</v>
      </c>
      <c r="G13" s="223">
        <v>1</v>
      </c>
    </row>
    <row r="14" spans="1:9" x14ac:dyDescent="0.25">
      <c r="A14" s="208" t="s">
        <v>603</v>
      </c>
      <c r="B14" s="113" t="s">
        <v>642</v>
      </c>
      <c r="C14" s="114" t="s">
        <v>518</v>
      </c>
      <c r="D14" s="56" t="s">
        <v>95</v>
      </c>
      <c r="E14" s="56">
        <v>2</v>
      </c>
      <c r="F14" s="115">
        <v>1</v>
      </c>
      <c r="G14" s="224">
        <v>1</v>
      </c>
    </row>
    <row r="15" spans="1:9" x14ac:dyDescent="0.25">
      <c r="A15" s="208" t="s">
        <v>604</v>
      </c>
      <c r="B15" s="113" t="s">
        <v>483</v>
      </c>
      <c r="C15" s="114" t="s">
        <v>537</v>
      </c>
      <c r="D15" s="56" t="s">
        <v>175</v>
      </c>
      <c r="E15" s="56">
        <v>4</v>
      </c>
      <c r="F15" s="115">
        <v>1</v>
      </c>
      <c r="G15" s="223">
        <v>3</v>
      </c>
    </row>
    <row r="16" spans="1:9" x14ac:dyDescent="0.25">
      <c r="A16" s="208" t="s">
        <v>605</v>
      </c>
      <c r="B16" s="113" t="s">
        <v>643</v>
      </c>
      <c r="C16" s="114" t="s">
        <v>359</v>
      </c>
      <c r="D16" s="56" t="s">
        <v>54</v>
      </c>
      <c r="E16" s="56">
        <v>1</v>
      </c>
      <c r="F16" s="115">
        <v>0</v>
      </c>
      <c r="G16" s="224">
        <v>1</v>
      </c>
    </row>
    <row r="17" spans="1:7" x14ac:dyDescent="0.25">
      <c r="A17" s="208" t="s">
        <v>606</v>
      </c>
      <c r="B17" s="113" t="s">
        <v>644</v>
      </c>
      <c r="C17" s="114" t="s">
        <v>356</v>
      </c>
      <c r="D17" s="56" t="s">
        <v>54</v>
      </c>
      <c r="E17" s="56">
        <v>1</v>
      </c>
      <c r="F17" s="115">
        <v>1</v>
      </c>
      <c r="G17" s="223">
        <v>0</v>
      </c>
    </row>
    <row r="18" spans="1:7" x14ac:dyDescent="0.25">
      <c r="A18" s="208" t="s">
        <v>607</v>
      </c>
      <c r="B18" s="113" t="s">
        <v>644</v>
      </c>
      <c r="C18" s="114" t="s">
        <v>482</v>
      </c>
      <c r="D18" s="56" t="s">
        <v>157</v>
      </c>
      <c r="E18" s="56">
        <v>2</v>
      </c>
      <c r="F18" s="115">
        <v>2</v>
      </c>
      <c r="G18" s="224">
        <v>0</v>
      </c>
    </row>
    <row r="19" spans="1:7" x14ac:dyDescent="0.25">
      <c r="A19" s="208" t="s">
        <v>608</v>
      </c>
      <c r="B19" s="113" t="s">
        <v>642</v>
      </c>
      <c r="C19" s="114" t="s">
        <v>520</v>
      </c>
      <c r="D19" s="56" t="s">
        <v>91</v>
      </c>
      <c r="E19" s="56">
        <v>1</v>
      </c>
      <c r="F19" s="115">
        <v>1</v>
      </c>
      <c r="G19" s="223">
        <v>0</v>
      </c>
    </row>
    <row r="20" spans="1:7" x14ac:dyDescent="0.25">
      <c r="A20" s="208" t="s">
        <v>609</v>
      </c>
      <c r="B20" s="113" t="s">
        <v>645</v>
      </c>
      <c r="C20" s="114" t="s">
        <v>519</v>
      </c>
      <c r="D20" s="56" t="s">
        <v>91</v>
      </c>
      <c r="E20" s="56">
        <v>2</v>
      </c>
      <c r="F20" s="115">
        <v>2</v>
      </c>
      <c r="G20" s="224">
        <v>0</v>
      </c>
    </row>
    <row r="21" spans="1:7" x14ac:dyDescent="0.25">
      <c r="A21" s="208" t="s">
        <v>610</v>
      </c>
      <c r="B21" s="113" t="s">
        <v>642</v>
      </c>
      <c r="C21" s="114" t="s">
        <v>107</v>
      </c>
      <c r="D21" s="56" t="s">
        <v>81</v>
      </c>
      <c r="E21" s="56">
        <v>1</v>
      </c>
      <c r="F21" s="115">
        <v>0</v>
      </c>
      <c r="G21" s="223">
        <v>1</v>
      </c>
    </row>
    <row r="22" spans="1:7" x14ac:dyDescent="0.25">
      <c r="A22" s="208" t="s">
        <v>611</v>
      </c>
      <c r="B22" s="113" t="s">
        <v>87</v>
      </c>
      <c r="C22" s="114" t="s">
        <v>207</v>
      </c>
      <c r="D22" s="56" t="s">
        <v>76</v>
      </c>
      <c r="E22" s="56">
        <v>5</v>
      </c>
      <c r="F22" s="115">
        <v>2</v>
      </c>
      <c r="G22" s="224">
        <v>3</v>
      </c>
    </row>
    <row r="23" spans="1:7" x14ac:dyDescent="0.25">
      <c r="A23" s="208" t="s">
        <v>612</v>
      </c>
      <c r="B23" s="113" t="s">
        <v>642</v>
      </c>
      <c r="C23" s="114" t="s">
        <v>533</v>
      </c>
      <c r="D23" s="56" t="s">
        <v>157</v>
      </c>
      <c r="E23" s="56">
        <v>1</v>
      </c>
      <c r="F23" s="115">
        <v>1</v>
      </c>
      <c r="G23" s="223">
        <v>0</v>
      </c>
    </row>
    <row r="24" spans="1:7" x14ac:dyDescent="0.25">
      <c r="A24" s="208" t="s">
        <v>613</v>
      </c>
      <c r="B24" s="113" t="s">
        <v>65</v>
      </c>
      <c r="C24" s="114" t="s">
        <v>112</v>
      </c>
      <c r="D24" s="56" t="s">
        <v>70</v>
      </c>
      <c r="E24" s="56">
        <v>7</v>
      </c>
      <c r="F24" s="115">
        <v>7</v>
      </c>
      <c r="G24" s="224">
        <v>0</v>
      </c>
    </row>
    <row r="25" spans="1:7" x14ac:dyDescent="0.25">
      <c r="A25" s="208" t="s">
        <v>614</v>
      </c>
      <c r="B25" s="113" t="s">
        <v>642</v>
      </c>
      <c r="C25" s="114" t="s">
        <v>540</v>
      </c>
      <c r="D25" s="56" t="s">
        <v>70</v>
      </c>
      <c r="E25" s="56">
        <v>1</v>
      </c>
      <c r="F25" s="115">
        <v>1</v>
      </c>
      <c r="G25" s="223">
        <v>0</v>
      </c>
    </row>
    <row r="26" spans="1:7" x14ac:dyDescent="0.25">
      <c r="A26" s="208" t="s">
        <v>615</v>
      </c>
      <c r="B26" s="113" t="s">
        <v>490</v>
      </c>
      <c r="C26" s="114" t="s">
        <v>532</v>
      </c>
      <c r="D26" s="56" t="s">
        <v>157</v>
      </c>
      <c r="E26" s="56">
        <v>2</v>
      </c>
      <c r="F26" s="115">
        <v>2</v>
      </c>
      <c r="G26" s="224">
        <v>0</v>
      </c>
    </row>
    <row r="27" spans="1:7" x14ac:dyDescent="0.25">
      <c r="A27" s="208" t="s">
        <v>616</v>
      </c>
      <c r="B27" s="113" t="s">
        <v>77</v>
      </c>
      <c r="C27" s="114" t="s">
        <v>82</v>
      </c>
      <c r="D27" s="56" t="s">
        <v>70</v>
      </c>
      <c r="E27" s="56">
        <v>5</v>
      </c>
      <c r="F27" s="115">
        <v>3</v>
      </c>
      <c r="G27" s="223">
        <v>2</v>
      </c>
    </row>
    <row r="28" spans="1:7" x14ac:dyDescent="0.25">
      <c r="A28" s="208" t="s">
        <v>617</v>
      </c>
      <c r="B28" s="113" t="s">
        <v>77</v>
      </c>
      <c r="C28" s="114" t="s">
        <v>345</v>
      </c>
      <c r="D28" s="56" t="s">
        <v>120</v>
      </c>
      <c r="E28" s="56">
        <v>5</v>
      </c>
      <c r="F28" s="115">
        <v>3</v>
      </c>
      <c r="G28" s="224">
        <v>2</v>
      </c>
    </row>
    <row r="29" spans="1:7" x14ac:dyDescent="0.25">
      <c r="A29" s="208" t="s">
        <v>618</v>
      </c>
      <c r="B29" s="113" t="s">
        <v>646</v>
      </c>
      <c r="C29" s="114" t="s">
        <v>185</v>
      </c>
      <c r="D29" s="56" t="s">
        <v>91</v>
      </c>
      <c r="E29" s="56">
        <v>5</v>
      </c>
      <c r="F29" s="115">
        <v>2</v>
      </c>
      <c r="G29" s="223">
        <v>3</v>
      </c>
    </row>
    <row r="30" spans="1:7" x14ac:dyDescent="0.25">
      <c r="A30" s="208" t="s">
        <v>619</v>
      </c>
      <c r="B30" s="113" t="s">
        <v>79</v>
      </c>
      <c r="C30" s="114" t="s">
        <v>112</v>
      </c>
      <c r="D30" s="56" t="s">
        <v>70</v>
      </c>
      <c r="E30" s="56">
        <v>9</v>
      </c>
      <c r="F30" s="115">
        <v>5</v>
      </c>
      <c r="G30" s="224">
        <v>4</v>
      </c>
    </row>
    <row r="31" spans="1:7" x14ac:dyDescent="0.25">
      <c r="A31" s="208" t="s">
        <v>620</v>
      </c>
      <c r="B31" s="113" t="s">
        <v>642</v>
      </c>
      <c r="C31" s="114" t="s">
        <v>534</v>
      </c>
      <c r="D31" s="56" t="s">
        <v>157</v>
      </c>
      <c r="E31" s="56">
        <v>2</v>
      </c>
      <c r="F31" s="115">
        <v>2</v>
      </c>
      <c r="G31" s="223">
        <v>0</v>
      </c>
    </row>
    <row r="32" spans="1:7" x14ac:dyDescent="0.25">
      <c r="A32" s="208" t="s">
        <v>621</v>
      </c>
      <c r="B32" s="113" t="s">
        <v>47</v>
      </c>
      <c r="C32" s="114" t="s">
        <v>539</v>
      </c>
      <c r="D32" s="56" t="s">
        <v>70</v>
      </c>
      <c r="E32" s="56">
        <v>1</v>
      </c>
      <c r="F32" s="115">
        <v>1</v>
      </c>
      <c r="G32" s="224">
        <v>0</v>
      </c>
    </row>
    <row r="33" spans="1:7" x14ac:dyDescent="0.25">
      <c r="A33" s="208" t="s">
        <v>622</v>
      </c>
      <c r="B33" s="113" t="s">
        <v>495</v>
      </c>
      <c r="C33" s="114" t="s">
        <v>111</v>
      </c>
      <c r="D33" s="56" t="s">
        <v>59</v>
      </c>
      <c r="E33" s="56">
        <v>4</v>
      </c>
      <c r="F33" s="115">
        <v>3</v>
      </c>
      <c r="G33" s="223">
        <v>1</v>
      </c>
    </row>
    <row r="34" spans="1:7" x14ac:dyDescent="0.25">
      <c r="A34" s="208" t="s">
        <v>623</v>
      </c>
      <c r="B34" s="113" t="s">
        <v>99</v>
      </c>
      <c r="C34" s="114" t="s">
        <v>523</v>
      </c>
      <c r="D34" s="56" t="s">
        <v>59</v>
      </c>
      <c r="E34" s="56">
        <v>3</v>
      </c>
      <c r="F34" s="115">
        <v>3</v>
      </c>
      <c r="G34" s="224">
        <v>0</v>
      </c>
    </row>
    <row r="35" spans="1:7" x14ac:dyDescent="0.25">
      <c r="A35" s="208" t="s">
        <v>624</v>
      </c>
      <c r="B35" s="113" t="s">
        <v>99</v>
      </c>
      <c r="C35" s="114" t="s">
        <v>526</v>
      </c>
      <c r="D35" s="56" t="s">
        <v>57</v>
      </c>
      <c r="E35" s="56">
        <v>3</v>
      </c>
      <c r="F35" s="115">
        <v>3</v>
      </c>
      <c r="G35" s="223">
        <v>0</v>
      </c>
    </row>
    <row r="36" spans="1:7" x14ac:dyDescent="0.25">
      <c r="A36" s="208" t="s">
        <v>625</v>
      </c>
      <c r="B36" s="113" t="s">
        <v>647</v>
      </c>
      <c r="C36" s="114" t="s">
        <v>536</v>
      </c>
      <c r="D36" s="56" t="s">
        <v>120</v>
      </c>
      <c r="E36" s="56">
        <v>1</v>
      </c>
      <c r="F36" s="115">
        <v>1</v>
      </c>
      <c r="G36" s="224">
        <v>0</v>
      </c>
    </row>
    <row r="37" spans="1:7" x14ac:dyDescent="0.25">
      <c r="A37" s="208" t="s">
        <v>626</v>
      </c>
      <c r="B37" s="113" t="s">
        <v>642</v>
      </c>
      <c r="C37" s="114" t="s">
        <v>522</v>
      </c>
      <c r="D37" s="56" t="s">
        <v>51</v>
      </c>
      <c r="E37" s="56">
        <v>2</v>
      </c>
      <c r="F37" s="115">
        <v>1</v>
      </c>
      <c r="G37" s="223">
        <v>1</v>
      </c>
    </row>
    <row r="38" spans="1:7" x14ac:dyDescent="0.25">
      <c r="A38" s="208" t="s">
        <v>627</v>
      </c>
      <c r="B38" s="113" t="s">
        <v>66</v>
      </c>
      <c r="C38" s="114" t="s">
        <v>529</v>
      </c>
      <c r="D38" s="56" t="s">
        <v>118</v>
      </c>
      <c r="E38" s="56">
        <v>3</v>
      </c>
      <c r="F38" s="115">
        <v>2</v>
      </c>
      <c r="G38" s="224">
        <v>1</v>
      </c>
    </row>
    <row r="39" spans="1:7" x14ac:dyDescent="0.25">
      <c r="A39" s="208" t="s">
        <v>628</v>
      </c>
      <c r="B39" s="113" t="s">
        <v>66</v>
      </c>
      <c r="C39" s="114" t="s">
        <v>524</v>
      </c>
      <c r="D39" s="56" t="s">
        <v>59</v>
      </c>
      <c r="E39" s="56">
        <v>4</v>
      </c>
      <c r="F39" s="115">
        <v>0</v>
      </c>
      <c r="G39" s="223">
        <v>4</v>
      </c>
    </row>
    <row r="40" spans="1:7" x14ac:dyDescent="0.25">
      <c r="A40" s="208" t="s">
        <v>629</v>
      </c>
      <c r="B40" s="113" t="s">
        <v>60</v>
      </c>
      <c r="C40" s="114" t="s">
        <v>335</v>
      </c>
      <c r="D40" s="56" t="s">
        <v>120</v>
      </c>
      <c r="E40" s="56">
        <v>7</v>
      </c>
      <c r="F40" s="115">
        <v>4</v>
      </c>
      <c r="G40" s="224">
        <v>3</v>
      </c>
    </row>
    <row r="41" spans="1:7" x14ac:dyDescent="0.25">
      <c r="A41" s="295" t="s">
        <v>4</v>
      </c>
      <c r="B41" s="296"/>
      <c r="C41" s="296"/>
      <c r="D41" s="296"/>
      <c r="E41" s="216">
        <f>SUM(E4:E40)</f>
        <v>109</v>
      </c>
      <c r="F41" s="216">
        <f t="shared" ref="F41" si="0">SUM(F4:F40)</f>
        <v>67</v>
      </c>
      <c r="G41" s="212">
        <f t="shared" ref="G41" si="1">SUM(G4:G40)</f>
        <v>42</v>
      </c>
    </row>
  </sheetData>
  <mergeCells count="1">
    <mergeCell ref="A41:D4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9"/>
  <dimension ref="A1:E59"/>
  <sheetViews>
    <sheetView zoomScaleNormal="100" workbookViewId="0">
      <selection activeCell="G3" sqref="G3"/>
    </sheetView>
  </sheetViews>
  <sheetFormatPr defaultRowHeight="15" x14ac:dyDescent="0.25"/>
  <cols>
    <col min="1" max="1" width="44.140625" customWidth="1"/>
    <col min="2" max="2" width="23.28515625" customWidth="1"/>
    <col min="3" max="5" width="17.5703125" customWidth="1"/>
  </cols>
  <sheetData>
    <row r="1" spans="1:5" x14ac:dyDescent="0.25">
      <c r="A1" s="300" t="s">
        <v>728</v>
      </c>
      <c r="B1" s="300"/>
      <c r="C1" s="300"/>
      <c r="D1" s="300"/>
      <c r="E1" s="300"/>
    </row>
    <row r="2" spans="1:5" ht="16.5" x14ac:dyDescent="0.3">
      <c r="A2" s="57"/>
      <c r="B2" s="57"/>
      <c r="C2" s="57"/>
      <c r="D2" s="57"/>
      <c r="E2" s="57"/>
    </row>
    <row r="3" spans="1:5" x14ac:dyDescent="0.25">
      <c r="A3" s="273" t="s">
        <v>511</v>
      </c>
      <c r="B3" s="271"/>
      <c r="C3" s="271"/>
      <c r="D3" s="271"/>
      <c r="E3" s="272"/>
    </row>
    <row r="4" spans="1:5" x14ac:dyDescent="0.25">
      <c r="A4" s="195" t="s">
        <v>42</v>
      </c>
      <c r="B4" s="103" t="s">
        <v>44</v>
      </c>
      <c r="C4" s="103" t="s">
        <v>45</v>
      </c>
      <c r="D4" s="103" t="s">
        <v>146</v>
      </c>
      <c r="E4" s="165" t="s">
        <v>46</v>
      </c>
    </row>
    <row r="5" spans="1:5" x14ac:dyDescent="0.25">
      <c r="A5" s="207" t="s">
        <v>593</v>
      </c>
      <c r="B5" s="116" t="s">
        <v>525</v>
      </c>
      <c r="C5" s="117" t="s">
        <v>57</v>
      </c>
      <c r="D5" s="109">
        <v>92696</v>
      </c>
      <c r="E5" s="209">
        <v>3</v>
      </c>
    </row>
    <row r="6" spans="1:5" x14ac:dyDescent="0.25">
      <c r="A6" s="203" t="s">
        <v>599</v>
      </c>
      <c r="B6" s="118" t="s">
        <v>328</v>
      </c>
      <c r="C6" s="119" t="s">
        <v>173</v>
      </c>
      <c r="D6" s="107">
        <v>88507</v>
      </c>
      <c r="E6" s="206">
        <v>3</v>
      </c>
    </row>
    <row r="7" spans="1:5" x14ac:dyDescent="0.25">
      <c r="A7" s="207" t="s">
        <v>601</v>
      </c>
      <c r="B7" s="116" t="s">
        <v>527</v>
      </c>
      <c r="C7" s="117" t="s">
        <v>126</v>
      </c>
      <c r="D7" s="109">
        <v>50189</v>
      </c>
      <c r="E7" s="209">
        <v>1</v>
      </c>
    </row>
    <row r="8" spans="1:5" x14ac:dyDescent="0.25">
      <c r="A8" s="203" t="s">
        <v>603</v>
      </c>
      <c r="B8" s="118" t="s">
        <v>518</v>
      </c>
      <c r="C8" s="119" t="s">
        <v>95</v>
      </c>
      <c r="D8" s="107">
        <v>96460</v>
      </c>
      <c r="E8" s="206">
        <v>2</v>
      </c>
    </row>
    <row r="9" spans="1:5" x14ac:dyDescent="0.25">
      <c r="A9" s="207" t="s">
        <v>604</v>
      </c>
      <c r="B9" s="116" t="s">
        <v>537</v>
      </c>
      <c r="C9" s="117" t="s">
        <v>175</v>
      </c>
      <c r="D9" s="109">
        <v>95196</v>
      </c>
      <c r="E9" s="209">
        <v>4</v>
      </c>
    </row>
    <row r="10" spans="1:5" x14ac:dyDescent="0.25">
      <c r="A10" s="203" t="s">
        <v>648</v>
      </c>
      <c r="B10" s="118" t="s">
        <v>541</v>
      </c>
      <c r="C10" s="119" t="s">
        <v>54</v>
      </c>
      <c r="D10" s="107">
        <v>77323</v>
      </c>
      <c r="E10" s="206">
        <v>1</v>
      </c>
    </row>
    <row r="11" spans="1:5" x14ac:dyDescent="0.25">
      <c r="A11" s="207" t="s">
        <v>605</v>
      </c>
      <c r="B11" s="116" t="s">
        <v>359</v>
      </c>
      <c r="C11" s="117" t="s">
        <v>54</v>
      </c>
      <c r="D11" s="109">
        <v>39566</v>
      </c>
      <c r="E11" s="209">
        <v>1</v>
      </c>
    </row>
    <row r="12" spans="1:5" x14ac:dyDescent="0.25">
      <c r="A12" s="203" t="s">
        <v>606</v>
      </c>
      <c r="B12" s="118" t="s">
        <v>356</v>
      </c>
      <c r="C12" s="119" t="s">
        <v>54</v>
      </c>
      <c r="D12" s="107">
        <v>54403</v>
      </c>
      <c r="E12" s="206">
        <v>1</v>
      </c>
    </row>
    <row r="13" spans="1:5" x14ac:dyDescent="0.25">
      <c r="A13" s="207" t="s">
        <v>607</v>
      </c>
      <c r="B13" s="116" t="s">
        <v>482</v>
      </c>
      <c r="C13" s="117" t="s">
        <v>157</v>
      </c>
      <c r="D13" s="109">
        <v>80710</v>
      </c>
      <c r="E13" s="209">
        <v>2</v>
      </c>
    </row>
    <row r="14" spans="1:5" x14ac:dyDescent="0.25">
      <c r="A14" s="203" t="s">
        <v>657</v>
      </c>
      <c r="B14" s="118" t="s">
        <v>90</v>
      </c>
      <c r="C14" s="119" t="s">
        <v>91</v>
      </c>
      <c r="D14" s="107">
        <v>83557</v>
      </c>
      <c r="E14" s="206">
        <v>1</v>
      </c>
    </row>
    <row r="15" spans="1:5" x14ac:dyDescent="0.25">
      <c r="A15" s="207" t="s">
        <v>612</v>
      </c>
      <c r="B15" s="116" t="s">
        <v>533</v>
      </c>
      <c r="C15" s="117" t="s">
        <v>157</v>
      </c>
      <c r="D15" s="109">
        <v>60425</v>
      </c>
      <c r="E15" s="209">
        <v>1</v>
      </c>
    </row>
    <row r="16" spans="1:5" x14ac:dyDescent="0.25">
      <c r="A16" s="203" t="s">
        <v>474</v>
      </c>
      <c r="B16" s="118" t="s">
        <v>489</v>
      </c>
      <c r="C16" s="119" t="s">
        <v>85</v>
      </c>
      <c r="D16" s="107">
        <v>58881</v>
      </c>
      <c r="E16" s="206">
        <v>1</v>
      </c>
    </row>
    <row r="17" spans="1:5" x14ac:dyDescent="0.25">
      <c r="A17" s="207" t="s">
        <v>650</v>
      </c>
      <c r="B17" s="116" t="s">
        <v>538</v>
      </c>
      <c r="C17" s="117" t="s">
        <v>70</v>
      </c>
      <c r="D17" s="109">
        <v>58715</v>
      </c>
      <c r="E17" s="209">
        <v>1</v>
      </c>
    </row>
    <row r="18" spans="1:5" x14ac:dyDescent="0.25">
      <c r="A18" s="203" t="s">
        <v>614</v>
      </c>
      <c r="B18" s="118" t="s">
        <v>540</v>
      </c>
      <c r="C18" s="119" t="s">
        <v>70</v>
      </c>
      <c r="D18" s="107">
        <v>56951</v>
      </c>
      <c r="E18" s="206">
        <v>1</v>
      </c>
    </row>
    <row r="19" spans="1:5" x14ac:dyDescent="0.25">
      <c r="A19" s="207" t="s">
        <v>615</v>
      </c>
      <c r="B19" s="116" t="s">
        <v>532</v>
      </c>
      <c r="C19" s="117" t="s">
        <v>157</v>
      </c>
      <c r="D19" s="109">
        <v>95225</v>
      </c>
      <c r="E19" s="209">
        <v>2</v>
      </c>
    </row>
    <row r="20" spans="1:5" x14ac:dyDescent="0.25">
      <c r="A20" s="203" t="s">
        <v>651</v>
      </c>
      <c r="B20" s="118" t="s">
        <v>535</v>
      </c>
      <c r="C20" s="119" t="s">
        <v>120</v>
      </c>
      <c r="D20" s="107">
        <v>63463</v>
      </c>
      <c r="E20" s="206">
        <v>2</v>
      </c>
    </row>
    <row r="21" spans="1:5" x14ac:dyDescent="0.25">
      <c r="A21" s="207" t="s">
        <v>620</v>
      </c>
      <c r="B21" s="116" t="s">
        <v>534</v>
      </c>
      <c r="C21" s="117" t="s">
        <v>157</v>
      </c>
      <c r="D21" s="109">
        <v>22651</v>
      </c>
      <c r="E21" s="209">
        <v>2</v>
      </c>
    </row>
    <row r="22" spans="1:5" x14ac:dyDescent="0.25">
      <c r="A22" s="203" t="s">
        <v>621</v>
      </c>
      <c r="B22" s="118" t="s">
        <v>539</v>
      </c>
      <c r="C22" s="119" t="s">
        <v>70</v>
      </c>
      <c r="D22" s="107">
        <v>56014</v>
      </c>
      <c r="E22" s="206">
        <v>1</v>
      </c>
    </row>
    <row r="23" spans="1:5" x14ac:dyDescent="0.25">
      <c r="A23" s="207" t="s">
        <v>624</v>
      </c>
      <c r="B23" s="116" t="s">
        <v>526</v>
      </c>
      <c r="C23" s="117" t="s">
        <v>57</v>
      </c>
      <c r="D23" s="109">
        <v>92386</v>
      </c>
      <c r="E23" s="209">
        <v>3</v>
      </c>
    </row>
    <row r="24" spans="1:5" x14ac:dyDescent="0.25">
      <c r="A24" s="203" t="s">
        <v>625</v>
      </c>
      <c r="B24" s="118" t="s">
        <v>536</v>
      </c>
      <c r="C24" s="119" t="s">
        <v>120</v>
      </c>
      <c r="D24" s="107">
        <v>25559</v>
      </c>
      <c r="E24" s="206">
        <v>1</v>
      </c>
    </row>
    <row r="25" spans="1:5" x14ac:dyDescent="0.25">
      <c r="A25" s="207" t="s">
        <v>626</v>
      </c>
      <c r="B25" s="116" t="s">
        <v>522</v>
      </c>
      <c r="C25" s="117" t="s">
        <v>51</v>
      </c>
      <c r="D25" s="109">
        <v>74719</v>
      </c>
      <c r="E25" s="209">
        <v>2</v>
      </c>
    </row>
    <row r="26" spans="1:5" x14ac:dyDescent="0.25">
      <c r="A26" s="203" t="s">
        <v>627</v>
      </c>
      <c r="B26" s="118" t="s">
        <v>529</v>
      </c>
      <c r="C26" s="119" t="s">
        <v>118</v>
      </c>
      <c r="D26" s="107">
        <v>76928</v>
      </c>
      <c r="E26" s="206">
        <v>3</v>
      </c>
    </row>
    <row r="27" spans="1:5" x14ac:dyDescent="0.25">
      <c r="A27" s="274" t="s">
        <v>147</v>
      </c>
      <c r="B27" s="275"/>
      <c r="C27" s="275"/>
      <c r="D27" s="275"/>
      <c r="E27" s="277"/>
    </row>
    <row r="28" spans="1:5" x14ac:dyDescent="0.25">
      <c r="A28" s="195" t="s">
        <v>42</v>
      </c>
      <c r="B28" s="103" t="s">
        <v>44</v>
      </c>
      <c r="C28" s="103" t="s">
        <v>45</v>
      </c>
      <c r="D28" s="103" t="s">
        <v>148</v>
      </c>
      <c r="E28" s="165" t="s">
        <v>46</v>
      </c>
    </row>
    <row r="29" spans="1:5" x14ac:dyDescent="0.25">
      <c r="A29" s="207" t="s">
        <v>652</v>
      </c>
      <c r="B29" s="116" t="s">
        <v>154</v>
      </c>
      <c r="C29" s="117" t="s">
        <v>128</v>
      </c>
      <c r="D29" s="109">
        <v>211649</v>
      </c>
      <c r="E29" s="209">
        <v>2</v>
      </c>
    </row>
    <row r="30" spans="1:5" x14ac:dyDescent="0.25">
      <c r="A30" s="208" t="s">
        <v>655</v>
      </c>
      <c r="B30" s="113" t="s">
        <v>179</v>
      </c>
      <c r="C30" s="114" t="s">
        <v>160</v>
      </c>
      <c r="D30" s="110">
        <v>383443</v>
      </c>
      <c r="E30" s="159">
        <v>2</v>
      </c>
    </row>
    <row r="31" spans="1:5" x14ac:dyDescent="0.25">
      <c r="A31" s="207" t="s">
        <v>161</v>
      </c>
      <c r="B31" s="116" t="s">
        <v>162</v>
      </c>
      <c r="C31" s="117" t="s">
        <v>54</v>
      </c>
      <c r="D31" s="109">
        <v>170835</v>
      </c>
      <c r="E31" s="209">
        <v>1</v>
      </c>
    </row>
    <row r="32" spans="1:5" x14ac:dyDescent="0.25">
      <c r="A32" s="208" t="s">
        <v>595</v>
      </c>
      <c r="B32" s="113" t="s">
        <v>407</v>
      </c>
      <c r="C32" s="114" t="s">
        <v>70</v>
      </c>
      <c r="D32" s="110">
        <v>229502</v>
      </c>
      <c r="E32" s="159">
        <v>3</v>
      </c>
    </row>
    <row r="33" spans="1:5" x14ac:dyDescent="0.25">
      <c r="A33" s="207" t="s">
        <v>596</v>
      </c>
      <c r="B33" s="116" t="s">
        <v>521</v>
      </c>
      <c r="C33" s="117" t="s">
        <v>51</v>
      </c>
      <c r="D33" s="109">
        <v>126486</v>
      </c>
      <c r="E33" s="209">
        <v>2</v>
      </c>
    </row>
    <row r="34" spans="1:5" x14ac:dyDescent="0.25">
      <c r="A34" s="208" t="s">
        <v>597</v>
      </c>
      <c r="B34" s="113" t="s">
        <v>531</v>
      </c>
      <c r="C34" s="114" t="s">
        <v>157</v>
      </c>
      <c r="D34" s="110">
        <v>237402</v>
      </c>
      <c r="E34" s="159">
        <v>2</v>
      </c>
    </row>
    <row r="35" spans="1:5" x14ac:dyDescent="0.25">
      <c r="A35" s="207" t="s">
        <v>602</v>
      </c>
      <c r="B35" s="116" t="s">
        <v>530</v>
      </c>
      <c r="C35" s="117" t="s">
        <v>157</v>
      </c>
      <c r="D35" s="109">
        <v>118477</v>
      </c>
      <c r="E35" s="209">
        <v>3</v>
      </c>
    </row>
    <row r="36" spans="1:5" x14ac:dyDescent="0.25">
      <c r="A36" s="208" t="s">
        <v>656</v>
      </c>
      <c r="B36" s="113" t="s">
        <v>184</v>
      </c>
      <c r="C36" s="114" t="s">
        <v>91</v>
      </c>
      <c r="D36" s="110">
        <v>115290</v>
      </c>
      <c r="E36" s="159">
        <v>1</v>
      </c>
    </row>
    <row r="37" spans="1:5" x14ac:dyDescent="0.25">
      <c r="A37" s="207" t="s">
        <v>608</v>
      </c>
      <c r="B37" s="116" t="s">
        <v>520</v>
      </c>
      <c r="C37" s="117" t="s">
        <v>91</v>
      </c>
      <c r="D37" s="109">
        <v>136050</v>
      </c>
      <c r="E37" s="209">
        <v>1</v>
      </c>
    </row>
    <row r="38" spans="1:5" x14ac:dyDescent="0.25">
      <c r="A38" s="208" t="s">
        <v>609</v>
      </c>
      <c r="B38" s="113" t="s">
        <v>519</v>
      </c>
      <c r="C38" s="114" t="s">
        <v>91</v>
      </c>
      <c r="D38" s="110">
        <v>157638</v>
      </c>
      <c r="E38" s="159">
        <v>2</v>
      </c>
    </row>
    <row r="39" spans="1:5" x14ac:dyDescent="0.25">
      <c r="A39" s="207" t="s">
        <v>649</v>
      </c>
      <c r="B39" s="116" t="s">
        <v>284</v>
      </c>
      <c r="C39" s="117" t="s">
        <v>157</v>
      </c>
      <c r="D39" s="109">
        <v>319608</v>
      </c>
      <c r="E39" s="209">
        <v>3</v>
      </c>
    </row>
    <row r="40" spans="1:5" x14ac:dyDescent="0.25">
      <c r="A40" s="208" t="s">
        <v>616</v>
      </c>
      <c r="B40" s="113" t="s">
        <v>82</v>
      </c>
      <c r="C40" s="114" t="s">
        <v>70</v>
      </c>
      <c r="D40" s="110">
        <v>360657</v>
      </c>
      <c r="E40" s="159">
        <v>5</v>
      </c>
    </row>
    <row r="41" spans="1:5" x14ac:dyDescent="0.25">
      <c r="A41" s="207" t="s">
        <v>617</v>
      </c>
      <c r="B41" s="116" t="s">
        <v>345</v>
      </c>
      <c r="C41" s="117" t="s">
        <v>120</v>
      </c>
      <c r="D41" s="109">
        <v>278445</v>
      </c>
      <c r="E41" s="209">
        <v>5</v>
      </c>
    </row>
    <row r="42" spans="1:5" x14ac:dyDescent="0.25">
      <c r="A42" s="208" t="s">
        <v>475</v>
      </c>
      <c r="B42" s="113" t="s">
        <v>493</v>
      </c>
      <c r="C42" s="114" t="s">
        <v>106</v>
      </c>
      <c r="D42" s="110">
        <v>328353</v>
      </c>
      <c r="E42" s="159">
        <v>1</v>
      </c>
    </row>
    <row r="43" spans="1:5" x14ac:dyDescent="0.25">
      <c r="A43" s="207" t="s">
        <v>623</v>
      </c>
      <c r="B43" s="116" t="s">
        <v>523</v>
      </c>
      <c r="C43" s="117" t="s">
        <v>59</v>
      </c>
      <c r="D43" s="109">
        <v>111339</v>
      </c>
      <c r="E43" s="209">
        <v>3</v>
      </c>
    </row>
    <row r="44" spans="1:5" x14ac:dyDescent="0.25">
      <c r="A44" s="203" t="s">
        <v>660</v>
      </c>
      <c r="B44" s="118" t="s">
        <v>462</v>
      </c>
      <c r="C44" s="119" t="s">
        <v>172</v>
      </c>
      <c r="D44" s="107">
        <v>175960</v>
      </c>
      <c r="E44" s="206">
        <v>1</v>
      </c>
    </row>
    <row r="45" spans="1:5" x14ac:dyDescent="0.25">
      <c r="A45" s="207" t="s">
        <v>628</v>
      </c>
      <c r="B45" s="116" t="s">
        <v>524</v>
      </c>
      <c r="C45" s="117" t="s">
        <v>59</v>
      </c>
      <c r="D45" s="109">
        <v>167619</v>
      </c>
      <c r="E45" s="209">
        <v>4</v>
      </c>
    </row>
    <row r="46" spans="1:5" x14ac:dyDescent="0.25">
      <c r="A46" s="203" t="s">
        <v>629</v>
      </c>
      <c r="B46" s="118" t="s">
        <v>335</v>
      </c>
      <c r="C46" s="119" t="s">
        <v>120</v>
      </c>
      <c r="D46" s="107">
        <v>343853</v>
      </c>
      <c r="E46" s="206">
        <v>7</v>
      </c>
    </row>
    <row r="47" spans="1:5" x14ac:dyDescent="0.25">
      <c r="A47" s="274" t="s">
        <v>149</v>
      </c>
      <c r="B47" s="275"/>
      <c r="C47" s="275"/>
      <c r="D47" s="275"/>
      <c r="E47" s="277"/>
    </row>
    <row r="48" spans="1:5" x14ac:dyDescent="0.25">
      <c r="A48" s="195" t="s">
        <v>42</v>
      </c>
      <c r="B48" s="103" t="s">
        <v>44</v>
      </c>
      <c r="C48" s="103" t="s">
        <v>45</v>
      </c>
      <c r="D48" s="103" t="s">
        <v>148</v>
      </c>
      <c r="E48" s="165" t="s">
        <v>46</v>
      </c>
    </row>
    <row r="49" spans="1:5" x14ac:dyDescent="0.25">
      <c r="A49" s="207" t="s">
        <v>653</v>
      </c>
      <c r="B49" s="116" t="s">
        <v>330</v>
      </c>
      <c r="C49" s="117" t="s">
        <v>173</v>
      </c>
      <c r="D49" s="109">
        <v>519436</v>
      </c>
      <c r="E49" s="209">
        <v>1</v>
      </c>
    </row>
    <row r="50" spans="1:5" x14ac:dyDescent="0.25">
      <c r="A50" s="208" t="s">
        <v>594</v>
      </c>
      <c r="B50" s="113" t="s">
        <v>94</v>
      </c>
      <c r="C50" s="114" t="s">
        <v>95</v>
      </c>
      <c r="D50" s="110">
        <v>2130264</v>
      </c>
      <c r="E50" s="159">
        <v>5</v>
      </c>
    </row>
    <row r="51" spans="1:5" x14ac:dyDescent="0.25">
      <c r="A51" s="207" t="s">
        <v>598</v>
      </c>
      <c r="B51" s="116" t="s">
        <v>362</v>
      </c>
      <c r="C51" s="117" t="s">
        <v>54</v>
      </c>
      <c r="D51" s="109">
        <v>577077</v>
      </c>
      <c r="E51" s="209">
        <v>2</v>
      </c>
    </row>
    <row r="52" spans="1:5" x14ac:dyDescent="0.25">
      <c r="A52" s="208" t="s">
        <v>600</v>
      </c>
      <c r="B52" s="113" t="s">
        <v>94</v>
      </c>
      <c r="C52" s="114" t="s">
        <v>95</v>
      </c>
      <c r="D52" s="110">
        <v>2130264</v>
      </c>
      <c r="E52" s="159">
        <v>1</v>
      </c>
    </row>
    <row r="53" spans="1:5" x14ac:dyDescent="0.25">
      <c r="A53" s="207" t="s">
        <v>610</v>
      </c>
      <c r="B53" s="116" t="s">
        <v>107</v>
      </c>
      <c r="C53" s="117" t="s">
        <v>81</v>
      </c>
      <c r="D53" s="109">
        <v>6520266</v>
      </c>
      <c r="E53" s="209">
        <v>1</v>
      </c>
    </row>
    <row r="54" spans="1:5" x14ac:dyDescent="0.25">
      <c r="A54" s="208" t="s">
        <v>611</v>
      </c>
      <c r="B54" s="113" t="s">
        <v>207</v>
      </c>
      <c r="C54" s="114" t="s">
        <v>76</v>
      </c>
      <c r="D54" s="110">
        <v>542090</v>
      </c>
      <c r="E54" s="159">
        <v>5</v>
      </c>
    </row>
    <row r="55" spans="1:5" x14ac:dyDescent="0.25">
      <c r="A55" s="207" t="s">
        <v>613</v>
      </c>
      <c r="B55" s="116" t="s">
        <v>112</v>
      </c>
      <c r="C55" s="117" t="s">
        <v>70</v>
      </c>
      <c r="D55" s="109">
        <v>12106920</v>
      </c>
      <c r="E55" s="209">
        <v>7</v>
      </c>
    </row>
    <row r="56" spans="1:5" x14ac:dyDescent="0.25">
      <c r="A56" s="208" t="s">
        <v>658</v>
      </c>
      <c r="B56" s="113" t="s">
        <v>134</v>
      </c>
      <c r="C56" s="114" t="s">
        <v>70</v>
      </c>
      <c r="D56" s="110">
        <v>659871</v>
      </c>
      <c r="E56" s="159">
        <v>1</v>
      </c>
    </row>
    <row r="57" spans="1:5" x14ac:dyDescent="0.25">
      <c r="A57" s="207" t="s">
        <v>618</v>
      </c>
      <c r="B57" s="116" t="s">
        <v>185</v>
      </c>
      <c r="C57" s="117" t="s">
        <v>91</v>
      </c>
      <c r="D57" s="109">
        <v>627477</v>
      </c>
      <c r="E57" s="209">
        <v>5</v>
      </c>
    </row>
    <row r="58" spans="1:5" x14ac:dyDescent="0.25">
      <c r="A58" s="208" t="s">
        <v>619</v>
      </c>
      <c r="B58" s="113" t="s">
        <v>112</v>
      </c>
      <c r="C58" s="114" t="s">
        <v>70</v>
      </c>
      <c r="D58" s="110">
        <v>12106920</v>
      </c>
      <c r="E58" s="159">
        <v>9</v>
      </c>
    </row>
    <row r="59" spans="1:5" x14ac:dyDescent="0.25">
      <c r="A59" s="218" t="s">
        <v>622</v>
      </c>
      <c r="B59" s="219" t="s">
        <v>111</v>
      </c>
      <c r="C59" s="220" t="s">
        <v>59</v>
      </c>
      <c r="D59" s="221">
        <v>1091868</v>
      </c>
      <c r="E59" s="222">
        <v>4</v>
      </c>
    </row>
  </sheetData>
  <mergeCells count="4">
    <mergeCell ref="A3:E3"/>
    <mergeCell ref="A27:E27"/>
    <mergeCell ref="A47:E47"/>
    <mergeCell ref="A1:E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4"/>
  <sheetViews>
    <sheetView zoomScale="85" zoomScaleNormal="85" workbookViewId="0">
      <selection activeCell="E3" sqref="E3"/>
    </sheetView>
  </sheetViews>
  <sheetFormatPr defaultRowHeight="15" x14ac:dyDescent="0.25"/>
  <cols>
    <col min="1" max="1" width="13.140625" bestFit="1" customWidth="1"/>
    <col min="2" max="2" width="19.5703125" customWidth="1"/>
    <col min="8" max="8" width="15.28515625" customWidth="1"/>
    <col min="9" max="9" width="19.7109375" customWidth="1"/>
  </cols>
  <sheetData>
    <row r="1" spans="1:12" x14ac:dyDescent="0.25">
      <c r="A1" s="256" t="s">
        <v>715</v>
      </c>
      <c r="D1" s="3"/>
    </row>
    <row r="2" spans="1:12" x14ac:dyDescent="0.25">
      <c r="A2" s="301">
        <v>2016</v>
      </c>
      <c r="B2" s="301"/>
      <c r="C2" s="301"/>
      <c r="L2" s="44"/>
    </row>
    <row r="3" spans="1:12" x14ac:dyDescent="0.25">
      <c r="A3" s="59" t="s">
        <v>586</v>
      </c>
      <c r="B3" s="71" t="s">
        <v>584</v>
      </c>
      <c r="C3" s="59">
        <v>3</v>
      </c>
      <c r="L3" s="44"/>
    </row>
    <row r="4" spans="1:12" x14ac:dyDescent="0.25">
      <c r="A4" s="59"/>
      <c r="B4" s="71" t="s">
        <v>585</v>
      </c>
      <c r="C4" s="59">
        <v>4</v>
      </c>
      <c r="L4" s="44"/>
    </row>
    <row r="5" spans="1:12" x14ac:dyDescent="0.25">
      <c r="A5" s="59"/>
      <c r="B5" s="71" t="s">
        <v>587</v>
      </c>
      <c r="C5" s="59">
        <v>4</v>
      </c>
      <c r="L5" s="44"/>
    </row>
    <row r="6" spans="1:12" x14ac:dyDescent="0.25">
      <c r="A6" s="59"/>
      <c r="B6" s="71" t="s">
        <v>588</v>
      </c>
      <c r="C6" s="59">
        <v>6</v>
      </c>
      <c r="L6" s="44"/>
    </row>
    <row r="7" spans="1:12" x14ac:dyDescent="0.25">
      <c r="A7" s="59"/>
      <c r="B7" s="71" t="s">
        <v>589</v>
      </c>
      <c r="C7" s="59">
        <v>7</v>
      </c>
    </row>
    <row r="8" spans="1:12" x14ac:dyDescent="0.25">
      <c r="A8" s="59" t="s">
        <v>591</v>
      </c>
      <c r="B8" s="71" t="s">
        <v>584</v>
      </c>
      <c r="C8" s="59">
        <v>6</v>
      </c>
    </row>
    <row r="9" spans="1:12" x14ac:dyDescent="0.25">
      <c r="A9" s="59"/>
      <c r="B9" s="71" t="s">
        <v>585</v>
      </c>
      <c r="C9" s="59">
        <v>24</v>
      </c>
    </row>
    <row r="10" spans="1:12" x14ac:dyDescent="0.25">
      <c r="A10" s="59"/>
      <c r="B10" s="71" t="s">
        <v>587</v>
      </c>
      <c r="C10" s="59">
        <v>0</v>
      </c>
    </row>
    <row r="11" spans="1:12" x14ac:dyDescent="0.25">
      <c r="A11" s="59"/>
      <c r="B11" s="71" t="s">
        <v>588</v>
      </c>
      <c r="C11" s="59">
        <v>35</v>
      </c>
    </row>
    <row r="12" spans="1:12" x14ac:dyDescent="0.25">
      <c r="A12" s="59"/>
      <c r="B12" s="71" t="s">
        <v>589</v>
      </c>
      <c r="C12" s="59">
        <v>25</v>
      </c>
      <c r="E12" s="257"/>
      <c r="L12" s="44"/>
    </row>
    <row r="13" spans="1:12" x14ac:dyDescent="0.25">
      <c r="A13" s="59" t="s">
        <v>590</v>
      </c>
      <c r="B13" s="71" t="s">
        <v>584</v>
      </c>
      <c r="C13" s="59">
        <v>7</v>
      </c>
      <c r="L13" s="44"/>
    </row>
    <row r="14" spans="1:12" x14ac:dyDescent="0.25">
      <c r="A14" s="59"/>
      <c r="B14" s="71" t="s">
        <v>585</v>
      </c>
      <c r="C14" s="59">
        <v>19</v>
      </c>
      <c r="L14" s="44"/>
    </row>
    <row r="15" spans="1:12" x14ac:dyDescent="0.25">
      <c r="A15" s="59"/>
      <c r="B15" s="71" t="s">
        <v>587</v>
      </c>
      <c r="C15" s="59">
        <v>0</v>
      </c>
      <c r="L15" s="44"/>
    </row>
    <row r="16" spans="1:12" x14ac:dyDescent="0.25">
      <c r="A16" s="59"/>
      <c r="B16" s="71" t="s">
        <v>588</v>
      </c>
      <c r="C16" s="59">
        <v>48</v>
      </c>
      <c r="L16" s="44"/>
    </row>
    <row r="17" spans="1:3" x14ac:dyDescent="0.25">
      <c r="A17" s="59"/>
      <c r="B17" s="71" t="s">
        <v>589</v>
      </c>
      <c r="C17" s="59">
        <v>5</v>
      </c>
    </row>
    <row r="18" spans="1:3" x14ac:dyDescent="0.25">
      <c r="A18" s="60"/>
      <c r="B18" s="60"/>
      <c r="C18" s="60"/>
    </row>
    <row r="19" spans="1:3" x14ac:dyDescent="0.25">
      <c r="A19" s="302">
        <v>2017</v>
      </c>
      <c r="B19" s="303"/>
      <c r="C19" s="304"/>
    </row>
    <row r="20" spans="1:3" x14ac:dyDescent="0.25">
      <c r="A20" s="59" t="s">
        <v>586</v>
      </c>
      <c r="B20" s="71" t="s">
        <v>584</v>
      </c>
      <c r="C20" s="59">
        <v>1</v>
      </c>
    </row>
    <row r="21" spans="1:3" x14ac:dyDescent="0.25">
      <c r="A21" s="59"/>
      <c r="B21" s="71" t="s">
        <v>585</v>
      </c>
      <c r="C21" s="59">
        <v>11</v>
      </c>
    </row>
    <row r="22" spans="1:3" x14ac:dyDescent="0.25">
      <c r="A22" s="59"/>
      <c r="B22" s="71" t="s">
        <v>587</v>
      </c>
      <c r="C22" s="59">
        <v>5</v>
      </c>
    </row>
    <row r="23" spans="1:3" x14ac:dyDescent="0.25">
      <c r="A23" s="59"/>
      <c r="B23" s="71" t="s">
        <v>588</v>
      </c>
      <c r="C23" s="59">
        <v>9</v>
      </c>
    </row>
    <row r="24" spans="1:3" x14ac:dyDescent="0.25">
      <c r="A24" s="59"/>
      <c r="B24" s="71" t="s">
        <v>589</v>
      </c>
      <c r="C24" s="59">
        <v>13</v>
      </c>
    </row>
    <row r="25" spans="1:3" x14ac:dyDescent="0.25">
      <c r="A25" s="59" t="s">
        <v>591</v>
      </c>
      <c r="B25" s="71" t="s">
        <v>584</v>
      </c>
      <c r="C25" s="59">
        <v>0</v>
      </c>
    </row>
    <row r="26" spans="1:3" x14ac:dyDescent="0.25">
      <c r="A26" s="59"/>
      <c r="B26" s="71" t="s">
        <v>585</v>
      </c>
      <c r="C26" s="59">
        <v>14</v>
      </c>
    </row>
    <row r="27" spans="1:3" x14ac:dyDescent="0.25">
      <c r="A27" s="59"/>
      <c r="B27" s="71" t="s">
        <v>587</v>
      </c>
      <c r="C27" s="59">
        <v>3</v>
      </c>
    </row>
    <row r="28" spans="1:3" x14ac:dyDescent="0.25">
      <c r="A28" s="59"/>
      <c r="B28" s="71" t="s">
        <v>588</v>
      </c>
      <c r="C28" s="59">
        <v>10</v>
      </c>
    </row>
    <row r="29" spans="1:3" x14ac:dyDescent="0.25">
      <c r="A29" s="59"/>
      <c r="B29" s="71" t="s">
        <v>589</v>
      </c>
      <c r="C29" s="59">
        <v>21</v>
      </c>
    </row>
    <row r="30" spans="1:3" x14ac:dyDescent="0.25">
      <c r="A30" s="59" t="s">
        <v>590</v>
      </c>
      <c r="B30" s="71" t="s">
        <v>584</v>
      </c>
      <c r="C30" s="59">
        <v>5</v>
      </c>
    </row>
    <row r="31" spans="1:3" x14ac:dyDescent="0.25">
      <c r="A31" s="59"/>
      <c r="B31" s="71" t="s">
        <v>585</v>
      </c>
      <c r="C31" s="59">
        <v>9</v>
      </c>
    </row>
    <row r="32" spans="1:3" x14ac:dyDescent="0.25">
      <c r="A32" s="59"/>
      <c r="B32" s="71" t="s">
        <v>587</v>
      </c>
      <c r="C32" s="59">
        <v>7</v>
      </c>
    </row>
    <row r="33" spans="1:3" x14ac:dyDescent="0.25">
      <c r="A33" s="59"/>
      <c r="B33" s="71" t="s">
        <v>588</v>
      </c>
      <c r="C33" s="59">
        <v>18</v>
      </c>
    </row>
    <row r="34" spans="1:3" x14ac:dyDescent="0.25">
      <c r="A34" s="59"/>
      <c r="B34" s="71" t="s">
        <v>589</v>
      </c>
      <c r="C34" s="59">
        <v>2</v>
      </c>
    </row>
  </sheetData>
  <mergeCells count="2">
    <mergeCell ref="A2:C2"/>
    <mergeCell ref="A19:C19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7"/>
  <dimension ref="A1:Y25"/>
  <sheetViews>
    <sheetView zoomScaleNormal="100" workbookViewId="0">
      <selection activeCell="O2" sqref="O2"/>
    </sheetView>
  </sheetViews>
  <sheetFormatPr defaultColWidth="9" defaultRowHeight="15" x14ac:dyDescent="0.25"/>
  <cols>
    <col min="1" max="16384" width="9" style="17"/>
  </cols>
  <sheetData>
    <row r="1" spans="1:25" x14ac:dyDescent="0.25">
      <c r="A1" s="256" t="s">
        <v>716</v>
      </c>
      <c r="P1" s="26"/>
      <c r="Q1" s="26"/>
      <c r="R1" s="26"/>
      <c r="S1" s="26"/>
      <c r="T1" s="26"/>
      <c r="U1" s="26"/>
      <c r="V1" s="26"/>
      <c r="W1" s="26"/>
      <c r="X1" s="26"/>
    </row>
    <row r="2" spans="1:25" x14ac:dyDescent="0.25">
      <c r="P2" s="26"/>
      <c r="Q2" s="26"/>
      <c r="R2" s="26"/>
      <c r="S2" s="26"/>
      <c r="T2" s="26"/>
      <c r="U2" s="26"/>
      <c r="V2" s="26"/>
      <c r="W2" s="26"/>
      <c r="X2" s="26"/>
    </row>
    <row r="3" spans="1:25" x14ac:dyDescent="0.25">
      <c r="P3" s="26"/>
      <c r="Q3" s="67"/>
      <c r="R3" s="67"/>
      <c r="S3" s="305">
        <v>1</v>
      </c>
      <c r="T3" s="306"/>
      <c r="U3" s="67"/>
      <c r="V3" s="26"/>
      <c r="W3" s="26"/>
      <c r="X3" s="26"/>
    </row>
    <row r="4" spans="1:25" x14ac:dyDescent="0.25">
      <c r="P4" s="26"/>
      <c r="Q4" s="68"/>
      <c r="R4" s="68"/>
      <c r="S4" s="69" t="s">
        <v>509</v>
      </c>
      <c r="T4" s="70">
        <v>1</v>
      </c>
      <c r="U4" s="68"/>
      <c r="V4" s="26"/>
      <c r="Y4" s="27"/>
    </row>
    <row r="5" spans="1:25" x14ac:dyDescent="0.25">
      <c r="P5" s="26"/>
      <c r="Q5" s="68"/>
      <c r="R5" s="68"/>
      <c r="S5" s="69" t="s">
        <v>510</v>
      </c>
      <c r="T5" s="70">
        <v>0</v>
      </c>
      <c r="U5" s="68"/>
      <c r="V5" s="26"/>
      <c r="Y5" s="27"/>
    </row>
    <row r="6" spans="1:25" x14ac:dyDescent="0.25">
      <c r="P6" s="26"/>
      <c r="Q6" s="67"/>
      <c r="R6" s="67"/>
      <c r="S6" s="67"/>
      <c r="T6" s="67"/>
      <c r="U6" s="67"/>
      <c r="V6" s="26"/>
      <c r="W6" s="26"/>
      <c r="X6" s="26"/>
      <c r="Y6" s="27"/>
    </row>
    <row r="7" spans="1:25" x14ac:dyDescent="0.25">
      <c r="P7" s="26"/>
      <c r="Q7" s="305">
        <v>2</v>
      </c>
      <c r="R7" s="306"/>
      <c r="S7" s="67"/>
      <c r="T7" s="305">
        <v>3</v>
      </c>
      <c r="U7" s="306"/>
      <c r="V7" s="26"/>
      <c r="W7" s="26"/>
      <c r="X7" s="26"/>
      <c r="Y7" s="27"/>
    </row>
    <row r="8" spans="1:25" x14ac:dyDescent="0.25">
      <c r="P8" s="26"/>
      <c r="Q8" s="69" t="s">
        <v>509</v>
      </c>
      <c r="R8" s="258">
        <v>0.78900000000000003</v>
      </c>
      <c r="S8" s="67"/>
      <c r="T8" s="69" t="s">
        <v>509</v>
      </c>
      <c r="U8" s="258">
        <v>0.61499999999999999</v>
      </c>
      <c r="V8" s="26"/>
      <c r="Y8" s="27"/>
    </row>
    <row r="9" spans="1:25" x14ac:dyDescent="0.25">
      <c r="P9" s="26"/>
      <c r="Q9" s="69" t="s">
        <v>510</v>
      </c>
      <c r="R9" s="258">
        <f>1-R8</f>
        <v>0.21099999999999997</v>
      </c>
      <c r="S9" s="67"/>
      <c r="T9" s="69" t="s">
        <v>510</v>
      </c>
      <c r="U9" s="258">
        <f>1-U8</f>
        <v>0.38500000000000001</v>
      </c>
      <c r="V9" s="26"/>
      <c r="Y9" s="27"/>
    </row>
    <row r="10" spans="1:25" x14ac:dyDescent="0.25">
      <c r="P10" s="26"/>
      <c r="Q10" s="67"/>
      <c r="R10" s="67"/>
      <c r="S10" s="67"/>
      <c r="T10" s="67"/>
      <c r="U10" s="67"/>
      <c r="V10" s="26"/>
      <c r="W10" s="26"/>
      <c r="X10" s="26"/>
      <c r="Y10" s="27"/>
    </row>
    <row r="11" spans="1:25" x14ac:dyDescent="0.25">
      <c r="P11" s="26"/>
      <c r="Q11" s="305">
        <v>4</v>
      </c>
      <c r="R11" s="306"/>
      <c r="S11" s="67"/>
      <c r="T11" s="305">
        <v>5</v>
      </c>
      <c r="U11" s="306"/>
      <c r="V11" s="26"/>
      <c r="W11" s="26"/>
      <c r="X11" s="26"/>
      <c r="Y11" s="27"/>
    </row>
    <row r="12" spans="1:25" x14ac:dyDescent="0.25">
      <c r="P12" s="26"/>
      <c r="Q12" s="69" t="s">
        <v>509</v>
      </c>
      <c r="R12" s="258">
        <v>0.35799999999999998</v>
      </c>
      <c r="S12" s="67"/>
      <c r="T12" s="69" t="s">
        <v>509</v>
      </c>
      <c r="U12" s="258">
        <v>0.23899999999999999</v>
      </c>
      <c r="V12" s="26"/>
      <c r="W12" s="26"/>
      <c r="X12" s="26"/>
    </row>
    <row r="13" spans="1:25" x14ac:dyDescent="0.25">
      <c r="P13" s="26"/>
      <c r="Q13" s="69" t="s">
        <v>510</v>
      </c>
      <c r="R13" s="258">
        <f>1-R12</f>
        <v>0.64200000000000002</v>
      </c>
      <c r="S13" s="67"/>
      <c r="T13" s="69" t="s">
        <v>510</v>
      </c>
      <c r="U13" s="258">
        <f>1-U12</f>
        <v>0.76100000000000001</v>
      </c>
      <c r="V13" s="26"/>
      <c r="W13" s="26"/>
      <c r="X13" s="26"/>
    </row>
    <row r="14" spans="1:25" x14ac:dyDescent="0.25">
      <c r="P14" s="26"/>
      <c r="Q14" s="26"/>
      <c r="R14" s="26"/>
      <c r="S14" s="26"/>
      <c r="T14" s="26"/>
      <c r="U14" s="26"/>
      <c r="V14" s="26"/>
      <c r="W14" s="26"/>
      <c r="X14" s="26"/>
    </row>
    <row r="15" spans="1:25" x14ac:dyDescent="0.25">
      <c r="P15" s="26"/>
      <c r="Q15" s="26"/>
      <c r="R15" s="26"/>
      <c r="S15" s="26"/>
      <c r="T15" s="26"/>
      <c r="U15" s="26"/>
      <c r="V15" s="26"/>
      <c r="W15" s="26"/>
      <c r="X15" s="26"/>
    </row>
    <row r="16" spans="1:25" x14ac:dyDescent="0.25">
      <c r="P16" s="26"/>
      <c r="Q16" s="26"/>
      <c r="R16" s="26"/>
      <c r="S16" s="26"/>
      <c r="T16" s="26"/>
      <c r="U16" s="26"/>
      <c r="V16" s="26"/>
      <c r="W16" s="26"/>
      <c r="X16" s="26"/>
    </row>
    <row r="17" spans="16:24" x14ac:dyDescent="0.25">
      <c r="P17" s="26"/>
      <c r="Q17" s="26"/>
      <c r="R17" s="26"/>
      <c r="S17" s="26"/>
      <c r="T17" s="26"/>
      <c r="U17" s="26"/>
      <c r="V17" s="26"/>
      <c r="W17" s="26"/>
      <c r="X17" s="26"/>
    </row>
    <row r="18" spans="16:24" x14ac:dyDescent="0.25">
      <c r="P18" s="26"/>
      <c r="Q18" s="26"/>
      <c r="R18" s="26"/>
      <c r="S18" s="26"/>
      <c r="T18" s="26"/>
      <c r="U18" s="26"/>
      <c r="V18" s="26"/>
      <c r="W18" s="26"/>
      <c r="X18" s="26"/>
    </row>
    <row r="19" spans="16:24" x14ac:dyDescent="0.25">
      <c r="P19" s="26"/>
      <c r="Q19" s="26"/>
      <c r="R19" s="26"/>
      <c r="S19" s="26"/>
      <c r="T19" s="26"/>
      <c r="U19" s="26"/>
      <c r="V19" s="26"/>
      <c r="W19" s="26"/>
      <c r="X19" s="26"/>
    </row>
    <row r="20" spans="16:24" x14ac:dyDescent="0.25">
      <c r="P20" s="26"/>
      <c r="Q20" s="26"/>
      <c r="R20" s="26"/>
      <c r="S20" s="26"/>
      <c r="T20" s="26"/>
      <c r="U20" s="26"/>
      <c r="V20" s="26"/>
      <c r="W20" s="26"/>
      <c r="X20" s="26"/>
    </row>
    <row r="21" spans="16:24" x14ac:dyDescent="0.25">
      <c r="P21" s="26"/>
      <c r="Q21" s="26"/>
      <c r="R21" s="26"/>
      <c r="S21" s="26"/>
      <c r="T21" s="26"/>
      <c r="U21" s="26"/>
      <c r="V21" s="26"/>
      <c r="W21" s="26"/>
      <c r="X21" s="26"/>
    </row>
    <row r="22" spans="16:24" x14ac:dyDescent="0.25">
      <c r="P22" s="26"/>
      <c r="Q22" s="26"/>
      <c r="R22" s="26"/>
      <c r="S22" s="26"/>
      <c r="T22" s="26"/>
      <c r="U22" s="26"/>
      <c r="V22" s="26"/>
      <c r="W22" s="26"/>
      <c r="X22" s="26"/>
    </row>
    <row r="23" spans="16:24" x14ac:dyDescent="0.25">
      <c r="P23" s="26"/>
      <c r="Q23" s="26"/>
      <c r="R23" s="26"/>
      <c r="S23" s="26"/>
      <c r="T23" s="26"/>
      <c r="U23" s="26"/>
      <c r="V23" s="26"/>
      <c r="W23" s="26"/>
      <c r="X23" s="26"/>
    </row>
    <row r="24" spans="16:24" x14ac:dyDescent="0.25">
      <c r="P24" s="26"/>
      <c r="Q24" s="26"/>
      <c r="R24" s="26"/>
      <c r="S24" s="26"/>
      <c r="T24" s="26"/>
      <c r="U24" s="26"/>
      <c r="V24" s="26"/>
      <c r="W24" s="26"/>
      <c r="X24" s="26"/>
    </row>
    <row r="25" spans="16:24" x14ac:dyDescent="0.25">
      <c r="P25" s="26"/>
      <c r="Q25" s="26"/>
      <c r="R25" s="26"/>
      <c r="S25" s="26"/>
      <c r="T25" s="26"/>
      <c r="U25" s="26"/>
      <c r="V25" s="26"/>
      <c r="W25" s="26"/>
      <c r="X25" s="26"/>
    </row>
  </sheetData>
  <mergeCells count="5">
    <mergeCell ref="Q11:R11"/>
    <mergeCell ref="Q7:R7"/>
    <mergeCell ref="T11:U11"/>
    <mergeCell ref="T7:U7"/>
    <mergeCell ref="S3:T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8"/>
  <dimension ref="A1:C24"/>
  <sheetViews>
    <sheetView zoomScaleNormal="100" workbookViewId="0">
      <selection activeCell="E3" sqref="E3"/>
    </sheetView>
  </sheetViews>
  <sheetFormatPr defaultRowHeight="15" x14ac:dyDescent="0.25"/>
  <cols>
    <col min="1" max="1" width="11" customWidth="1"/>
    <col min="2" max="2" width="11.140625" customWidth="1"/>
    <col min="3" max="3" width="10.85546875" customWidth="1"/>
  </cols>
  <sheetData>
    <row r="1" spans="1:3" ht="16.5" x14ac:dyDescent="0.3">
      <c r="A1" s="90" t="s">
        <v>0</v>
      </c>
      <c r="B1" s="57"/>
      <c r="C1" s="57"/>
    </row>
    <row r="2" spans="1:3" ht="16.5" x14ac:dyDescent="0.3">
      <c r="A2" s="79"/>
      <c r="B2" s="57"/>
      <c r="C2" s="57"/>
    </row>
    <row r="3" spans="1:3" x14ac:dyDescent="0.25">
      <c r="A3" s="80" t="s">
        <v>1</v>
      </c>
      <c r="B3" s="81" t="s">
        <v>2</v>
      </c>
      <c r="C3" s="82" t="s">
        <v>3</v>
      </c>
    </row>
    <row r="4" spans="1:3" x14ac:dyDescent="0.25">
      <c r="A4" s="83">
        <v>1</v>
      </c>
      <c r="B4" s="56">
        <v>166</v>
      </c>
      <c r="C4" s="84">
        <v>166</v>
      </c>
    </row>
    <row r="5" spans="1:3" x14ac:dyDescent="0.25">
      <c r="A5" s="83">
        <v>2</v>
      </c>
      <c r="B5" s="56">
        <v>120</v>
      </c>
      <c r="C5" s="84">
        <v>240</v>
      </c>
    </row>
    <row r="6" spans="1:3" x14ac:dyDescent="0.25">
      <c r="A6" s="83">
        <v>3</v>
      </c>
      <c r="B6" s="56">
        <v>80</v>
      </c>
      <c r="C6" s="84">
        <v>240</v>
      </c>
    </row>
    <row r="7" spans="1:3" x14ac:dyDescent="0.25">
      <c r="A7" s="83">
        <v>4</v>
      </c>
      <c r="B7" s="56">
        <v>88</v>
      </c>
      <c r="C7" s="84">
        <v>352</v>
      </c>
    </row>
    <row r="8" spans="1:3" x14ac:dyDescent="0.25">
      <c r="A8" s="83">
        <v>5</v>
      </c>
      <c r="B8" s="56">
        <v>104</v>
      </c>
      <c r="C8" s="84">
        <v>520</v>
      </c>
    </row>
    <row r="9" spans="1:3" x14ac:dyDescent="0.25">
      <c r="A9" s="83">
        <v>6</v>
      </c>
      <c r="B9" s="56">
        <v>86</v>
      </c>
      <c r="C9" s="84">
        <v>516</v>
      </c>
    </row>
    <row r="10" spans="1:3" x14ac:dyDescent="0.25">
      <c r="A10" s="83">
        <v>7</v>
      </c>
      <c r="B10" s="56">
        <v>46</v>
      </c>
      <c r="C10" s="84">
        <v>322</v>
      </c>
    </row>
    <row r="11" spans="1:3" x14ac:dyDescent="0.25">
      <c r="A11" s="83">
        <v>8</v>
      </c>
      <c r="B11" s="56">
        <v>39</v>
      </c>
      <c r="C11" s="84">
        <v>312</v>
      </c>
    </row>
    <row r="12" spans="1:3" x14ac:dyDescent="0.25">
      <c r="A12" s="83">
        <v>9</v>
      </c>
      <c r="B12" s="56">
        <v>18</v>
      </c>
      <c r="C12" s="84">
        <v>162</v>
      </c>
    </row>
    <row r="13" spans="1:3" x14ac:dyDescent="0.25">
      <c r="A13" s="83">
        <v>10</v>
      </c>
      <c r="B13" s="56">
        <v>17</v>
      </c>
      <c r="C13" s="84">
        <v>170</v>
      </c>
    </row>
    <row r="14" spans="1:3" x14ac:dyDescent="0.25">
      <c r="A14" s="83">
        <v>11</v>
      </c>
      <c r="B14" s="56">
        <v>7</v>
      </c>
      <c r="C14" s="84">
        <v>77</v>
      </c>
    </row>
    <row r="15" spans="1:3" x14ac:dyDescent="0.25">
      <c r="A15" s="83">
        <v>12</v>
      </c>
      <c r="B15" s="56">
        <v>6</v>
      </c>
      <c r="C15" s="84">
        <v>72</v>
      </c>
    </row>
    <row r="16" spans="1:3" x14ac:dyDescent="0.25">
      <c r="A16" s="83">
        <v>13</v>
      </c>
      <c r="B16" s="56">
        <v>2</v>
      </c>
      <c r="C16" s="84">
        <v>26</v>
      </c>
    </row>
    <row r="17" spans="1:3" x14ac:dyDescent="0.25">
      <c r="A17" s="83">
        <v>15</v>
      </c>
      <c r="B17" s="56">
        <v>2</v>
      </c>
      <c r="C17" s="84">
        <v>30</v>
      </c>
    </row>
    <row r="18" spans="1:3" x14ac:dyDescent="0.25">
      <c r="A18" s="83">
        <v>18</v>
      </c>
      <c r="B18" s="56">
        <v>1</v>
      </c>
      <c r="C18" s="84">
        <v>18</v>
      </c>
    </row>
    <row r="19" spans="1:3" x14ac:dyDescent="0.25">
      <c r="A19" s="85" t="s">
        <v>4</v>
      </c>
      <c r="B19" s="86">
        <f>SUM(B4:B18)</f>
        <v>782</v>
      </c>
      <c r="C19" s="87">
        <f>SUM(C4:C18)</f>
        <v>3223</v>
      </c>
    </row>
    <row r="22" spans="1:3" x14ac:dyDescent="0.25">
      <c r="C22" s="18"/>
    </row>
    <row r="23" spans="1:3" x14ac:dyDescent="0.25">
      <c r="C23" s="12"/>
    </row>
    <row r="24" spans="1:3" x14ac:dyDescent="0.25">
      <c r="C24" s="12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39"/>
  <sheetViews>
    <sheetView workbookViewId="0">
      <selection activeCell="A26" sqref="A26"/>
    </sheetView>
  </sheetViews>
  <sheetFormatPr defaultRowHeight="15" x14ac:dyDescent="0.25"/>
  <cols>
    <col min="1" max="1" width="34.7109375" bestFit="1" customWidth="1"/>
    <col min="2" max="3" width="11.140625" style="45" customWidth="1"/>
    <col min="15" max="15" width="30.42578125" bestFit="1" customWidth="1"/>
  </cols>
  <sheetData>
    <row r="1" spans="1:17" x14ac:dyDescent="0.25">
      <c r="A1" s="256" t="s">
        <v>717</v>
      </c>
    </row>
    <row r="2" spans="1:17" x14ac:dyDescent="0.25">
      <c r="O2" s="74" t="s">
        <v>592</v>
      </c>
      <c r="P2" s="74" t="s">
        <v>144</v>
      </c>
      <c r="Q2" s="74" t="s">
        <v>145</v>
      </c>
    </row>
    <row r="3" spans="1:17" x14ac:dyDescent="0.25">
      <c r="O3" s="71" t="s">
        <v>593</v>
      </c>
      <c r="P3" s="72">
        <v>2</v>
      </c>
      <c r="Q3" s="73">
        <v>1</v>
      </c>
    </row>
    <row r="4" spans="1:17" x14ac:dyDescent="0.25">
      <c r="O4" s="71" t="s">
        <v>594</v>
      </c>
      <c r="P4" s="72">
        <v>2</v>
      </c>
      <c r="Q4" s="73">
        <v>3</v>
      </c>
    </row>
    <row r="5" spans="1:17" x14ac:dyDescent="0.25">
      <c r="O5" s="71" t="s">
        <v>595</v>
      </c>
      <c r="P5" s="72">
        <v>1</v>
      </c>
      <c r="Q5" s="73">
        <v>2</v>
      </c>
    </row>
    <row r="6" spans="1:17" x14ac:dyDescent="0.25">
      <c r="O6" s="71" t="s">
        <v>596</v>
      </c>
      <c r="P6" s="72">
        <v>1</v>
      </c>
      <c r="Q6" s="73">
        <v>1</v>
      </c>
    </row>
    <row r="7" spans="1:17" x14ac:dyDescent="0.25">
      <c r="O7" s="71" t="s">
        <v>597</v>
      </c>
      <c r="P7" s="72">
        <v>1</v>
      </c>
      <c r="Q7" s="73">
        <v>1</v>
      </c>
    </row>
    <row r="8" spans="1:17" x14ac:dyDescent="0.25">
      <c r="O8" s="71" t="s">
        <v>598</v>
      </c>
      <c r="P8" s="72">
        <v>1</v>
      </c>
      <c r="Q8" s="73">
        <v>1</v>
      </c>
    </row>
    <row r="9" spans="1:17" x14ac:dyDescent="0.25">
      <c r="O9" s="71" t="s">
        <v>599</v>
      </c>
      <c r="P9" s="72">
        <v>3</v>
      </c>
      <c r="Q9" s="73">
        <v>0</v>
      </c>
    </row>
    <row r="10" spans="1:17" x14ac:dyDescent="0.25">
      <c r="O10" s="71" t="s">
        <v>600</v>
      </c>
      <c r="P10" s="72">
        <v>0</v>
      </c>
      <c r="Q10" s="73">
        <v>1</v>
      </c>
    </row>
    <row r="11" spans="1:17" x14ac:dyDescent="0.25">
      <c r="O11" s="71" t="s">
        <v>601</v>
      </c>
      <c r="P11" s="72">
        <v>0</v>
      </c>
      <c r="Q11" s="73">
        <v>1</v>
      </c>
    </row>
    <row r="12" spans="1:17" x14ac:dyDescent="0.25">
      <c r="O12" s="71" t="s">
        <v>602</v>
      </c>
      <c r="P12" s="72">
        <v>2</v>
      </c>
      <c r="Q12" s="73">
        <v>1</v>
      </c>
    </row>
    <row r="13" spans="1:17" x14ac:dyDescent="0.25">
      <c r="O13" s="71" t="s">
        <v>603</v>
      </c>
      <c r="P13" s="72">
        <v>1</v>
      </c>
      <c r="Q13" s="73">
        <v>1</v>
      </c>
    </row>
    <row r="14" spans="1:17" x14ac:dyDescent="0.25">
      <c r="O14" s="71" t="s">
        <v>604</v>
      </c>
      <c r="P14" s="72">
        <v>1</v>
      </c>
      <c r="Q14" s="73">
        <v>3</v>
      </c>
    </row>
    <row r="15" spans="1:17" x14ac:dyDescent="0.25">
      <c r="O15" s="71" t="s">
        <v>605</v>
      </c>
      <c r="P15" s="72">
        <v>0</v>
      </c>
      <c r="Q15" s="73">
        <v>1</v>
      </c>
    </row>
    <row r="16" spans="1:17" x14ac:dyDescent="0.25">
      <c r="O16" s="71" t="s">
        <v>606</v>
      </c>
      <c r="P16" s="72">
        <v>1</v>
      </c>
      <c r="Q16" s="73">
        <v>0</v>
      </c>
    </row>
    <row r="17" spans="15:17" x14ac:dyDescent="0.25">
      <c r="O17" s="71" t="s">
        <v>607</v>
      </c>
      <c r="P17" s="72">
        <v>2</v>
      </c>
      <c r="Q17" s="73">
        <v>0</v>
      </c>
    </row>
    <row r="18" spans="15:17" x14ac:dyDescent="0.25">
      <c r="O18" s="71" t="s">
        <v>608</v>
      </c>
      <c r="P18" s="72">
        <v>1</v>
      </c>
      <c r="Q18" s="73">
        <v>0</v>
      </c>
    </row>
    <row r="19" spans="15:17" x14ac:dyDescent="0.25">
      <c r="O19" s="71" t="s">
        <v>609</v>
      </c>
      <c r="P19" s="72">
        <v>2</v>
      </c>
      <c r="Q19" s="73">
        <v>0</v>
      </c>
    </row>
    <row r="20" spans="15:17" x14ac:dyDescent="0.25">
      <c r="O20" s="71" t="s">
        <v>610</v>
      </c>
      <c r="P20" s="72">
        <v>0</v>
      </c>
      <c r="Q20" s="73">
        <v>1</v>
      </c>
    </row>
    <row r="21" spans="15:17" x14ac:dyDescent="0.25">
      <c r="O21" s="71" t="s">
        <v>611</v>
      </c>
      <c r="P21" s="72">
        <v>2</v>
      </c>
      <c r="Q21" s="73">
        <v>3</v>
      </c>
    </row>
    <row r="22" spans="15:17" x14ac:dyDescent="0.25">
      <c r="O22" s="71" t="s">
        <v>612</v>
      </c>
      <c r="P22" s="72">
        <v>1</v>
      </c>
      <c r="Q22" s="73">
        <v>0</v>
      </c>
    </row>
    <row r="23" spans="15:17" x14ac:dyDescent="0.25">
      <c r="O23" s="71" t="s">
        <v>613</v>
      </c>
      <c r="P23" s="72">
        <v>7</v>
      </c>
      <c r="Q23" s="73">
        <v>0</v>
      </c>
    </row>
    <row r="24" spans="15:17" x14ac:dyDescent="0.25">
      <c r="O24" s="71" t="s">
        <v>614</v>
      </c>
      <c r="P24" s="72">
        <v>1</v>
      </c>
      <c r="Q24" s="73">
        <v>0</v>
      </c>
    </row>
    <row r="25" spans="15:17" x14ac:dyDescent="0.25">
      <c r="O25" s="71" t="s">
        <v>615</v>
      </c>
      <c r="P25" s="72">
        <v>2</v>
      </c>
      <c r="Q25" s="73">
        <v>0</v>
      </c>
    </row>
    <row r="26" spans="15:17" x14ac:dyDescent="0.25">
      <c r="O26" s="71" t="s">
        <v>616</v>
      </c>
      <c r="P26" s="72">
        <v>3</v>
      </c>
      <c r="Q26" s="73">
        <v>2</v>
      </c>
    </row>
    <row r="27" spans="15:17" x14ac:dyDescent="0.25">
      <c r="O27" s="71" t="s">
        <v>617</v>
      </c>
      <c r="P27" s="72">
        <v>3</v>
      </c>
      <c r="Q27" s="73">
        <v>2</v>
      </c>
    </row>
    <row r="28" spans="15:17" x14ac:dyDescent="0.25">
      <c r="O28" s="71" t="s">
        <v>618</v>
      </c>
      <c r="P28" s="72">
        <v>2</v>
      </c>
      <c r="Q28" s="73">
        <v>3</v>
      </c>
    </row>
    <row r="29" spans="15:17" x14ac:dyDescent="0.25">
      <c r="O29" s="71" t="s">
        <v>619</v>
      </c>
      <c r="P29" s="72">
        <v>5</v>
      </c>
      <c r="Q29" s="73">
        <v>4</v>
      </c>
    </row>
    <row r="30" spans="15:17" x14ac:dyDescent="0.25">
      <c r="O30" s="71" t="s">
        <v>620</v>
      </c>
      <c r="P30" s="72">
        <v>2</v>
      </c>
      <c r="Q30" s="73">
        <v>0</v>
      </c>
    </row>
    <row r="31" spans="15:17" x14ac:dyDescent="0.25">
      <c r="O31" s="71" t="s">
        <v>621</v>
      </c>
      <c r="P31" s="72">
        <v>1</v>
      </c>
      <c r="Q31" s="73">
        <v>0</v>
      </c>
    </row>
    <row r="32" spans="15:17" x14ac:dyDescent="0.25">
      <c r="O32" s="71" t="s">
        <v>622</v>
      </c>
      <c r="P32" s="72">
        <v>3</v>
      </c>
      <c r="Q32" s="73">
        <v>1</v>
      </c>
    </row>
    <row r="33" spans="15:17" x14ac:dyDescent="0.25">
      <c r="O33" s="71" t="s">
        <v>623</v>
      </c>
      <c r="P33" s="72">
        <v>3</v>
      </c>
      <c r="Q33" s="73">
        <v>0</v>
      </c>
    </row>
    <row r="34" spans="15:17" x14ac:dyDescent="0.25">
      <c r="O34" s="71" t="s">
        <v>624</v>
      </c>
      <c r="P34" s="72">
        <v>3</v>
      </c>
      <c r="Q34" s="73">
        <v>0</v>
      </c>
    </row>
    <row r="35" spans="15:17" x14ac:dyDescent="0.25">
      <c r="O35" s="71" t="s">
        <v>625</v>
      </c>
      <c r="P35" s="72">
        <v>1</v>
      </c>
      <c r="Q35" s="73">
        <v>0</v>
      </c>
    </row>
    <row r="36" spans="15:17" x14ac:dyDescent="0.25">
      <c r="O36" s="71" t="s">
        <v>626</v>
      </c>
      <c r="P36" s="72">
        <v>1</v>
      </c>
      <c r="Q36" s="73">
        <v>1</v>
      </c>
    </row>
    <row r="37" spans="15:17" x14ac:dyDescent="0.25">
      <c r="O37" s="71" t="s">
        <v>627</v>
      </c>
      <c r="P37" s="72">
        <v>2</v>
      </c>
      <c r="Q37" s="73">
        <v>1</v>
      </c>
    </row>
    <row r="38" spans="15:17" x14ac:dyDescent="0.25">
      <c r="O38" s="71" t="s">
        <v>628</v>
      </c>
      <c r="P38" s="72">
        <v>0</v>
      </c>
      <c r="Q38" s="73">
        <v>4</v>
      </c>
    </row>
    <row r="39" spans="15:17" x14ac:dyDescent="0.25">
      <c r="O39" s="71" t="s">
        <v>629</v>
      </c>
      <c r="P39" s="72">
        <v>4</v>
      </c>
      <c r="Q39" s="73">
        <v>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0"/>
  <dimension ref="A1:E32"/>
  <sheetViews>
    <sheetView zoomScaleNormal="100" workbookViewId="0">
      <selection activeCell="G3" sqref="G3"/>
    </sheetView>
  </sheetViews>
  <sheetFormatPr defaultRowHeight="15" x14ac:dyDescent="0.25"/>
  <cols>
    <col min="1" max="1" width="34.140625" customWidth="1"/>
    <col min="2" max="2" width="22.5703125" customWidth="1"/>
    <col min="3" max="3" width="26.85546875" customWidth="1"/>
  </cols>
  <sheetData>
    <row r="1" spans="1:5" ht="16.5" x14ac:dyDescent="0.3">
      <c r="A1" s="97" t="s">
        <v>735</v>
      </c>
      <c r="B1" s="57"/>
      <c r="C1" s="57"/>
      <c r="D1" s="57"/>
      <c r="E1" s="57"/>
    </row>
    <row r="2" spans="1:5" ht="16.5" x14ac:dyDescent="0.3">
      <c r="A2" s="57"/>
      <c r="B2" s="57"/>
      <c r="C2" s="57"/>
      <c r="D2" s="57"/>
      <c r="E2" s="57"/>
    </row>
    <row r="3" spans="1:5" x14ac:dyDescent="0.25">
      <c r="A3" s="273" t="s">
        <v>150</v>
      </c>
      <c r="B3" s="271"/>
      <c r="C3" s="271"/>
      <c r="D3" s="271"/>
      <c r="E3" s="272"/>
    </row>
    <row r="4" spans="1:5" ht="24" x14ac:dyDescent="0.25">
      <c r="A4" s="195" t="s">
        <v>42</v>
      </c>
      <c r="B4" s="103" t="s">
        <v>43</v>
      </c>
      <c r="C4" s="103" t="s">
        <v>44</v>
      </c>
      <c r="D4" s="103" t="s">
        <v>45</v>
      </c>
      <c r="E4" s="165" t="s">
        <v>151</v>
      </c>
    </row>
    <row r="5" spans="1:5" x14ac:dyDescent="0.25">
      <c r="A5" s="207" t="s">
        <v>661</v>
      </c>
      <c r="B5" s="116" t="s">
        <v>671</v>
      </c>
      <c r="C5" s="117" t="s">
        <v>673</v>
      </c>
      <c r="D5" s="88" t="s">
        <v>70</v>
      </c>
      <c r="E5" s="209">
        <v>1</v>
      </c>
    </row>
    <row r="6" spans="1:5" x14ac:dyDescent="0.25">
      <c r="A6" s="203" t="s">
        <v>662</v>
      </c>
      <c r="B6" s="118" t="s">
        <v>52</v>
      </c>
      <c r="C6" s="119" t="s">
        <v>74</v>
      </c>
      <c r="D6" s="108" t="s">
        <v>51</v>
      </c>
      <c r="E6" s="206">
        <v>2</v>
      </c>
    </row>
    <row r="7" spans="1:5" x14ac:dyDescent="0.25">
      <c r="A7" s="207" t="s">
        <v>473</v>
      </c>
      <c r="B7" s="116" t="s">
        <v>478</v>
      </c>
      <c r="C7" s="117" t="s">
        <v>112</v>
      </c>
      <c r="D7" s="88" t="s">
        <v>70</v>
      </c>
      <c r="E7" s="209">
        <v>1</v>
      </c>
    </row>
    <row r="8" spans="1:5" x14ac:dyDescent="0.25">
      <c r="A8" s="203" t="s">
        <v>663</v>
      </c>
      <c r="B8" s="118" t="s">
        <v>485</v>
      </c>
      <c r="C8" s="119" t="s">
        <v>414</v>
      </c>
      <c r="D8" s="108" t="s">
        <v>70</v>
      </c>
      <c r="E8" s="206">
        <v>1</v>
      </c>
    </row>
    <row r="9" spans="1:5" x14ac:dyDescent="0.25">
      <c r="A9" s="207" t="s">
        <v>664</v>
      </c>
      <c r="B9" s="116" t="s">
        <v>642</v>
      </c>
      <c r="C9" s="117" t="s">
        <v>328</v>
      </c>
      <c r="D9" s="88" t="s">
        <v>173</v>
      </c>
      <c r="E9" s="209">
        <v>1</v>
      </c>
    </row>
    <row r="10" spans="1:5" x14ac:dyDescent="0.25">
      <c r="A10" s="203" t="s">
        <v>665</v>
      </c>
      <c r="B10" s="118" t="s">
        <v>643</v>
      </c>
      <c r="C10" s="119" t="s">
        <v>102</v>
      </c>
      <c r="D10" s="108" t="s">
        <v>70</v>
      </c>
      <c r="E10" s="206">
        <v>2</v>
      </c>
    </row>
    <row r="11" spans="1:5" x14ac:dyDescent="0.25">
      <c r="A11" s="207" t="s">
        <v>502</v>
      </c>
      <c r="B11" s="116" t="s">
        <v>642</v>
      </c>
      <c r="C11" s="117" t="s">
        <v>409</v>
      </c>
      <c r="D11" s="88" t="s">
        <v>70</v>
      </c>
      <c r="E11" s="209">
        <v>1</v>
      </c>
    </row>
    <row r="12" spans="1:5" x14ac:dyDescent="0.25">
      <c r="A12" s="203" t="s">
        <v>666</v>
      </c>
      <c r="B12" s="118" t="s">
        <v>79</v>
      </c>
      <c r="C12" s="119" t="s">
        <v>107</v>
      </c>
      <c r="D12" s="108" t="s">
        <v>81</v>
      </c>
      <c r="E12" s="206">
        <v>6</v>
      </c>
    </row>
    <row r="13" spans="1:5" x14ac:dyDescent="0.25">
      <c r="A13" s="207" t="s">
        <v>667</v>
      </c>
      <c r="B13" s="116" t="s">
        <v>113</v>
      </c>
      <c r="C13" s="117" t="s">
        <v>234</v>
      </c>
      <c r="D13" s="88" t="s">
        <v>57</v>
      </c>
      <c r="E13" s="209">
        <v>2</v>
      </c>
    </row>
    <row r="14" spans="1:5" x14ac:dyDescent="0.25">
      <c r="A14" s="203" t="s">
        <v>668</v>
      </c>
      <c r="B14" s="118" t="s">
        <v>101</v>
      </c>
      <c r="C14" s="119" t="s">
        <v>674</v>
      </c>
      <c r="D14" s="108" t="s">
        <v>70</v>
      </c>
      <c r="E14" s="206">
        <v>2</v>
      </c>
    </row>
    <row r="15" spans="1:5" x14ac:dyDescent="0.25">
      <c r="A15" s="207" t="s">
        <v>669</v>
      </c>
      <c r="B15" s="116" t="s">
        <v>672</v>
      </c>
      <c r="C15" s="117" t="s">
        <v>141</v>
      </c>
      <c r="D15" s="88" t="s">
        <v>91</v>
      </c>
      <c r="E15" s="209">
        <v>2</v>
      </c>
    </row>
    <row r="16" spans="1:5" x14ac:dyDescent="0.25">
      <c r="A16" s="203" t="s">
        <v>670</v>
      </c>
      <c r="B16" s="118" t="s">
        <v>503</v>
      </c>
      <c r="C16" s="119" t="s">
        <v>112</v>
      </c>
      <c r="D16" s="108" t="s">
        <v>70</v>
      </c>
      <c r="E16" s="206">
        <v>2</v>
      </c>
    </row>
    <row r="17" spans="1:5" x14ac:dyDescent="0.25">
      <c r="A17" s="207" t="s">
        <v>499</v>
      </c>
      <c r="B17" s="116" t="s">
        <v>500</v>
      </c>
      <c r="C17" s="117" t="s">
        <v>107</v>
      </c>
      <c r="D17" s="88" t="s">
        <v>81</v>
      </c>
      <c r="E17" s="209">
        <v>3</v>
      </c>
    </row>
    <row r="18" spans="1:5" x14ac:dyDescent="0.25">
      <c r="A18" s="274" t="s">
        <v>129</v>
      </c>
      <c r="B18" s="275"/>
      <c r="C18" s="275"/>
      <c r="D18" s="275"/>
      <c r="E18" s="165">
        <f>SUM(E5:E17)</f>
        <v>26</v>
      </c>
    </row>
    <row r="19" spans="1:5" x14ac:dyDescent="0.25">
      <c r="A19" s="274" t="s">
        <v>501</v>
      </c>
      <c r="B19" s="275"/>
      <c r="C19" s="275"/>
      <c r="D19" s="275"/>
      <c r="E19" s="277"/>
    </row>
    <row r="20" spans="1:5" ht="24" x14ac:dyDescent="0.25">
      <c r="A20" s="195" t="s">
        <v>42</v>
      </c>
      <c r="B20" s="103" t="s">
        <v>43</v>
      </c>
      <c r="C20" s="103" t="s">
        <v>44</v>
      </c>
      <c r="D20" s="103" t="s">
        <v>45</v>
      </c>
      <c r="E20" s="165" t="s">
        <v>151</v>
      </c>
    </row>
    <row r="21" spans="1:5" x14ac:dyDescent="0.25">
      <c r="A21" s="207" t="s">
        <v>675</v>
      </c>
      <c r="B21" s="116" t="s">
        <v>642</v>
      </c>
      <c r="C21" s="117" t="s">
        <v>311</v>
      </c>
      <c r="D21" s="88" t="s">
        <v>81</v>
      </c>
      <c r="E21" s="209">
        <v>1</v>
      </c>
    </row>
    <row r="22" spans="1:5" x14ac:dyDescent="0.25">
      <c r="A22" s="203" t="s">
        <v>676</v>
      </c>
      <c r="B22" s="118" t="s">
        <v>642</v>
      </c>
      <c r="C22" s="119" t="s">
        <v>324</v>
      </c>
      <c r="D22" s="108" t="s">
        <v>81</v>
      </c>
      <c r="E22" s="206">
        <v>1</v>
      </c>
    </row>
    <row r="23" spans="1:5" x14ac:dyDescent="0.25">
      <c r="A23" s="207" t="s">
        <v>677</v>
      </c>
      <c r="B23" s="116" t="s">
        <v>643</v>
      </c>
      <c r="C23" s="117" t="s">
        <v>683</v>
      </c>
      <c r="D23" s="88" t="s">
        <v>70</v>
      </c>
      <c r="E23" s="209">
        <v>1</v>
      </c>
    </row>
    <row r="24" spans="1:5" x14ac:dyDescent="0.25">
      <c r="A24" s="203" t="s">
        <v>678</v>
      </c>
      <c r="B24" s="118" t="s">
        <v>642</v>
      </c>
      <c r="C24" s="119" t="s">
        <v>684</v>
      </c>
      <c r="D24" s="108" t="s">
        <v>70</v>
      </c>
      <c r="E24" s="206">
        <v>1</v>
      </c>
    </row>
    <row r="25" spans="1:5" x14ac:dyDescent="0.25">
      <c r="A25" s="207" t="s">
        <v>679</v>
      </c>
      <c r="B25" s="116" t="s">
        <v>646</v>
      </c>
      <c r="C25" s="117" t="s">
        <v>137</v>
      </c>
      <c r="D25" s="88" t="s">
        <v>70</v>
      </c>
      <c r="E25" s="209">
        <v>4</v>
      </c>
    </row>
    <row r="26" spans="1:5" x14ac:dyDescent="0.25">
      <c r="A26" s="203" t="s">
        <v>680</v>
      </c>
      <c r="B26" s="118" t="s">
        <v>155</v>
      </c>
      <c r="C26" s="119" t="s">
        <v>685</v>
      </c>
      <c r="D26" s="108" t="s">
        <v>57</v>
      </c>
      <c r="E26" s="206">
        <v>1</v>
      </c>
    </row>
    <row r="27" spans="1:5" x14ac:dyDescent="0.25">
      <c r="A27" s="207" t="s">
        <v>681</v>
      </c>
      <c r="B27" s="116" t="s">
        <v>155</v>
      </c>
      <c r="C27" s="117" t="s">
        <v>686</v>
      </c>
      <c r="D27" s="88" t="s">
        <v>57</v>
      </c>
      <c r="E27" s="209">
        <v>1</v>
      </c>
    </row>
    <row r="28" spans="1:5" x14ac:dyDescent="0.25">
      <c r="A28" s="203" t="s">
        <v>476</v>
      </c>
      <c r="B28" s="118" t="s">
        <v>155</v>
      </c>
      <c r="C28" s="119" t="s">
        <v>494</v>
      </c>
      <c r="D28" s="108" t="s">
        <v>57</v>
      </c>
      <c r="E28" s="206">
        <v>1</v>
      </c>
    </row>
    <row r="29" spans="1:5" x14ac:dyDescent="0.25">
      <c r="A29" s="207" t="s">
        <v>682</v>
      </c>
      <c r="B29" s="116" t="s">
        <v>155</v>
      </c>
      <c r="C29" s="117" t="s">
        <v>687</v>
      </c>
      <c r="D29" s="88" t="s">
        <v>57</v>
      </c>
      <c r="E29" s="209">
        <v>1</v>
      </c>
    </row>
    <row r="30" spans="1:5" x14ac:dyDescent="0.25">
      <c r="A30" s="203" t="s">
        <v>164</v>
      </c>
      <c r="B30" s="118" t="s">
        <v>165</v>
      </c>
      <c r="C30" s="119" t="s">
        <v>141</v>
      </c>
      <c r="D30" s="108" t="s">
        <v>91</v>
      </c>
      <c r="E30" s="206">
        <v>1</v>
      </c>
    </row>
    <row r="31" spans="1:5" x14ac:dyDescent="0.25">
      <c r="A31" s="274" t="s">
        <v>129</v>
      </c>
      <c r="B31" s="275"/>
      <c r="C31" s="275"/>
      <c r="D31" s="275"/>
      <c r="E31" s="165">
        <f>SUM(E21:E30)</f>
        <v>13</v>
      </c>
    </row>
    <row r="32" spans="1:5" x14ac:dyDescent="0.25">
      <c r="A32" s="307" t="s">
        <v>4</v>
      </c>
      <c r="B32" s="308"/>
      <c r="C32" s="308"/>
      <c r="D32" s="308"/>
      <c r="E32" s="225">
        <f>SUM(E31+E18)</f>
        <v>39</v>
      </c>
    </row>
  </sheetData>
  <mergeCells count="5">
    <mergeCell ref="A3:E3"/>
    <mergeCell ref="A18:D18"/>
    <mergeCell ref="A19:E19"/>
    <mergeCell ref="A31:D31"/>
    <mergeCell ref="A32:D3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"/>
  <dimension ref="A1:U41"/>
  <sheetViews>
    <sheetView showGridLines="0" workbookViewId="0">
      <selection activeCell="T3" sqref="T3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16.28515625" bestFit="1" customWidth="1"/>
  </cols>
  <sheetData>
    <row r="1" spans="1:6" s="28" customFormat="1" x14ac:dyDescent="0.25">
      <c r="A1" s="256" t="s">
        <v>718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7</v>
      </c>
      <c r="E3" s="64">
        <f t="shared" ref="E3:E29" si="0">D3/SUM($D$3:$D$29)</f>
        <v>2.1718895439031957E-3</v>
      </c>
      <c r="F3" s="65" t="str">
        <f t="shared" ref="F3:F29" si="1">VLOOKUP(D3,$H$36:$J$41,3,TRUE)</f>
        <v>J36</v>
      </c>
    </row>
    <row r="4" spans="1:6" x14ac:dyDescent="0.25">
      <c r="B4" s="63" t="s">
        <v>174</v>
      </c>
      <c r="C4" s="63" t="s">
        <v>549</v>
      </c>
      <c r="D4" s="63">
        <v>29</v>
      </c>
      <c r="E4" s="64">
        <f t="shared" si="0"/>
        <v>8.9978281104560968E-3</v>
      </c>
      <c r="F4" s="65" t="str">
        <f t="shared" si="1"/>
        <v>J36</v>
      </c>
    </row>
    <row r="5" spans="1:6" x14ac:dyDescent="0.25">
      <c r="B5" s="63" t="s">
        <v>95</v>
      </c>
      <c r="C5" s="63" t="s">
        <v>550</v>
      </c>
      <c r="D5" s="63">
        <v>71</v>
      </c>
      <c r="E5" s="64">
        <f t="shared" si="0"/>
        <v>2.2029165373875271E-2</v>
      </c>
      <c r="F5" s="65" t="str">
        <f t="shared" si="1"/>
        <v>J37</v>
      </c>
    </row>
    <row r="6" spans="1:6" x14ac:dyDescent="0.25">
      <c r="B6" s="63" t="s">
        <v>93</v>
      </c>
      <c r="C6" s="63" t="s">
        <v>551</v>
      </c>
      <c r="D6" s="63">
        <v>17</v>
      </c>
      <c r="E6" s="64">
        <f t="shared" si="0"/>
        <v>5.2745888923363326E-3</v>
      </c>
      <c r="F6" s="65" t="str">
        <f t="shared" si="1"/>
        <v>J36</v>
      </c>
    </row>
    <row r="7" spans="1:6" x14ac:dyDescent="0.25">
      <c r="B7" s="63" t="s">
        <v>91</v>
      </c>
      <c r="C7" s="63" t="s">
        <v>552</v>
      </c>
      <c r="D7" s="63">
        <v>106</v>
      </c>
      <c r="E7" s="64">
        <f t="shared" si="0"/>
        <v>3.288861309339125E-2</v>
      </c>
      <c r="F7" s="65" t="str">
        <f t="shared" si="1"/>
        <v>J38</v>
      </c>
    </row>
    <row r="8" spans="1:6" x14ac:dyDescent="0.25">
      <c r="B8" s="63" t="s">
        <v>51</v>
      </c>
      <c r="C8" s="63" t="s">
        <v>553</v>
      </c>
      <c r="D8" s="63">
        <v>100</v>
      </c>
      <c r="E8" s="64">
        <f t="shared" si="0"/>
        <v>3.1026993484331369E-2</v>
      </c>
      <c r="F8" s="65" t="str">
        <f t="shared" si="1"/>
        <v>J38</v>
      </c>
    </row>
    <row r="9" spans="1:6" x14ac:dyDescent="0.25">
      <c r="B9" s="63" t="s">
        <v>68</v>
      </c>
      <c r="C9" s="63" t="s">
        <v>554</v>
      </c>
      <c r="D9" s="63">
        <v>88</v>
      </c>
      <c r="E9" s="64">
        <f t="shared" si="0"/>
        <v>2.7303754266211604E-2</v>
      </c>
      <c r="F9" s="65" t="str">
        <f t="shared" si="1"/>
        <v>J37</v>
      </c>
    </row>
    <row r="10" spans="1:6" x14ac:dyDescent="0.25">
      <c r="B10" s="63" t="s">
        <v>128</v>
      </c>
      <c r="C10" s="63" t="s">
        <v>555</v>
      </c>
      <c r="D10" s="63">
        <v>74</v>
      </c>
      <c r="E10" s="64">
        <f t="shared" si="0"/>
        <v>2.2959975178405211E-2</v>
      </c>
      <c r="F10" s="65" t="str">
        <f t="shared" si="1"/>
        <v>J37</v>
      </c>
    </row>
    <row r="11" spans="1:6" x14ac:dyDescent="0.25">
      <c r="B11" s="63" t="s">
        <v>76</v>
      </c>
      <c r="C11" s="63" t="s">
        <v>556</v>
      </c>
      <c r="D11" s="63">
        <v>117</v>
      </c>
      <c r="E11" s="64">
        <f t="shared" si="0"/>
        <v>3.6301582376667703E-2</v>
      </c>
      <c r="F11" s="65" t="str">
        <f t="shared" si="1"/>
        <v>J38</v>
      </c>
    </row>
    <row r="12" spans="1:6" x14ac:dyDescent="0.25">
      <c r="B12" s="63" t="s">
        <v>59</v>
      </c>
      <c r="C12" s="63" t="s">
        <v>557</v>
      </c>
      <c r="D12" s="63">
        <v>62</v>
      </c>
      <c r="E12" s="64">
        <f t="shared" si="0"/>
        <v>1.923673596028545E-2</v>
      </c>
      <c r="F12" s="65" t="str">
        <f t="shared" si="1"/>
        <v>J36</v>
      </c>
    </row>
    <row r="13" spans="1:6" x14ac:dyDescent="0.25">
      <c r="B13" s="63" t="s">
        <v>57</v>
      </c>
      <c r="C13" s="63" t="s">
        <v>558</v>
      </c>
      <c r="D13" s="63">
        <v>257</v>
      </c>
      <c r="E13" s="64">
        <f t="shared" si="0"/>
        <v>7.9739373254731613E-2</v>
      </c>
      <c r="F13" s="65" t="str">
        <f t="shared" si="1"/>
        <v>J39</v>
      </c>
    </row>
    <row r="14" spans="1:6" x14ac:dyDescent="0.25">
      <c r="B14" s="63" t="s">
        <v>49</v>
      </c>
      <c r="C14" s="63" t="s">
        <v>559</v>
      </c>
      <c r="D14" s="63">
        <v>28</v>
      </c>
      <c r="E14" s="64">
        <f t="shared" si="0"/>
        <v>8.6875581756127827E-3</v>
      </c>
      <c r="F14" s="65" t="str">
        <f t="shared" si="1"/>
        <v>J36</v>
      </c>
    </row>
    <row r="15" spans="1:6" x14ac:dyDescent="0.25">
      <c r="B15" s="63" t="s">
        <v>126</v>
      </c>
      <c r="C15" s="63" t="s">
        <v>560</v>
      </c>
      <c r="D15" s="63">
        <v>46</v>
      </c>
      <c r="E15" s="64">
        <f t="shared" si="0"/>
        <v>1.427241700279243E-2</v>
      </c>
      <c r="F15" s="65" t="str">
        <f t="shared" si="1"/>
        <v>J36</v>
      </c>
    </row>
    <row r="16" spans="1:6" x14ac:dyDescent="0.25">
      <c r="B16" s="63" t="s">
        <v>62</v>
      </c>
      <c r="C16" s="63" t="s">
        <v>561</v>
      </c>
      <c r="D16" s="63">
        <v>66</v>
      </c>
      <c r="E16" s="64">
        <f t="shared" si="0"/>
        <v>2.0477815699658702E-2</v>
      </c>
      <c r="F16" s="65" t="str">
        <f t="shared" si="1"/>
        <v>J36</v>
      </c>
    </row>
    <row r="17" spans="2:21" x14ac:dyDescent="0.25">
      <c r="B17" s="63" t="s">
        <v>85</v>
      </c>
      <c r="C17" s="63" t="s">
        <v>562</v>
      </c>
      <c r="D17" s="63">
        <v>38</v>
      </c>
      <c r="E17" s="64">
        <f t="shared" si="0"/>
        <v>1.179025752404592E-2</v>
      </c>
      <c r="F17" s="65" t="str">
        <f t="shared" si="1"/>
        <v>J36</v>
      </c>
    </row>
    <row r="18" spans="2:21" x14ac:dyDescent="0.25">
      <c r="B18" s="63" t="s">
        <v>106</v>
      </c>
      <c r="C18" s="63" t="s">
        <v>563</v>
      </c>
      <c r="D18" s="63">
        <v>96</v>
      </c>
      <c r="E18" s="64">
        <f t="shared" si="0"/>
        <v>2.9785913744958113E-2</v>
      </c>
      <c r="F18" s="65" t="str">
        <f t="shared" si="1"/>
        <v>J37</v>
      </c>
    </row>
    <row r="19" spans="2:21" x14ac:dyDescent="0.25">
      <c r="B19" s="63" t="s">
        <v>118</v>
      </c>
      <c r="C19" s="63" t="s">
        <v>565</v>
      </c>
      <c r="D19" s="63">
        <v>26</v>
      </c>
      <c r="E19" s="64">
        <f t="shared" si="0"/>
        <v>8.0670183059261564E-3</v>
      </c>
      <c r="F19" s="65" t="str">
        <f t="shared" si="1"/>
        <v>J36</v>
      </c>
    </row>
    <row r="20" spans="2:21" x14ac:dyDescent="0.25">
      <c r="B20" s="63" t="s">
        <v>157</v>
      </c>
      <c r="C20" s="63" t="s">
        <v>567</v>
      </c>
      <c r="D20" s="63">
        <v>192</v>
      </c>
      <c r="E20" s="64">
        <f t="shared" si="0"/>
        <v>5.9571827489916226E-2</v>
      </c>
      <c r="F20" s="65" t="str">
        <f t="shared" si="1"/>
        <v>J38</v>
      </c>
      <c r="T20" s="38" t="str">
        <f>ADDRESS(ROW(),COLUMN(),4)</f>
        <v>T20</v>
      </c>
      <c r="U20" s="60" t="s">
        <v>630</v>
      </c>
    </row>
    <row r="21" spans="2:21" x14ac:dyDescent="0.25">
      <c r="B21" s="63" t="s">
        <v>81</v>
      </c>
      <c r="C21" s="63" t="s">
        <v>569</v>
      </c>
      <c r="D21" s="63">
        <v>354</v>
      </c>
      <c r="E21" s="64">
        <f t="shared" si="0"/>
        <v>0.10983555693453305</v>
      </c>
      <c r="F21" s="65" t="str">
        <f t="shared" si="1"/>
        <v>J40</v>
      </c>
      <c r="T21" s="40" t="str">
        <f t="shared" ref="T21:T25" si="2">ADDRESS(ROW(),COLUMN(),4)</f>
        <v>T21</v>
      </c>
      <c r="U21" s="60" t="s">
        <v>631</v>
      </c>
    </row>
    <row r="22" spans="2:21" x14ac:dyDescent="0.25">
      <c r="B22" s="63" t="s">
        <v>176</v>
      </c>
      <c r="C22" s="63" t="s">
        <v>570</v>
      </c>
      <c r="D22" s="63">
        <v>31</v>
      </c>
      <c r="E22" s="64">
        <f t="shared" si="0"/>
        <v>9.6183679801427249E-3</v>
      </c>
      <c r="F22" s="65" t="str">
        <f t="shared" si="1"/>
        <v>J36</v>
      </c>
      <c r="T22" s="42" t="str">
        <f t="shared" si="2"/>
        <v>T22</v>
      </c>
      <c r="U22" s="60" t="s">
        <v>465</v>
      </c>
    </row>
    <row r="23" spans="2:21" x14ac:dyDescent="0.25">
      <c r="B23" s="63" t="s">
        <v>173</v>
      </c>
      <c r="C23" s="63" t="s">
        <v>571</v>
      </c>
      <c r="D23" s="63">
        <v>18</v>
      </c>
      <c r="E23" s="64">
        <f t="shared" si="0"/>
        <v>5.5848588271796467E-3</v>
      </c>
      <c r="F23" s="65" t="str">
        <f t="shared" si="1"/>
        <v>J36</v>
      </c>
      <c r="T23" s="43" t="str">
        <f t="shared" si="2"/>
        <v>T23</v>
      </c>
      <c r="U23" s="60" t="s">
        <v>466</v>
      </c>
    </row>
    <row r="24" spans="2:21" x14ac:dyDescent="0.25">
      <c r="B24" s="63" t="s">
        <v>64</v>
      </c>
      <c r="C24" s="63" t="s">
        <v>572</v>
      </c>
      <c r="D24" s="63">
        <v>15</v>
      </c>
      <c r="E24" s="64">
        <f t="shared" si="0"/>
        <v>4.6540490226497054E-3</v>
      </c>
      <c r="F24" s="65" t="str">
        <f t="shared" si="1"/>
        <v>J36</v>
      </c>
      <c r="T24" s="35" t="str">
        <f t="shared" si="2"/>
        <v>T24</v>
      </c>
      <c r="U24" s="60" t="s">
        <v>467</v>
      </c>
    </row>
    <row r="25" spans="2:21" x14ac:dyDescent="0.25">
      <c r="B25" s="63" t="s">
        <v>120</v>
      </c>
      <c r="C25" s="63" t="s">
        <v>573</v>
      </c>
      <c r="D25" s="63">
        <v>176</v>
      </c>
      <c r="E25" s="64">
        <f t="shared" si="0"/>
        <v>5.4607508532423209E-2</v>
      </c>
      <c r="F25" s="65" t="str">
        <f t="shared" si="1"/>
        <v>J38</v>
      </c>
      <c r="T25" s="75" t="str">
        <f t="shared" si="2"/>
        <v>T25</v>
      </c>
      <c r="U25" s="60" t="s">
        <v>468</v>
      </c>
    </row>
    <row r="26" spans="2:21" x14ac:dyDescent="0.25">
      <c r="B26" s="63" t="s">
        <v>54</v>
      </c>
      <c r="C26" s="63" t="s">
        <v>574</v>
      </c>
      <c r="D26" s="63">
        <v>133</v>
      </c>
      <c r="E26" s="64">
        <f t="shared" si="0"/>
        <v>4.1265901334160721E-2</v>
      </c>
      <c r="F26" s="65" t="str">
        <f t="shared" si="1"/>
        <v>J38</v>
      </c>
    </row>
    <row r="27" spans="2:21" x14ac:dyDescent="0.25">
      <c r="B27" s="63" t="s">
        <v>175</v>
      </c>
      <c r="C27" s="63" t="s">
        <v>575</v>
      </c>
      <c r="D27" s="63">
        <v>25</v>
      </c>
      <c r="E27" s="64">
        <f t="shared" si="0"/>
        <v>7.7567483710828423E-3</v>
      </c>
      <c r="F27" s="65" t="str">
        <f t="shared" si="1"/>
        <v>J36</v>
      </c>
    </row>
    <row r="28" spans="2:21" x14ac:dyDescent="0.25">
      <c r="B28" s="63" t="s">
        <v>70</v>
      </c>
      <c r="C28" s="63" t="s">
        <v>576</v>
      </c>
      <c r="D28" s="63">
        <v>1033</v>
      </c>
      <c r="E28" s="64">
        <f t="shared" si="0"/>
        <v>0.32050884269314306</v>
      </c>
      <c r="F28" s="65" t="str">
        <f t="shared" si="1"/>
        <v>J41</v>
      </c>
    </row>
    <row r="29" spans="2:21" x14ac:dyDescent="0.25">
      <c r="B29" s="63" t="s">
        <v>172</v>
      </c>
      <c r="C29" s="63" t="s">
        <v>577</v>
      </c>
      <c r="D29" s="63">
        <v>18</v>
      </c>
      <c r="E29" s="64">
        <f t="shared" si="0"/>
        <v>5.5848588271796467E-3</v>
      </c>
      <c r="F29" s="65" t="str">
        <f t="shared" si="1"/>
        <v>J36</v>
      </c>
    </row>
    <row r="34" spans="8:10" ht="15.75" thickBot="1" x14ac:dyDescent="0.3"/>
    <row r="35" spans="8:10" ht="18.75" x14ac:dyDescent="0.3">
      <c r="H35" s="289" t="s">
        <v>564</v>
      </c>
      <c r="I35" s="290"/>
      <c r="J35" s="291"/>
    </row>
    <row r="36" spans="8:10" x14ac:dyDescent="0.25">
      <c r="H36">
        <v>0</v>
      </c>
      <c r="I36" s="30" t="s">
        <v>566</v>
      </c>
      <c r="J36" s="36" t="str">
        <f>ADDRESS(ROW(),COLUMN(),4)</f>
        <v>J36</v>
      </c>
    </row>
    <row r="37" spans="8:10" x14ac:dyDescent="0.25">
      <c r="H37" s="29">
        <v>70</v>
      </c>
      <c r="I37" s="30" t="s">
        <v>568</v>
      </c>
      <c r="J37" s="37" t="str">
        <f t="shared" ref="J37:J41" si="3">ADDRESS(ROW(),COLUMN(),4)</f>
        <v>J37</v>
      </c>
    </row>
    <row r="38" spans="8:10" x14ac:dyDescent="0.25">
      <c r="H38" s="29">
        <v>100</v>
      </c>
      <c r="I38" s="30" t="s">
        <v>568</v>
      </c>
      <c r="J38" s="39" t="str">
        <f t="shared" si="3"/>
        <v>J38</v>
      </c>
    </row>
    <row r="39" spans="8:10" x14ac:dyDescent="0.25">
      <c r="H39" s="29">
        <v>200</v>
      </c>
      <c r="I39" s="30" t="s">
        <v>568</v>
      </c>
      <c r="J39" s="41" t="str">
        <f t="shared" si="3"/>
        <v>J39</v>
      </c>
    </row>
    <row r="40" spans="8:10" x14ac:dyDescent="0.25">
      <c r="H40" s="29">
        <v>300</v>
      </c>
      <c r="I40" s="30" t="s">
        <v>568</v>
      </c>
      <c r="J40" s="34" t="str">
        <f t="shared" si="3"/>
        <v>J40</v>
      </c>
    </row>
    <row r="41" spans="8:10" ht="15.75" thickBot="1" x14ac:dyDescent="0.3">
      <c r="H41" s="32">
        <v>500</v>
      </c>
      <c r="I41" s="33" t="s">
        <v>568</v>
      </c>
      <c r="J41" s="62" t="str">
        <f t="shared" si="3"/>
        <v>J41</v>
      </c>
    </row>
  </sheetData>
  <mergeCells count="1">
    <mergeCell ref="H35:J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"/>
  <dimension ref="A1:U41"/>
  <sheetViews>
    <sheetView showGridLines="0" workbookViewId="0">
      <selection activeCell="K15" sqref="K15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15.140625" bestFit="1" customWidth="1"/>
  </cols>
  <sheetData>
    <row r="1" spans="1:6" s="28" customFormat="1" x14ac:dyDescent="0.25">
      <c r="A1" s="97" t="s">
        <v>736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63">
        <v>17</v>
      </c>
      <c r="E3" s="64">
        <f t="shared" ref="E3:E29" si="0">D3/SUM($D$3:$D$29)</f>
        <v>5.2762259466170077E-3</v>
      </c>
      <c r="F3" s="65" t="str">
        <f t="shared" ref="F3:F29" si="1">VLOOKUP(D3,$H$36:$J$41,3,TRUE)</f>
        <v>J36</v>
      </c>
    </row>
    <row r="4" spans="1:6" x14ac:dyDescent="0.25">
      <c r="B4" s="63" t="s">
        <v>174</v>
      </c>
      <c r="C4" s="63" t="s">
        <v>549</v>
      </c>
      <c r="D4" s="63">
        <v>164</v>
      </c>
      <c r="E4" s="64">
        <f t="shared" si="0"/>
        <v>5.0900062073246433E-2</v>
      </c>
      <c r="F4" s="65" t="str">
        <f t="shared" si="1"/>
        <v>J39</v>
      </c>
    </row>
    <row r="5" spans="1:6" x14ac:dyDescent="0.25">
      <c r="B5" s="63" t="s">
        <v>95</v>
      </c>
      <c r="C5" s="63" t="s">
        <v>550</v>
      </c>
      <c r="D5" s="63">
        <v>82</v>
      </c>
      <c r="E5" s="64">
        <f t="shared" si="0"/>
        <v>2.5450031036623216E-2</v>
      </c>
      <c r="F5" s="65" t="str">
        <f t="shared" si="1"/>
        <v>J38</v>
      </c>
    </row>
    <row r="6" spans="1:6" x14ac:dyDescent="0.25">
      <c r="B6" s="63" t="s">
        <v>93</v>
      </c>
      <c r="C6" s="63" t="s">
        <v>551</v>
      </c>
      <c r="D6" s="63">
        <v>750</v>
      </c>
      <c r="E6" s="64">
        <f t="shared" si="0"/>
        <v>0.23277467411545624</v>
      </c>
      <c r="F6" s="65" t="str">
        <f t="shared" si="1"/>
        <v>J41</v>
      </c>
    </row>
    <row r="7" spans="1:6" x14ac:dyDescent="0.25">
      <c r="B7" s="63" t="s">
        <v>91</v>
      </c>
      <c r="C7" s="63" t="s">
        <v>552</v>
      </c>
      <c r="D7" s="63">
        <v>93</v>
      </c>
      <c r="E7" s="64">
        <f t="shared" si="0"/>
        <v>2.8864059590316574E-2</v>
      </c>
      <c r="F7" s="65" t="str">
        <f t="shared" si="1"/>
        <v>J38</v>
      </c>
    </row>
    <row r="8" spans="1:6" x14ac:dyDescent="0.25">
      <c r="B8" s="63" t="s">
        <v>51</v>
      </c>
      <c r="C8" s="63" t="s">
        <v>553</v>
      </c>
      <c r="D8" s="63">
        <v>122</v>
      </c>
      <c r="E8" s="64">
        <f t="shared" si="0"/>
        <v>3.7864680322780883E-2</v>
      </c>
      <c r="F8" s="65" t="str">
        <f t="shared" si="1"/>
        <v>J39</v>
      </c>
    </row>
    <row r="9" spans="1:6" x14ac:dyDescent="0.25">
      <c r="B9" s="63" t="s">
        <v>68</v>
      </c>
      <c r="C9" s="63" t="s">
        <v>554</v>
      </c>
      <c r="D9" s="63">
        <v>22</v>
      </c>
      <c r="E9" s="64">
        <f t="shared" si="0"/>
        <v>6.8280571073867161E-3</v>
      </c>
      <c r="F9" s="65" t="str">
        <f t="shared" si="1"/>
        <v>J36</v>
      </c>
    </row>
    <row r="10" spans="1:6" x14ac:dyDescent="0.25">
      <c r="B10" s="63" t="s">
        <v>128</v>
      </c>
      <c r="C10" s="63" t="s">
        <v>555</v>
      </c>
      <c r="D10" s="63">
        <v>147</v>
      </c>
      <c r="E10" s="64">
        <f t="shared" si="0"/>
        <v>4.5623836126629423E-2</v>
      </c>
      <c r="F10" s="65" t="str">
        <f t="shared" si="1"/>
        <v>J39</v>
      </c>
    </row>
    <row r="11" spans="1:6" x14ac:dyDescent="0.25">
      <c r="B11" s="63" t="s">
        <v>76</v>
      </c>
      <c r="C11" s="63" t="s">
        <v>556</v>
      </c>
      <c r="D11" s="63">
        <v>86</v>
      </c>
      <c r="E11" s="64">
        <f t="shared" si="0"/>
        <v>2.6691495965238982E-2</v>
      </c>
      <c r="F11" s="65" t="str">
        <f t="shared" si="1"/>
        <v>J38</v>
      </c>
    </row>
    <row r="12" spans="1:6" x14ac:dyDescent="0.25">
      <c r="B12" s="63" t="s">
        <v>59</v>
      </c>
      <c r="C12" s="63" t="s">
        <v>557</v>
      </c>
      <c r="D12" s="63">
        <v>226</v>
      </c>
      <c r="E12" s="64">
        <f t="shared" si="0"/>
        <v>7.0142768466790809E-2</v>
      </c>
      <c r="F12" s="65" t="str">
        <f t="shared" si="1"/>
        <v>J40</v>
      </c>
    </row>
    <row r="13" spans="1:6" x14ac:dyDescent="0.25">
      <c r="B13" s="63" t="s">
        <v>57</v>
      </c>
      <c r="C13" s="63" t="s">
        <v>558</v>
      </c>
      <c r="D13" s="63">
        <v>48</v>
      </c>
      <c r="E13" s="64">
        <f t="shared" si="0"/>
        <v>1.4897579143389199E-2</v>
      </c>
      <c r="F13" s="65" t="str">
        <f t="shared" si="1"/>
        <v>J37</v>
      </c>
    </row>
    <row r="14" spans="1:6" x14ac:dyDescent="0.25">
      <c r="B14" s="63" t="s">
        <v>49</v>
      </c>
      <c r="C14" s="63" t="s">
        <v>559</v>
      </c>
      <c r="D14" s="63">
        <v>40</v>
      </c>
      <c r="E14" s="64">
        <f t="shared" si="0"/>
        <v>1.2414649286157667E-2</v>
      </c>
      <c r="F14" s="65" t="str">
        <f t="shared" si="1"/>
        <v>J37</v>
      </c>
    </row>
    <row r="15" spans="1:6" x14ac:dyDescent="0.25">
      <c r="B15" s="63" t="s">
        <v>126</v>
      </c>
      <c r="C15" s="63" t="s">
        <v>560</v>
      </c>
      <c r="D15" s="63">
        <v>70</v>
      </c>
      <c r="E15" s="64">
        <f t="shared" si="0"/>
        <v>2.1725636250775917E-2</v>
      </c>
      <c r="F15" s="65" t="str">
        <f t="shared" si="1"/>
        <v>J38</v>
      </c>
    </row>
    <row r="16" spans="1:6" x14ac:dyDescent="0.25">
      <c r="B16" s="63" t="s">
        <v>62</v>
      </c>
      <c r="C16" s="63" t="s">
        <v>561</v>
      </c>
      <c r="D16" s="63">
        <v>136</v>
      </c>
      <c r="E16" s="64">
        <f t="shared" si="0"/>
        <v>4.2209807572936062E-2</v>
      </c>
      <c r="F16" s="65" t="str">
        <f t="shared" si="1"/>
        <v>J39</v>
      </c>
    </row>
    <row r="17" spans="2:21" x14ac:dyDescent="0.25">
      <c r="B17" s="63" t="s">
        <v>85</v>
      </c>
      <c r="C17" s="63" t="s">
        <v>562</v>
      </c>
      <c r="D17" s="63">
        <v>192</v>
      </c>
      <c r="E17" s="64">
        <f t="shared" si="0"/>
        <v>5.9590316573556797E-2</v>
      </c>
      <c r="F17" s="65" t="str">
        <f t="shared" si="1"/>
        <v>J39</v>
      </c>
    </row>
    <row r="18" spans="2:21" x14ac:dyDescent="0.25">
      <c r="B18" s="63" t="s">
        <v>106</v>
      </c>
      <c r="C18" s="63" t="s">
        <v>563</v>
      </c>
      <c r="D18" s="63">
        <v>66</v>
      </c>
      <c r="E18" s="64">
        <f t="shared" si="0"/>
        <v>2.0484171322160148E-2</v>
      </c>
      <c r="F18" s="65" t="str">
        <f t="shared" si="1"/>
        <v>J38</v>
      </c>
    </row>
    <row r="19" spans="2:21" x14ac:dyDescent="0.25">
      <c r="B19" s="63" t="s">
        <v>118</v>
      </c>
      <c r="C19" s="63" t="s">
        <v>565</v>
      </c>
      <c r="D19" s="63">
        <v>271</v>
      </c>
      <c r="E19" s="64">
        <f t="shared" si="0"/>
        <v>8.4109248913718182E-2</v>
      </c>
      <c r="F19" s="65" t="str">
        <f t="shared" si="1"/>
        <v>J40</v>
      </c>
    </row>
    <row r="20" spans="2:21" x14ac:dyDescent="0.25">
      <c r="B20" s="63" t="s">
        <v>157</v>
      </c>
      <c r="C20" s="63" t="s">
        <v>567</v>
      </c>
      <c r="D20" s="63">
        <v>50</v>
      </c>
      <c r="E20" s="64">
        <f t="shared" si="0"/>
        <v>1.5518311607697082E-2</v>
      </c>
      <c r="F20" s="65" t="str">
        <f t="shared" si="1"/>
        <v>J38</v>
      </c>
      <c r="T20" s="38" t="str">
        <f>ADDRESS(ROW(),COLUMN(),4)</f>
        <v>T20</v>
      </c>
      <c r="U20" s="60" t="s">
        <v>469</v>
      </c>
    </row>
    <row r="21" spans="2:21" x14ac:dyDescent="0.25">
      <c r="B21" s="63" t="s">
        <v>81</v>
      </c>
      <c r="C21" s="63" t="s">
        <v>569</v>
      </c>
      <c r="D21" s="63">
        <v>43</v>
      </c>
      <c r="E21" s="64">
        <f t="shared" si="0"/>
        <v>1.3345747982619491E-2</v>
      </c>
      <c r="F21" s="65" t="str">
        <f t="shared" si="1"/>
        <v>J37</v>
      </c>
      <c r="T21" s="40" t="str">
        <f t="shared" ref="T21:T25" si="2">ADDRESS(ROW(),COLUMN(),4)</f>
        <v>T21</v>
      </c>
      <c r="U21" s="60" t="s">
        <v>470</v>
      </c>
    </row>
    <row r="22" spans="2:21" x14ac:dyDescent="0.25">
      <c r="B22" s="63" t="s">
        <v>176</v>
      </c>
      <c r="C22" s="63" t="s">
        <v>570</v>
      </c>
      <c r="D22" s="63">
        <v>63</v>
      </c>
      <c r="E22" s="64">
        <f t="shared" si="0"/>
        <v>1.9553072625698324E-2</v>
      </c>
      <c r="F22" s="65" t="str">
        <f t="shared" si="1"/>
        <v>J38</v>
      </c>
      <c r="T22" s="42" t="str">
        <f t="shared" si="2"/>
        <v>T22</v>
      </c>
      <c r="U22" s="60" t="s">
        <v>471</v>
      </c>
    </row>
    <row r="23" spans="2:21" x14ac:dyDescent="0.25">
      <c r="B23" s="63" t="s">
        <v>173</v>
      </c>
      <c r="C23" s="63" t="s">
        <v>571</v>
      </c>
      <c r="D23" s="63">
        <v>64</v>
      </c>
      <c r="E23" s="64">
        <f t="shared" si="0"/>
        <v>1.9863438857852266E-2</v>
      </c>
      <c r="F23" s="65" t="str">
        <f t="shared" si="1"/>
        <v>J38</v>
      </c>
      <c r="T23" s="43" t="str">
        <f t="shared" si="2"/>
        <v>T23</v>
      </c>
      <c r="U23" s="60" t="s">
        <v>634</v>
      </c>
    </row>
    <row r="24" spans="2:21" x14ac:dyDescent="0.25">
      <c r="B24" s="63" t="s">
        <v>64</v>
      </c>
      <c r="C24" s="63" t="s">
        <v>572</v>
      </c>
      <c r="D24" s="63">
        <v>150</v>
      </c>
      <c r="E24" s="64">
        <f t="shared" si="0"/>
        <v>4.6554934823091247E-2</v>
      </c>
      <c r="F24" s="65" t="str">
        <f t="shared" si="1"/>
        <v>J39</v>
      </c>
      <c r="T24" s="35" t="str">
        <f t="shared" si="2"/>
        <v>T24</v>
      </c>
      <c r="U24" s="60" t="s">
        <v>635</v>
      </c>
    </row>
    <row r="25" spans="2:21" x14ac:dyDescent="0.25">
      <c r="B25" s="63" t="s">
        <v>120</v>
      </c>
      <c r="C25" s="63" t="s">
        <v>573</v>
      </c>
      <c r="D25" s="63">
        <v>57</v>
      </c>
      <c r="E25" s="64">
        <f t="shared" si="0"/>
        <v>1.7690875232774673E-2</v>
      </c>
      <c r="F25" s="65" t="str">
        <f t="shared" si="1"/>
        <v>J38</v>
      </c>
      <c r="T25" s="61" t="str">
        <f t="shared" si="2"/>
        <v>T25</v>
      </c>
      <c r="U25" s="60" t="s">
        <v>636</v>
      </c>
    </row>
    <row r="26" spans="2:21" x14ac:dyDescent="0.25">
      <c r="B26" s="63" t="s">
        <v>54</v>
      </c>
      <c r="C26" s="63" t="s">
        <v>574</v>
      </c>
      <c r="D26" s="63">
        <v>55</v>
      </c>
      <c r="E26" s="64">
        <f t="shared" si="0"/>
        <v>1.707014276846679E-2</v>
      </c>
      <c r="F26" s="65" t="str">
        <f t="shared" si="1"/>
        <v>J38</v>
      </c>
    </row>
    <row r="27" spans="2:21" x14ac:dyDescent="0.25">
      <c r="B27" s="63" t="s">
        <v>175</v>
      </c>
      <c r="C27" s="63" t="s">
        <v>575</v>
      </c>
      <c r="D27" s="63">
        <v>79</v>
      </c>
      <c r="E27" s="64">
        <f t="shared" si="0"/>
        <v>2.4518932340161389E-2</v>
      </c>
      <c r="F27" s="65" t="str">
        <f t="shared" si="1"/>
        <v>J38</v>
      </c>
    </row>
    <row r="28" spans="2:21" x14ac:dyDescent="0.25">
      <c r="B28" s="63" t="s">
        <v>70</v>
      </c>
      <c r="C28" s="63" t="s">
        <v>576</v>
      </c>
      <c r="D28" s="63">
        <v>49</v>
      </c>
      <c r="E28" s="64">
        <f t="shared" si="0"/>
        <v>1.520794537554314E-2</v>
      </c>
      <c r="F28" s="65" t="str">
        <f t="shared" si="1"/>
        <v>J37</v>
      </c>
    </row>
    <row r="29" spans="2:21" x14ac:dyDescent="0.25">
      <c r="B29" s="63" t="s">
        <v>172</v>
      </c>
      <c r="C29" s="63" t="s">
        <v>577</v>
      </c>
      <c r="D29" s="63">
        <v>80</v>
      </c>
      <c r="E29" s="64">
        <f t="shared" si="0"/>
        <v>2.4829298572315334E-2</v>
      </c>
      <c r="F29" s="65" t="str">
        <f t="shared" si="1"/>
        <v>J38</v>
      </c>
    </row>
    <row r="34" spans="8:10" ht="15.75" thickBot="1" x14ac:dyDescent="0.3"/>
    <row r="35" spans="8:10" ht="18.75" x14ac:dyDescent="0.3">
      <c r="H35" s="289" t="s">
        <v>564</v>
      </c>
      <c r="I35" s="290"/>
      <c r="J35" s="291"/>
    </row>
    <row r="36" spans="8:10" x14ac:dyDescent="0.25">
      <c r="H36">
        <v>0</v>
      </c>
      <c r="I36" s="30" t="s">
        <v>566</v>
      </c>
      <c r="J36" s="36" t="str">
        <f>ADDRESS(ROW(),COLUMN(),4)</f>
        <v>J36</v>
      </c>
    </row>
    <row r="37" spans="8:10" x14ac:dyDescent="0.25">
      <c r="H37" s="29">
        <v>30</v>
      </c>
      <c r="I37" s="30" t="s">
        <v>568</v>
      </c>
      <c r="J37" s="37" t="str">
        <f t="shared" ref="J37:J41" si="3">ADDRESS(ROW(),COLUMN(),4)</f>
        <v>J37</v>
      </c>
    </row>
    <row r="38" spans="8:10" x14ac:dyDescent="0.25">
      <c r="H38" s="29">
        <v>50</v>
      </c>
      <c r="I38" s="30" t="s">
        <v>568</v>
      </c>
      <c r="J38" s="39" t="str">
        <f t="shared" si="3"/>
        <v>J38</v>
      </c>
    </row>
    <row r="39" spans="8:10" x14ac:dyDescent="0.25">
      <c r="H39" s="29">
        <v>100</v>
      </c>
      <c r="I39" s="30" t="s">
        <v>568</v>
      </c>
      <c r="J39" s="41" t="str">
        <f t="shared" si="3"/>
        <v>J39</v>
      </c>
    </row>
    <row r="40" spans="8:10" x14ac:dyDescent="0.25">
      <c r="H40" s="29">
        <v>200</v>
      </c>
      <c r="I40" s="30" t="s">
        <v>568</v>
      </c>
      <c r="J40" s="34" t="str">
        <f t="shared" si="3"/>
        <v>J40</v>
      </c>
    </row>
    <row r="41" spans="8:10" ht="15.75" thickBot="1" x14ac:dyDescent="0.3">
      <c r="H41" s="32">
        <v>300</v>
      </c>
      <c r="I41" s="33" t="s">
        <v>568</v>
      </c>
      <c r="J41" s="62" t="str">
        <f t="shared" si="3"/>
        <v>J41</v>
      </c>
    </row>
  </sheetData>
  <mergeCells count="1">
    <mergeCell ref="H35:J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8"/>
  <sheetViews>
    <sheetView workbookViewId="0">
      <selection activeCell="R2" sqref="R2"/>
    </sheetView>
  </sheetViews>
  <sheetFormatPr defaultRowHeight="15" x14ac:dyDescent="0.25"/>
  <cols>
    <col min="1" max="1" width="16.28515625" customWidth="1"/>
    <col min="2" max="3" width="16.28515625" style="45" customWidth="1"/>
    <col min="4" max="4" width="22" style="45" bestFit="1" customWidth="1"/>
    <col min="5" max="5" width="12.140625" bestFit="1" customWidth="1"/>
  </cols>
  <sheetData>
    <row r="1" spans="1:5" x14ac:dyDescent="0.25">
      <c r="A1" s="74" t="s">
        <v>45</v>
      </c>
      <c r="B1" s="55">
        <v>2017</v>
      </c>
      <c r="C1" s="55">
        <v>2011</v>
      </c>
      <c r="D1" s="74" t="s">
        <v>632</v>
      </c>
      <c r="E1" s="74" t="s">
        <v>633</v>
      </c>
    </row>
    <row r="2" spans="1:5" x14ac:dyDescent="0.25">
      <c r="A2" s="71" t="s">
        <v>160</v>
      </c>
      <c r="B2" s="72">
        <v>7</v>
      </c>
      <c r="C2" s="72">
        <v>6</v>
      </c>
      <c r="D2" s="77">
        <f t="shared" ref="D2:D28" si="0">B2/C2-1</f>
        <v>0.16666666666666674</v>
      </c>
      <c r="E2" s="78">
        <v>17</v>
      </c>
    </row>
    <row r="3" spans="1:5" x14ac:dyDescent="0.25">
      <c r="A3" s="71" t="s">
        <v>174</v>
      </c>
      <c r="B3" s="72">
        <v>29</v>
      </c>
      <c r="C3" s="72">
        <v>11</v>
      </c>
      <c r="D3" s="77">
        <f t="shared" si="0"/>
        <v>1.6363636363636362</v>
      </c>
      <c r="E3" s="73">
        <v>164</v>
      </c>
    </row>
    <row r="4" spans="1:5" x14ac:dyDescent="0.25">
      <c r="A4" s="71" t="s">
        <v>95</v>
      </c>
      <c r="B4" s="72">
        <v>71</v>
      </c>
      <c r="C4" s="72">
        <v>39</v>
      </c>
      <c r="D4" s="77">
        <f t="shared" si="0"/>
        <v>0.82051282051282048</v>
      </c>
      <c r="E4" s="73">
        <v>82</v>
      </c>
    </row>
    <row r="5" spans="1:5" x14ac:dyDescent="0.25">
      <c r="A5" s="71" t="s">
        <v>93</v>
      </c>
      <c r="B5" s="72">
        <v>17</v>
      </c>
      <c r="C5" s="72">
        <v>2</v>
      </c>
      <c r="D5" s="77">
        <f t="shared" si="0"/>
        <v>7.5</v>
      </c>
      <c r="E5" s="73">
        <v>750</v>
      </c>
    </row>
    <row r="6" spans="1:5" x14ac:dyDescent="0.25">
      <c r="A6" s="71" t="s">
        <v>91</v>
      </c>
      <c r="B6" s="72">
        <v>106</v>
      </c>
      <c r="C6" s="72">
        <v>55</v>
      </c>
      <c r="D6" s="77">
        <f t="shared" si="0"/>
        <v>0.92727272727272725</v>
      </c>
      <c r="E6" s="73">
        <v>93</v>
      </c>
    </row>
    <row r="7" spans="1:5" x14ac:dyDescent="0.25">
      <c r="A7" s="71" t="s">
        <v>51</v>
      </c>
      <c r="B7" s="72">
        <v>100</v>
      </c>
      <c r="C7" s="72">
        <v>45</v>
      </c>
      <c r="D7" s="77">
        <f t="shared" si="0"/>
        <v>1.2222222222222223</v>
      </c>
      <c r="E7" s="73">
        <v>122</v>
      </c>
    </row>
    <row r="8" spans="1:5" x14ac:dyDescent="0.25">
      <c r="A8" s="71" t="s">
        <v>68</v>
      </c>
      <c r="B8" s="72">
        <v>88</v>
      </c>
      <c r="C8" s="72">
        <v>72</v>
      </c>
      <c r="D8" s="77">
        <f t="shared" si="0"/>
        <v>0.22222222222222232</v>
      </c>
      <c r="E8" s="73">
        <v>22</v>
      </c>
    </row>
    <row r="9" spans="1:5" x14ac:dyDescent="0.25">
      <c r="A9" s="71" t="s">
        <v>128</v>
      </c>
      <c r="B9" s="72">
        <v>74</v>
      </c>
      <c r="C9" s="72">
        <v>30</v>
      </c>
      <c r="D9" s="77">
        <f t="shared" si="0"/>
        <v>1.4666666666666668</v>
      </c>
      <c r="E9" s="73">
        <v>147</v>
      </c>
    </row>
    <row r="10" spans="1:5" x14ac:dyDescent="0.25">
      <c r="A10" s="71" t="s">
        <v>76</v>
      </c>
      <c r="B10" s="72">
        <v>117</v>
      </c>
      <c r="C10" s="72">
        <v>63</v>
      </c>
      <c r="D10" s="77">
        <f t="shared" si="0"/>
        <v>0.85714285714285721</v>
      </c>
      <c r="E10" s="73">
        <v>86</v>
      </c>
    </row>
    <row r="11" spans="1:5" x14ac:dyDescent="0.25">
      <c r="A11" s="71" t="s">
        <v>59</v>
      </c>
      <c r="B11" s="72">
        <v>62</v>
      </c>
      <c r="C11" s="72">
        <v>19</v>
      </c>
      <c r="D11" s="77">
        <f t="shared" si="0"/>
        <v>2.263157894736842</v>
      </c>
      <c r="E11" s="73">
        <v>226</v>
      </c>
    </row>
    <row r="12" spans="1:5" x14ac:dyDescent="0.25">
      <c r="A12" s="71" t="s">
        <v>57</v>
      </c>
      <c r="B12" s="72">
        <v>257</v>
      </c>
      <c r="C12" s="72">
        <v>174</v>
      </c>
      <c r="D12" s="77">
        <f t="shared" si="0"/>
        <v>0.47701149425287359</v>
      </c>
      <c r="E12" s="73">
        <v>48</v>
      </c>
    </row>
    <row r="13" spans="1:5" x14ac:dyDescent="0.25">
      <c r="A13" s="71" t="s">
        <v>49</v>
      </c>
      <c r="B13" s="72">
        <v>28</v>
      </c>
      <c r="C13" s="72">
        <v>20</v>
      </c>
      <c r="D13" s="77">
        <f t="shared" si="0"/>
        <v>0.39999999999999991</v>
      </c>
      <c r="E13" s="73">
        <v>40</v>
      </c>
    </row>
    <row r="14" spans="1:5" x14ac:dyDescent="0.25">
      <c r="A14" s="71" t="s">
        <v>126</v>
      </c>
      <c r="B14" s="72">
        <v>46</v>
      </c>
      <c r="C14" s="72">
        <v>27</v>
      </c>
      <c r="D14" s="77">
        <f t="shared" si="0"/>
        <v>0.70370370370370372</v>
      </c>
      <c r="E14" s="73">
        <v>70</v>
      </c>
    </row>
    <row r="15" spans="1:5" x14ac:dyDescent="0.25">
      <c r="A15" s="71" t="s">
        <v>62</v>
      </c>
      <c r="B15" s="72">
        <v>66</v>
      </c>
      <c r="C15" s="72">
        <v>28</v>
      </c>
      <c r="D15" s="77">
        <f t="shared" si="0"/>
        <v>1.3571428571428572</v>
      </c>
      <c r="E15" s="73">
        <v>136</v>
      </c>
    </row>
    <row r="16" spans="1:5" x14ac:dyDescent="0.25">
      <c r="A16" s="71" t="s">
        <v>85</v>
      </c>
      <c r="B16" s="72">
        <v>38</v>
      </c>
      <c r="C16" s="72">
        <v>13</v>
      </c>
      <c r="D16" s="77">
        <f t="shared" si="0"/>
        <v>1.9230769230769229</v>
      </c>
      <c r="E16" s="73">
        <v>192</v>
      </c>
    </row>
    <row r="17" spans="1:5" x14ac:dyDescent="0.25">
      <c r="A17" s="71" t="s">
        <v>106</v>
      </c>
      <c r="B17" s="72">
        <v>96</v>
      </c>
      <c r="C17" s="72">
        <v>58</v>
      </c>
      <c r="D17" s="77">
        <f t="shared" si="0"/>
        <v>0.65517241379310343</v>
      </c>
      <c r="E17" s="73">
        <v>66</v>
      </c>
    </row>
    <row r="18" spans="1:5" x14ac:dyDescent="0.25">
      <c r="A18" s="71" t="s">
        <v>118</v>
      </c>
      <c r="B18" s="72">
        <v>26</v>
      </c>
      <c r="C18" s="72">
        <v>7</v>
      </c>
      <c r="D18" s="77">
        <f t="shared" si="0"/>
        <v>2.7142857142857144</v>
      </c>
      <c r="E18" s="73">
        <v>271</v>
      </c>
    </row>
    <row r="19" spans="1:5" x14ac:dyDescent="0.25">
      <c r="A19" s="71" t="s">
        <v>157</v>
      </c>
      <c r="B19" s="72">
        <v>192</v>
      </c>
      <c r="C19" s="72">
        <v>128</v>
      </c>
      <c r="D19" s="77">
        <f t="shared" si="0"/>
        <v>0.5</v>
      </c>
      <c r="E19" s="73">
        <v>50</v>
      </c>
    </row>
    <row r="20" spans="1:5" x14ac:dyDescent="0.25">
      <c r="A20" s="71" t="s">
        <v>81</v>
      </c>
      <c r="B20" s="72">
        <v>354</v>
      </c>
      <c r="C20" s="72">
        <v>247</v>
      </c>
      <c r="D20" s="77">
        <f t="shared" si="0"/>
        <v>0.4331983805668016</v>
      </c>
      <c r="E20" s="73">
        <v>43</v>
      </c>
    </row>
    <row r="21" spans="1:5" x14ac:dyDescent="0.25">
      <c r="A21" s="71" t="s">
        <v>176</v>
      </c>
      <c r="B21" s="72">
        <v>31</v>
      </c>
      <c r="C21" s="72">
        <v>19</v>
      </c>
      <c r="D21" s="77">
        <f t="shared" si="0"/>
        <v>0.63157894736842102</v>
      </c>
      <c r="E21" s="73">
        <v>63</v>
      </c>
    </row>
    <row r="22" spans="1:5" x14ac:dyDescent="0.25">
      <c r="A22" s="71" t="s">
        <v>173</v>
      </c>
      <c r="B22" s="72">
        <v>18</v>
      </c>
      <c r="C22" s="72">
        <v>11</v>
      </c>
      <c r="D22" s="77">
        <f t="shared" si="0"/>
        <v>0.63636363636363646</v>
      </c>
      <c r="E22" s="73">
        <v>64</v>
      </c>
    </row>
    <row r="23" spans="1:5" x14ac:dyDescent="0.25">
      <c r="A23" s="71" t="s">
        <v>64</v>
      </c>
      <c r="B23" s="72">
        <v>15</v>
      </c>
      <c r="C23" s="72">
        <v>6</v>
      </c>
      <c r="D23" s="77">
        <f t="shared" si="0"/>
        <v>1.5</v>
      </c>
      <c r="E23" s="73">
        <v>150</v>
      </c>
    </row>
    <row r="24" spans="1:5" x14ac:dyDescent="0.25">
      <c r="A24" s="71" t="s">
        <v>120</v>
      </c>
      <c r="B24" s="72">
        <v>176</v>
      </c>
      <c r="C24" s="72">
        <v>112</v>
      </c>
      <c r="D24" s="77">
        <f t="shared" si="0"/>
        <v>0.5714285714285714</v>
      </c>
      <c r="E24" s="73">
        <v>57</v>
      </c>
    </row>
    <row r="25" spans="1:5" x14ac:dyDescent="0.25">
      <c r="A25" s="71" t="s">
        <v>54</v>
      </c>
      <c r="B25" s="72">
        <v>133</v>
      </c>
      <c r="C25" s="72">
        <v>86</v>
      </c>
      <c r="D25" s="77">
        <f t="shared" si="0"/>
        <v>0.54651162790697683</v>
      </c>
      <c r="E25" s="73">
        <v>55</v>
      </c>
    </row>
    <row r="26" spans="1:5" x14ac:dyDescent="0.25">
      <c r="A26" s="71" t="s">
        <v>175</v>
      </c>
      <c r="B26" s="72">
        <v>25</v>
      </c>
      <c r="C26" s="72">
        <v>14</v>
      </c>
      <c r="D26" s="77">
        <f t="shared" si="0"/>
        <v>0.78571428571428581</v>
      </c>
      <c r="E26" s="73">
        <v>79</v>
      </c>
    </row>
    <row r="27" spans="1:5" x14ac:dyDescent="0.25">
      <c r="A27" s="71" t="s">
        <v>70</v>
      </c>
      <c r="B27" s="72">
        <v>1033</v>
      </c>
      <c r="C27" s="72">
        <v>693</v>
      </c>
      <c r="D27" s="77">
        <f t="shared" si="0"/>
        <v>0.49062049062049051</v>
      </c>
      <c r="E27" s="73">
        <v>49</v>
      </c>
    </row>
    <row r="28" spans="1:5" x14ac:dyDescent="0.25">
      <c r="A28" s="71" t="s">
        <v>172</v>
      </c>
      <c r="B28" s="72">
        <v>18</v>
      </c>
      <c r="C28" s="72">
        <v>10</v>
      </c>
      <c r="D28" s="77">
        <f t="shared" si="0"/>
        <v>0.8</v>
      </c>
      <c r="E28" s="73">
        <v>80</v>
      </c>
    </row>
  </sheetData>
  <autoFilter ref="A1:E28" xr:uid="{00000000-0009-0000-0000-000017000000}">
    <sortState xmlns:xlrd2="http://schemas.microsoft.com/office/spreadsheetml/2017/richdata2" ref="A2:E28">
      <sortCondition ref="A2"/>
    </sortState>
  </autoFilter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"/>
  <dimension ref="A1:U40"/>
  <sheetViews>
    <sheetView showGridLines="0" workbookViewId="0">
      <selection activeCell="U3" sqref="U3"/>
    </sheetView>
  </sheetViews>
  <sheetFormatPr defaultColWidth="6.85546875" defaultRowHeight="15" x14ac:dyDescent="0.25"/>
  <cols>
    <col min="1" max="1" width="3" customWidth="1"/>
    <col min="2" max="2" width="7.7109375" customWidth="1"/>
    <col min="3" max="3" width="19.7109375" customWidth="1"/>
    <col min="4" max="4" width="10.140625" customWidth="1"/>
    <col min="5" max="5" width="15.5703125" customWidth="1"/>
    <col min="6" max="6" width="5.5703125" customWidth="1"/>
    <col min="8" max="8" width="11.5703125" customWidth="1"/>
    <col min="9" max="9" width="2" customWidth="1"/>
    <col min="11" max="11" width="10.140625" customWidth="1"/>
    <col min="20" max="20" width="5.42578125" customWidth="1"/>
    <col min="21" max="21" width="33.140625" bestFit="1" customWidth="1"/>
  </cols>
  <sheetData>
    <row r="1" spans="1:6" s="28" customFormat="1" x14ac:dyDescent="0.25">
      <c r="A1" s="256" t="s">
        <v>737</v>
      </c>
    </row>
    <row r="2" spans="1:6" x14ac:dyDescent="0.25">
      <c r="B2" s="66" t="s">
        <v>544</v>
      </c>
      <c r="C2" s="66" t="s">
        <v>545</v>
      </c>
      <c r="D2" s="66" t="s">
        <v>148</v>
      </c>
      <c r="E2" s="66" t="s">
        <v>546</v>
      </c>
      <c r="F2" s="66" t="s">
        <v>547</v>
      </c>
    </row>
    <row r="3" spans="1:6" x14ac:dyDescent="0.25">
      <c r="B3" s="63" t="s">
        <v>160</v>
      </c>
      <c r="C3" s="63" t="s">
        <v>548</v>
      </c>
      <c r="D3" s="259">
        <v>118517</v>
      </c>
      <c r="E3" s="64">
        <f t="shared" ref="E3:E29" si="0">D3/SUM($D$3:$D$29)</f>
        <v>5.3170024992250417E-2</v>
      </c>
      <c r="F3" s="65" t="str">
        <f t="shared" ref="F3:F29" si="1">VLOOKUP(D3,$H$35:$J$40,3,TRUE)</f>
        <v>J39</v>
      </c>
    </row>
    <row r="4" spans="1:6" x14ac:dyDescent="0.25">
      <c r="B4" s="63" t="s">
        <v>174</v>
      </c>
      <c r="C4" s="63" t="s">
        <v>549</v>
      </c>
      <c r="D4" s="259">
        <v>116407.68965517242</v>
      </c>
      <c r="E4" s="64">
        <f t="shared" si="0"/>
        <v>5.2223729661193312E-2</v>
      </c>
      <c r="F4" s="65" t="str">
        <f t="shared" si="1"/>
        <v>J39</v>
      </c>
    </row>
    <row r="5" spans="1:6" x14ac:dyDescent="0.25">
      <c r="B5" s="63" t="s">
        <v>95</v>
      </c>
      <c r="C5" s="63" t="s">
        <v>550</v>
      </c>
      <c r="D5" s="259">
        <v>55654.760563380281</v>
      </c>
      <c r="E5" s="64">
        <f t="shared" si="0"/>
        <v>2.4968274678675993E-2</v>
      </c>
      <c r="F5" s="65" t="str">
        <f t="shared" si="1"/>
        <v>J37</v>
      </c>
    </row>
    <row r="6" spans="1:6" x14ac:dyDescent="0.25">
      <c r="B6" s="63" t="s">
        <v>93</v>
      </c>
      <c r="C6" s="63" t="s">
        <v>551</v>
      </c>
      <c r="D6" s="259">
        <v>46924.823529411762</v>
      </c>
      <c r="E6" s="64">
        <f t="shared" si="0"/>
        <v>2.1051781936901572E-2</v>
      </c>
      <c r="F6" s="65" t="str">
        <f t="shared" si="1"/>
        <v>J36</v>
      </c>
    </row>
    <row r="7" spans="1:6" x14ac:dyDescent="0.25">
      <c r="B7" s="63" t="s">
        <v>91</v>
      </c>
      <c r="C7" s="63" t="s">
        <v>552</v>
      </c>
      <c r="D7" s="259">
        <v>144600.31132075473</v>
      </c>
      <c r="E7" s="64">
        <f t="shared" si="0"/>
        <v>6.4871724451443416E-2</v>
      </c>
      <c r="F7" s="65" t="str">
        <f t="shared" si="1"/>
        <v>J40</v>
      </c>
    </row>
    <row r="8" spans="1:6" x14ac:dyDescent="0.25">
      <c r="B8" s="63" t="s">
        <v>51</v>
      </c>
      <c r="C8" s="63" t="s">
        <v>553</v>
      </c>
      <c r="D8" s="259">
        <v>90204.6</v>
      </c>
      <c r="E8" s="64">
        <f t="shared" si="0"/>
        <v>4.0468294307280411E-2</v>
      </c>
      <c r="F8" s="65" t="str">
        <f t="shared" si="1"/>
        <v>J38</v>
      </c>
    </row>
    <row r="9" spans="1:6" x14ac:dyDescent="0.25">
      <c r="B9" s="63" t="s">
        <v>68</v>
      </c>
      <c r="C9" s="63" t="s">
        <v>554</v>
      </c>
      <c r="D9" s="259">
        <v>34539.13636363636</v>
      </c>
      <c r="E9" s="64">
        <f t="shared" si="0"/>
        <v>1.5495217932155645E-2</v>
      </c>
      <c r="F9" s="65" t="str">
        <f t="shared" si="1"/>
        <v>J35</v>
      </c>
    </row>
    <row r="10" spans="1:6" x14ac:dyDescent="0.25">
      <c r="B10" s="63" t="s">
        <v>128</v>
      </c>
      <c r="C10" s="63" t="s">
        <v>555</v>
      </c>
      <c r="D10" s="259">
        <v>54275.08108108108</v>
      </c>
      <c r="E10" s="64">
        <f t="shared" si="0"/>
        <v>2.4349312061033426E-2</v>
      </c>
      <c r="F10" s="65" t="str">
        <f t="shared" si="1"/>
        <v>J37</v>
      </c>
    </row>
    <row r="11" spans="1:6" x14ac:dyDescent="0.25">
      <c r="B11" s="63" t="s">
        <v>76</v>
      </c>
      <c r="C11" s="63" t="s">
        <v>556</v>
      </c>
      <c r="D11" s="259">
        <v>57938.222222222219</v>
      </c>
      <c r="E11" s="64">
        <f t="shared" si="0"/>
        <v>2.5992699136513021E-2</v>
      </c>
      <c r="F11" s="65" t="str">
        <f t="shared" si="1"/>
        <v>J37</v>
      </c>
    </row>
    <row r="12" spans="1:6" x14ac:dyDescent="0.25">
      <c r="B12" s="63" t="s">
        <v>59</v>
      </c>
      <c r="C12" s="63" t="s">
        <v>557</v>
      </c>
      <c r="D12" s="259">
        <v>110932.40322580645</v>
      </c>
      <c r="E12" s="64">
        <f t="shared" si="0"/>
        <v>4.9767363770315903E-2</v>
      </c>
      <c r="F12" s="65" t="str">
        <f t="shared" si="1"/>
        <v>J39</v>
      </c>
    </row>
    <row r="13" spans="1:6" x14ac:dyDescent="0.25">
      <c r="B13" s="63" t="s">
        <v>57</v>
      </c>
      <c r="C13" s="63" t="s">
        <v>558</v>
      </c>
      <c r="D13" s="259">
        <v>82177.182879377433</v>
      </c>
      <c r="E13" s="64">
        <f t="shared" si="0"/>
        <v>3.6866971552513401E-2</v>
      </c>
      <c r="F13" s="65" t="str">
        <f t="shared" si="1"/>
        <v>J38</v>
      </c>
    </row>
    <row r="14" spans="1:6" x14ac:dyDescent="0.25">
      <c r="B14" s="63" t="s">
        <v>49</v>
      </c>
      <c r="C14" s="63" t="s">
        <v>559</v>
      </c>
      <c r="D14" s="259">
        <v>96898.107142857145</v>
      </c>
      <c r="E14" s="64">
        <f t="shared" si="0"/>
        <v>4.3471187918083257E-2</v>
      </c>
      <c r="F14" s="65" t="str">
        <f t="shared" si="1"/>
        <v>J38</v>
      </c>
    </row>
    <row r="15" spans="1:6" x14ac:dyDescent="0.25">
      <c r="B15" s="63" t="s">
        <v>126</v>
      </c>
      <c r="C15" s="63" t="s">
        <v>560</v>
      </c>
      <c r="D15" s="259">
        <v>72707.478260869568</v>
      </c>
      <c r="E15" s="64">
        <f t="shared" si="0"/>
        <v>3.2618598481685655E-2</v>
      </c>
      <c r="F15" s="65" t="str">
        <f t="shared" si="1"/>
        <v>J38</v>
      </c>
    </row>
    <row r="16" spans="1:6" x14ac:dyDescent="0.25">
      <c r="B16" s="63" t="s">
        <v>62</v>
      </c>
      <c r="C16" s="63" t="s">
        <v>561</v>
      </c>
      <c r="D16" s="259">
        <v>126644.98484848485</v>
      </c>
      <c r="E16" s="64">
        <f t="shared" si="0"/>
        <v>5.6816465228930149E-2</v>
      </c>
      <c r="F16" s="65" t="str">
        <f t="shared" si="1"/>
        <v>J39</v>
      </c>
    </row>
    <row r="17" spans="2:21" x14ac:dyDescent="0.25">
      <c r="B17" s="63" t="s">
        <v>85</v>
      </c>
      <c r="C17" s="63" t="s">
        <v>562</v>
      </c>
      <c r="D17" s="259">
        <v>105339.36842105263</v>
      </c>
      <c r="E17" s="64">
        <f t="shared" si="0"/>
        <v>4.7258172680841079E-2</v>
      </c>
      <c r="F17" s="65" t="str">
        <f t="shared" si="1"/>
        <v>J39</v>
      </c>
    </row>
    <row r="18" spans="2:21" x14ac:dyDescent="0.25">
      <c r="B18" s="63" t="s">
        <v>106</v>
      </c>
      <c r="C18" s="63" t="s">
        <v>563</v>
      </c>
      <c r="D18" s="259">
        <v>98679.854166666672</v>
      </c>
      <c r="E18" s="64">
        <f t="shared" si="0"/>
        <v>4.427052922596162E-2</v>
      </c>
      <c r="F18" s="65" t="str">
        <f t="shared" si="1"/>
        <v>J38</v>
      </c>
    </row>
    <row r="19" spans="2:21" x14ac:dyDescent="0.25">
      <c r="B19" s="63" t="s">
        <v>118</v>
      </c>
      <c r="C19" s="63" t="s">
        <v>565</v>
      </c>
      <c r="D19" s="259">
        <v>123817.57692307692</v>
      </c>
      <c r="E19" s="64">
        <f t="shared" si="0"/>
        <v>5.5548011335756799E-2</v>
      </c>
      <c r="F19" s="65" t="str">
        <f t="shared" si="1"/>
        <v>J39</v>
      </c>
    </row>
    <row r="20" spans="2:21" x14ac:dyDescent="0.25">
      <c r="B20" s="63" t="s">
        <v>157</v>
      </c>
      <c r="C20" s="63" t="s">
        <v>567</v>
      </c>
      <c r="D20" s="259">
        <v>58962.979166666664</v>
      </c>
      <c r="E20" s="64">
        <f t="shared" si="0"/>
        <v>2.6452433624789752E-2</v>
      </c>
      <c r="F20" s="65" t="str">
        <f t="shared" si="1"/>
        <v>J37</v>
      </c>
      <c r="T20" s="266"/>
      <c r="U20" s="60"/>
    </row>
    <row r="21" spans="2:21" x14ac:dyDescent="0.25">
      <c r="B21" s="63" t="s">
        <v>81</v>
      </c>
      <c r="C21" s="63" t="s">
        <v>569</v>
      </c>
      <c r="D21" s="259">
        <v>47228.689265536726</v>
      </c>
      <c r="E21" s="64">
        <f t="shared" si="0"/>
        <v>2.1188104563900679E-2</v>
      </c>
      <c r="F21" s="65" t="str">
        <f t="shared" si="1"/>
        <v>J36</v>
      </c>
      <c r="T21" s="266"/>
      <c r="U21" s="60"/>
    </row>
    <row r="22" spans="2:21" x14ac:dyDescent="0.25">
      <c r="B22" s="63" t="s">
        <v>176</v>
      </c>
      <c r="C22" s="63" t="s">
        <v>570</v>
      </c>
      <c r="D22" s="259">
        <v>113129.12903225806</v>
      </c>
      <c r="E22" s="64">
        <f t="shared" si="0"/>
        <v>5.0752876110572179E-2</v>
      </c>
      <c r="F22" s="65" t="str">
        <f t="shared" si="1"/>
        <v>J39</v>
      </c>
      <c r="T22" s="266"/>
      <c r="U22" s="60"/>
    </row>
    <row r="23" spans="2:21" x14ac:dyDescent="0.25">
      <c r="B23" s="63" t="s">
        <v>173</v>
      </c>
      <c r="C23" s="63" t="s">
        <v>571</v>
      </c>
      <c r="D23" s="259">
        <v>100321.55555555556</v>
      </c>
      <c r="E23" s="64">
        <f t="shared" si="0"/>
        <v>4.5007042163996119E-2</v>
      </c>
      <c r="F23" s="65" t="str">
        <f t="shared" si="1"/>
        <v>J39</v>
      </c>
      <c r="T23" s="266"/>
      <c r="U23" s="60"/>
    </row>
    <row r="24" spans="2:21" x14ac:dyDescent="0.25">
      <c r="B24" s="63" t="s">
        <v>64</v>
      </c>
      <c r="C24" s="63" t="s">
        <v>572</v>
      </c>
      <c r="D24" s="259">
        <v>34842.400000000001</v>
      </c>
      <c r="E24" s="64">
        <f t="shared" si="0"/>
        <v>1.5631270440443025E-2</v>
      </c>
      <c r="F24" s="65" t="str">
        <f t="shared" si="1"/>
        <v>J35</v>
      </c>
      <c r="T24" s="266"/>
      <c r="U24" s="60"/>
    </row>
    <row r="25" spans="2:21" x14ac:dyDescent="0.25">
      <c r="B25" s="63" t="s">
        <v>120</v>
      </c>
      <c r="C25" s="63" t="s">
        <v>573</v>
      </c>
      <c r="D25" s="259">
        <v>64334.630681818184</v>
      </c>
      <c r="E25" s="64">
        <f t="shared" si="0"/>
        <v>2.886230600858504E-2</v>
      </c>
      <c r="F25" s="65" t="str">
        <f t="shared" si="1"/>
        <v>J37</v>
      </c>
      <c r="T25" s="266"/>
      <c r="U25" s="60"/>
    </row>
    <row r="26" spans="2:21" x14ac:dyDescent="0.25">
      <c r="B26" s="63" t="s">
        <v>54</v>
      </c>
      <c r="C26" s="63" t="s">
        <v>574</v>
      </c>
      <c r="D26" s="259">
        <v>52640.308270676695</v>
      </c>
      <c r="E26" s="64">
        <f t="shared" si="0"/>
        <v>2.3615907476156554E-2</v>
      </c>
      <c r="F26" s="65" t="str">
        <f t="shared" si="1"/>
        <v>J37</v>
      </c>
    </row>
    <row r="27" spans="2:21" x14ac:dyDescent="0.25">
      <c r="B27" s="63" t="s">
        <v>175</v>
      </c>
      <c r="C27" s="63" t="s">
        <v>575</v>
      </c>
      <c r="D27" s="259">
        <v>91524.64</v>
      </c>
      <c r="E27" s="64">
        <f t="shared" si="0"/>
        <v>4.106050099316319E-2</v>
      </c>
      <c r="F27" s="65" t="str">
        <f t="shared" si="1"/>
        <v>J38</v>
      </c>
    </row>
    <row r="28" spans="2:21" x14ac:dyDescent="0.25">
      <c r="B28" s="63" t="s">
        <v>70</v>
      </c>
      <c r="C28" s="63" t="s">
        <v>576</v>
      </c>
      <c r="D28" s="259">
        <v>43654.274927395934</v>
      </c>
      <c r="E28" s="64">
        <f t="shared" si="0"/>
        <v>1.9584522801861442E-2</v>
      </c>
      <c r="F28" s="65" t="str">
        <f t="shared" si="1"/>
        <v>J36</v>
      </c>
    </row>
    <row r="29" spans="2:21" x14ac:dyDescent="0.25">
      <c r="B29" s="63" t="s">
        <v>172</v>
      </c>
      <c r="C29" s="63" t="s">
        <v>577</v>
      </c>
      <c r="D29" s="259">
        <v>86121.888888888891</v>
      </c>
      <c r="E29" s="64">
        <f t="shared" si="0"/>
        <v>3.8636676464996883E-2</v>
      </c>
      <c r="F29" s="65" t="str">
        <f t="shared" si="1"/>
        <v>J38</v>
      </c>
    </row>
    <row r="33" spans="8:10" ht="15.75" thickBot="1" x14ac:dyDescent="0.3"/>
    <row r="34" spans="8:10" ht="18.75" x14ac:dyDescent="0.3">
      <c r="H34" s="289" t="s">
        <v>564</v>
      </c>
      <c r="I34" s="290"/>
      <c r="J34" s="291"/>
    </row>
    <row r="35" spans="8:10" x14ac:dyDescent="0.25">
      <c r="H35">
        <v>0</v>
      </c>
      <c r="I35" s="30" t="s">
        <v>566</v>
      </c>
      <c r="J35" s="36" t="str">
        <f>ADDRESS(ROW(),COLUMN(),4)</f>
        <v>J35</v>
      </c>
    </row>
    <row r="36" spans="8:10" x14ac:dyDescent="0.25">
      <c r="H36" s="29">
        <v>35000</v>
      </c>
      <c r="I36" s="30" t="s">
        <v>568</v>
      </c>
      <c r="J36" s="37" t="str">
        <f t="shared" ref="J36:J40" si="2">ADDRESS(ROW(),COLUMN(),4)</f>
        <v>J36</v>
      </c>
    </row>
    <row r="37" spans="8:10" x14ac:dyDescent="0.25">
      <c r="H37" s="29">
        <v>50000</v>
      </c>
      <c r="I37" s="30" t="s">
        <v>568</v>
      </c>
      <c r="J37" s="39" t="str">
        <f t="shared" si="2"/>
        <v>J37</v>
      </c>
    </row>
    <row r="38" spans="8:10" x14ac:dyDescent="0.25">
      <c r="H38" s="29">
        <v>70000</v>
      </c>
      <c r="I38" s="30" t="s">
        <v>568</v>
      </c>
      <c r="J38" s="41" t="str">
        <f t="shared" si="2"/>
        <v>J38</v>
      </c>
    </row>
    <row r="39" spans="8:10" x14ac:dyDescent="0.25">
      <c r="H39" s="29">
        <v>100000</v>
      </c>
      <c r="I39" s="30" t="s">
        <v>568</v>
      </c>
      <c r="J39" s="34" t="str">
        <f t="shared" si="2"/>
        <v>J39</v>
      </c>
    </row>
    <row r="40" spans="8:10" ht="15.75" thickBot="1" x14ac:dyDescent="0.3">
      <c r="H40" s="32">
        <v>130000</v>
      </c>
      <c r="I40" s="33" t="s">
        <v>568</v>
      </c>
      <c r="J40" s="62" t="str">
        <f t="shared" si="2"/>
        <v>J40</v>
      </c>
    </row>
  </sheetData>
  <mergeCells count="1">
    <mergeCell ref="H34:J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28"/>
  <sheetViews>
    <sheetView workbookViewId="0">
      <selection activeCell="F2" sqref="F2"/>
    </sheetView>
  </sheetViews>
  <sheetFormatPr defaultRowHeight="15" x14ac:dyDescent="0.25"/>
  <cols>
    <col min="2" max="2" width="12.5703125" customWidth="1"/>
    <col min="3" max="3" width="15.28515625" customWidth="1"/>
    <col min="4" max="4" width="21.42578125" customWidth="1"/>
  </cols>
  <sheetData>
    <row r="1" spans="1:4" x14ac:dyDescent="0.25">
      <c r="A1" s="74" t="s">
        <v>45</v>
      </c>
      <c r="B1" s="74" t="s">
        <v>3</v>
      </c>
      <c r="C1" s="74" t="s">
        <v>148</v>
      </c>
      <c r="D1" s="74" t="s">
        <v>637</v>
      </c>
    </row>
    <row r="2" spans="1:4" x14ac:dyDescent="0.25">
      <c r="A2" s="71" t="s">
        <v>160</v>
      </c>
      <c r="B2" s="72">
        <v>7</v>
      </c>
      <c r="C2" s="76">
        <v>829619</v>
      </c>
      <c r="D2" s="76">
        <f t="shared" ref="D2:D28" si="0">C2/B2</f>
        <v>118517</v>
      </c>
    </row>
    <row r="3" spans="1:4" x14ac:dyDescent="0.25">
      <c r="A3" s="71" t="s">
        <v>174</v>
      </c>
      <c r="B3" s="72">
        <v>29</v>
      </c>
      <c r="C3" s="76">
        <v>3375823</v>
      </c>
      <c r="D3" s="76">
        <f t="shared" si="0"/>
        <v>116407.68965517242</v>
      </c>
    </row>
    <row r="4" spans="1:4" x14ac:dyDescent="0.25">
      <c r="A4" s="71" t="s">
        <v>95</v>
      </c>
      <c r="B4" s="72">
        <v>71</v>
      </c>
      <c r="C4" s="76">
        <v>3951488</v>
      </c>
      <c r="D4" s="76">
        <f t="shared" si="0"/>
        <v>55654.760563380281</v>
      </c>
    </row>
    <row r="5" spans="1:4" x14ac:dyDescent="0.25">
      <c r="A5" s="71" t="s">
        <v>93</v>
      </c>
      <c r="B5" s="72">
        <v>17</v>
      </c>
      <c r="C5" s="76">
        <v>797722</v>
      </c>
      <c r="D5" s="76">
        <f t="shared" si="0"/>
        <v>46924.823529411762</v>
      </c>
    </row>
    <row r="6" spans="1:4" x14ac:dyDescent="0.25">
      <c r="A6" s="71" t="s">
        <v>91</v>
      </c>
      <c r="B6" s="72">
        <v>106</v>
      </c>
      <c r="C6" s="76">
        <v>15327633</v>
      </c>
      <c r="D6" s="76">
        <f t="shared" si="0"/>
        <v>144600.31132075473</v>
      </c>
    </row>
    <row r="7" spans="1:4" x14ac:dyDescent="0.25">
      <c r="A7" s="71" t="s">
        <v>51</v>
      </c>
      <c r="B7" s="72">
        <v>100</v>
      </c>
      <c r="C7" s="76">
        <v>9020460</v>
      </c>
      <c r="D7" s="76">
        <f t="shared" si="0"/>
        <v>90204.6</v>
      </c>
    </row>
    <row r="8" spans="1:4" x14ac:dyDescent="0.25">
      <c r="A8" s="71" t="s">
        <v>68</v>
      </c>
      <c r="B8" s="72">
        <v>88</v>
      </c>
      <c r="C8" s="76">
        <v>3039444</v>
      </c>
      <c r="D8" s="76">
        <f t="shared" si="0"/>
        <v>34539.13636363636</v>
      </c>
    </row>
    <row r="9" spans="1:4" x14ac:dyDescent="0.25">
      <c r="A9" s="71" t="s">
        <v>128</v>
      </c>
      <c r="B9" s="72">
        <v>74</v>
      </c>
      <c r="C9" s="76">
        <v>4016356</v>
      </c>
      <c r="D9" s="76">
        <f t="shared" si="0"/>
        <v>54275.08108108108</v>
      </c>
    </row>
    <row r="10" spans="1:4" x14ac:dyDescent="0.25">
      <c r="A10" s="71" t="s">
        <v>76</v>
      </c>
      <c r="B10" s="72">
        <v>117</v>
      </c>
      <c r="C10" s="76">
        <v>6778772</v>
      </c>
      <c r="D10" s="76">
        <f t="shared" si="0"/>
        <v>57938.222222222219</v>
      </c>
    </row>
    <row r="11" spans="1:4" x14ac:dyDescent="0.25">
      <c r="A11" s="71" t="s">
        <v>59</v>
      </c>
      <c r="B11" s="72">
        <v>62</v>
      </c>
      <c r="C11" s="76">
        <v>6877809</v>
      </c>
      <c r="D11" s="76">
        <f t="shared" si="0"/>
        <v>110932.40322580645</v>
      </c>
    </row>
    <row r="12" spans="1:4" x14ac:dyDescent="0.25">
      <c r="A12" s="71" t="s">
        <v>57</v>
      </c>
      <c r="B12" s="72">
        <v>257</v>
      </c>
      <c r="C12" s="76">
        <v>21119536</v>
      </c>
      <c r="D12" s="76">
        <f t="shared" si="0"/>
        <v>82177.182879377433</v>
      </c>
    </row>
    <row r="13" spans="1:4" x14ac:dyDescent="0.25">
      <c r="A13" s="71" t="s">
        <v>49</v>
      </c>
      <c r="B13" s="72">
        <v>28</v>
      </c>
      <c r="C13" s="76">
        <v>2713147</v>
      </c>
      <c r="D13" s="76">
        <f t="shared" si="0"/>
        <v>96898.107142857145</v>
      </c>
    </row>
    <row r="14" spans="1:4" x14ac:dyDescent="0.25">
      <c r="A14" s="71" t="s">
        <v>126</v>
      </c>
      <c r="B14" s="72">
        <v>46</v>
      </c>
      <c r="C14" s="76">
        <v>3344544</v>
      </c>
      <c r="D14" s="76">
        <f t="shared" si="0"/>
        <v>72707.478260869568</v>
      </c>
    </row>
    <row r="15" spans="1:4" x14ac:dyDescent="0.25">
      <c r="A15" s="71" t="s">
        <v>62</v>
      </c>
      <c r="B15" s="72">
        <v>66</v>
      </c>
      <c r="C15" s="76">
        <v>8358569</v>
      </c>
      <c r="D15" s="76">
        <f t="shared" si="0"/>
        <v>126644.98484848485</v>
      </c>
    </row>
    <row r="16" spans="1:4" x14ac:dyDescent="0.25">
      <c r="A16" s="71" t="s">
        <v>85</v>
      </c>
      <c r="B16" s="72">
        <v>38</v>
      </c>
      <c r="C16" s="76">
        <v>4002896</v>
      </c>
      <c r="D16" s="76">
        <f t="shared" si="0"/>
        <v>105339.36842105263</v>
      </c>
    </row>
    <row r="17" spans="1:4" x14ac:dyDescent="0.25">
      <c r="A17" s="71" t="s">
        <v>106</v>
      </c>
      <c r="B17" s="72">
        <v>96</v>
      </c>
      <c r="C17" s="76">
        <v>9473266</v>
      </c>
      <c r="D17" s="76">
        <f t="shared" si="0"/>
        <v>98679.854166666672</v>
      </c>
    </row>
    <row r="18" spans="1:4" x14ac:dyDescent="0.25">
      <c r="A18" s="71" t="s">
        <v>118</v>
      </c>
      <c r="B18" s="72">
        <v>26</v>
      </c>
      <c r="C18" s="76">
        <v>3219257</v>
      </c>
      <c r="D18" s="76">
        <f t="shared" si="0"/>
        <v>123817.57692307692</v>
      </c>
    </row>
    <row r="19" spans="1:4" x14ac:dyDescent="0.25">
      <c r="A19" s="71" t="s">
        <v>157</v>
      </c>
      <c r="B19" s="72">
        <v>192</v>
      </c>
      <c r="C19" s="76">
        <v>11320892</v>
      </c>
      <c r="D19" s="76">
        <f t="shared" si="0"/>
        <v>58962.979166666664</v>
      </c>
    </row>
    <row r="20" spans="1:4" x14ac:dyDescent="0.25">
      <c r="A20" s="71" t="s">
        <v>81</v>
      </c>
      <c r="B20" s="72">
        <v>354</v>
      </c>
      <c r="C20" s="76">
        <v>16718956</v>
      </c>
      <c r="D20" s="76">
        <f t="shared" si="0"/>
        <v>47228.689265536726</v>
      </c>
    </row>
    <row r="21" spans="1:4" x14ac:dyDescent="0.25">
      <c r="A21" s="71" t="s">
        <v>176</v>
      </c>
      <c r="B21" s="72">
        <v>31</v>
      </c>
      <c r="C21" s="76">
        <v>3507003</v>
      </c>
      <c r="D21" s="76">
        <f t="shared" si="0"/>
        <v>113129.12903225806</v>
      </c>
    </row>
    <row r="22" spans="1:4" x14ac:dyDescent="0.25">
      <c r="A22" s="71" t="s">
        <v>173</v>
      </c>
      <c r="B22" s="72">
        <v>18</v>
      </c>
      <c r="C22" s="76">
        <v>1805788</v>
      </c>
      <c r="D22" s="76">
        <f t="shared" si="0"/>
        <v>100321.55555555556</v>
      </c>
    </row>
    <row r="23" spans="1:4" x14ac:dyDescent="0.25">
      <c r="A23" s="71" t="s">
        <v>64</v>
      </c>
      <c r="B23" s="72">
        <v>15</v>
      </c>
      <c r="C23" s="76">
        <v>522636</v>
      </c>
      <c r="D23" s="76">
        <f t="shared" si="0"/>
        <v>34842.400000000001</v>
      </c>
    </row>
    <row r="24" spans="1:4" x14ac:dyDescent="0.25">
      <c r="A24" s="71" t="s">
        <v>120</v>
      </c>
      <c r="B24" s="72">
        <v>176</v>
      </c>
      <c r="C24" s="76">
        <v>11322895</v>
      </c>
      <c r="D24" s="76">
        <f t="shared" si="0"/>
        <v>64334.630681818184</v>
      </c>
    </row>
    <row r="25" spans="1:4" x14ac:dyDescent="0.25">
      <c r="A25" s="71" t="s">
        <v>54</v>
      </c>
      <c r="B25" s="72">
        <v>133</v>
      </c>
      <c r="C25" s="76">
        <v>7001161</v>
      </c>
      <c r="D25" s="76">
        <f t="shared" si="0"/>
        <v>52640.308270676695</v>
      </c>
    </row>
    <row r="26" spans="1:4" x14ac:dyDescent="0.25">
      <c r="A26" s="71" t="s">
        <v>175</v>
      </c>
      <c r="B26" s="72">
        <v>25</v>
      </c>
      <c r="C26" s="76">
        <v>2288116</v>
      </c>
      <c r="D26" s="76">
        <f t="shared" si="0"/>
        <v>91524.64</v>
      </c>
    </row>
    <row r="27" spans="1:4" x14ac:dyDescent="0.25">
      <c r="A27" s="71" t="s">
        <v>70</v>
      </c>
      <c r="B27" s="72">
        <v>1033</v>
      </c>
      <c r="C27" s="76">
        <v>45094866</v>
      </c>
      <c r="D27" s="76">
        <f t="shared" si="0"/>
        <v>43654.274927395934</v>
      </c>
    </row>
    <row r="28" spans="1:4" x14ac:dyDescent="0.25">
      <c r="A28" s="71" t="s">
        <v>172</v>
      </c>
      <c r="B28" s="72">
        <v>18</v>
      </c>
      <c r="C28" s="76">
        <v>1550194</v>
      </c>
      <c r="D28" s="76">
        <f t="shared" si="0"/>
        <v>86121.888888888891</v>
      </c>
    </row>
  </sheetData>
  <autoFilter ref="A1:D1" xr:uid="{00000000-0009-0000-0000-000019000000}"/>
  <sortState xmlns:xlrd2="http://schemas.microsoft.com/office/spreadsheetml/2017/richdata2" ref="A2:D28">
    <sortCondition ref="A2"/>
  </sortState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6"/>
  <dimension ref="A1:AG35"/>
  <sheetViews>
    <sheetView zoomScale="85" zoomScaleNormal="85" workbookViewId="0">
      <selection activeCell="AH5" sqref="AH5"/>
    </sheetView>
  </sheetViews>
  <sheetFormatPr defaultColWidth="9.140625" defaultRowHeight="12.75" x14ac:dyDescent="0.2"/>
  <cols>
    <col min="1" max="1" width="15.28515625" style="8" customWidth="1"/>
    <col min="2" max="2" width="6.85546875" style="8" bestFit="1" customWidth="1"/>
    <col min="3" max="3" width="6.42578125" style="8" bestFit="1" customWidth="1"/>
    <col min="4" max="4" width="5.7109375" style="8" bestFit="1" customWidth="1"/>
    <col min="5" max="5" width="5.85546875" style="8" bestFit="1" customWidth="1"/>
    <col min="6" max="6" width="6" style="8" bestFit="1" customWidth="1"/>
    <col min="7" max="8" width="5.85546875" style="8" bestFit="1" customWidth="1"/>
    <col min="9" max="10" width="6" style="8" bestFit="1" customWidth="1"/>
    <col min="11" max="16" width="5.7109375" style="8" bestFit="1" customWidth="1"/>
    <col min="17" max="17" width="5.42578125" style="8" bestFit="1" customWidth="1"/>
    <col min="18" max="19" width="5.7109375" style="8" bestFit="1" customWidth="1"/>
    <col min="20" max="21" width="5.28515625" style="8" bestFit="1" customWidth="1"/>
    <col min="22" max="22" width="6" style="8" bestFit="1" customWidth="1"/>
    <col min="23" max="25" width="6" style="11" bestFit="1" customWidth="1"/>
    <col min="26" max="27" width="5.85546875" style="11" bestFit="1" customWidth="1"/>
    <col min="28" max="28" width="6.42578125" style="11" bestFit="1" customWidth="1"/>
    <col min="29" max="30" width="8.140625" style="11" bestFit="1" customWidth="1"/>
    <col min="31" max="31" width="9.140625" style="265" customWidth="1"/>
    <col min="32" max="32" width="9.140625" style="265"/>
    <col min="33" max="16384" width="9.140625" style="4"/>
  </cols>
  <sheetData>
    <row r="1" spans="1:33" s="46" customFormat="1" ht="14.25" x14ac:dyDescent="0.3">
      <c r="A1" s="132" t="s">
        <v>720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3"/>
      <c r="O1" s="124"/>
      <c r="P1" s="124"/>
      <c r="Q1" s="124"/>
      <c r="R1" s="123"/>
      <c r="S1" s="123"/>
      <c r="T1" s="124"/>
      <c r="U1" s="123"/>
      <c r="V1" s="123"/>
      <c r="W1" s="124"/>
      <c r="X1" s="124"/>
      <c r="Y1" s="124"/>
      <c r="Z1" s="124"/>
      <c r="AA1" s="124"/>
      <c r="AB1" s="124"/>
      <c r="AC1" s="124"/>
      <c r="AD1" s="125"/>
      <c r="AE1" s="260"/>
      <c r="AF1" s="260"/>
      <c r="AG1" s="126"/>
    </row>
    <row r="2" spans="1:33" s="46" customFormat="1" ht="14.2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3"/>
      <c r="O2" s="124"/>
      <c r="P2" s="124"/>
      <c r="Q2" s="124"/>
      <c r="R2" s="123"/>
      <c r="S2" s="123"/>
      <c r="T2" s="124"/>
      <c r="U2" s="123"/>
      <c r="V2" s="123"/>
      <c r="W2" s="124"/>
      <c r="X2" s="124"/>
      <c r="Y2" s="124"/>
      <c r="Z2" s="124"/>
      <c r="AA2" s="124"/>
      <c r="AB2" s="124"/>
      <c r="AC2" s="124"/>
      <c r="AD2" s="125"/>
      <c r="AE2" s="260"/>
      <c r="AF2" s="260"/>
      <c r="AG2" s="126"/>
    </row>
    <row r="3" spans="1:33" ht="96.75" x14ac:dyDescent="0.2">
      <c r="A3" s="244" t="s">
        <v>45</v>
      </c>
      <c r="B3" s="245" t="s">
        <v>65</v>
      </c>
      <c r="C3" s="245" t="s">
        <v>77</v>
      </c>
      <c r="D3" s="245" t="s">
        <v>495</v>
      </c>
      <c r="E3" s="245" t="s">
        <v>79</v>
      </c>
      <c r="F3" s="245" t="s">
        <v>654</v>
      </c>
      <c r="G3" s="245" t="s">
        <v>60</v>
      </c>
      <c r="H3" s="245" t="s">
        <v>113</v>
      </c>
      <c r="I3" s="245" t="s">
        <v>52</v>
      </c>
      <c r="J3" s="245" t="s">
        <v>109</v>
      </c>
      <c r="K3" s="245" t="s">
        <v>167</v>
      </c>
      <c r="L3" s="245" t="s">
        <v>689</v>
      </c>
      <c r="M3" s="245" t="s">
        <v>690</v>
      </c>
      <c r="N3" s="245" t="s">
        <v>87</v>
      </c>
      <c r="O3" s="245" t="s">
        <v>168</v>
      </c>
      <c r="P3" s="245" t="s">
        <v>66</v>
      </c>
      <c r="Q3" s="245" t="s">
        <v>503</v>
      </c>
      <c r="R3" s="245" t="s">
        <v>691</v>
      </c>
      <c r="S3" s="245" t="s">
        <v>55</v>
      </c>
      <c r="T3" s="245" t="s">
        <v>692</v>
      </c>
      <c r="U3" s="245" t="s">
        <v>47</v>
      </c>
      <c r="V3" s="245" t="s">
        <v>504</v>
      </c>
      <c r="W3" s="245" t="s">
        <v>693</v>
      </c>
      <c r="X3" s="245" t="s">
        <v>694</v>
      </c>
      <c r="Y3" s="245" t="s">
        <v>695</v>
      </c>
      <c r="Z3" s="245" t="s">
        <v>71</v>
      </c>
      <c r="AA3" s="245" t="s">
        <v>101</v>
      </c>
      <c r="AB3" s="245" t="s">
        <v>169</v>
      </c>
      <c r="AC3" s="245" t="s">
        <v>178</v>
      </c>
      <c r="AD3" s="246" t="s">
        <v>177</v>
      </c>
      <c r="AE3" s="261"/>
      <c r="AF3" s="262"/>
      <c r="AG3" s="127"/>
    </row>
    <row r="4" spans="1:33" s="14" customFormat="1" x14ac:dyDescent="0.2">
      <c r="A4" s="196" t="s">
        <v>70</v>
      </c>
      <c r="B4" s="121">
        <v>311</v>
      </c>
      <c r="C4" s="121">
        <v>134</v>
      </c>
      <c r="D4" s="111">
        <v>35</v>
      </c>
      <c r="E4" s="121">
        <v>20</v>
      </c>
      <c r="F4" s="121">
        <v>64</v>
      </c>
      <c r="G4" s="121">
        <v>37</v>
      </c>
      <c r="H4" s="111">
        <v>31</v>
      </c>
      <c r="I4" s="121">
        <v>13</v>
      </c>
      <c r="J4" s="121">
        <v>32</v>
      </c>
      <c r="K4" s="121">
        <v>0</v>
      </c>
      <c r="L4" s="111">
        <v>0</v>
      </c>
      <c r="M4" s="121">
        <v>15</v>
      </c>
      <c r="N4" s="121">
        <v>11</v>
      </c>
      <c r="O4" s="121">
        <v>0</v>
      </c>
      <c r="P4" s="111">
        <v>0</v>
      </c>
      <c r="Q4" s="121">
        <v>39</v>
      </c>
      <c r="R4" s="121">
        <v>42</v>
      </c>
      <c r="S4" s="121">
        <v>9</v>
      </c>
      <c r="T4" s="111">
        <v>0</v>
      </c>
      <c r="U4" s="121">
        <v>23</v>
      </c>
      <c r="V4" s="121">
        <v>0</v>
      </c>
      <c r="W4" s="121">
        <v>10</v>
      </c>
      <c r="X4" s="121">
        <v>0</v>
      </c>
      <c r="Y4" s="121">
        <v>0</v>
      </c>
      <c r="Z4" s="121">
        <v>0</v>
      </c>
      <c r="AA4" s="121">
        <v>17</v>
      </c>
      <c r="AB4" s="121">
        <v>190</v>
      </c>
      <c r="AC4" s="111">
        <f>SUM(B4:AB4)</f>
        <v>1033</v>
      </c>
      <c r="AD4" s="226">
        <f>AC4/$AC$31</f>
        <v>0.32050884269314306</v>
      </c>
      <c r="AE4" s="263"/>
      <c r="AF4" s="264"/>
      <c r="AG4" s="128"/>
    </row>
    <row r="5" spans="1:33" s="14" customFormat="1" x14ac:dyDescent="0.2">
      <c r="A5" s="203" t="s">
        <v>81</v>
      </c>
      <c r="B5" s="119">
        <v>47</v>
      </c>
      <c r="C5" s="119">
        <v>14</v>
      </c>
      <c r="D5" s="108">
        <v>89</v>
      </c>
      <c r="E5" s="119">
        <v>40</v>
      </c>
      <c r="F5" s="119">
        <v>20</v>
      </c>
      <c r="G5" s="119">
        <v>25</v>
      </c>
      <c r="H5" s="108">
        <v>15</v>
      </c>
      <c r="I5" s="119">
        <v>0</v>
      </c>
      <c r="J5" s="119">
        <v>0</v>
      </c>
      <c r="K5" s="119">
        <v>0</v>
      </c>
      <c r="L5" s="108">
        <v>10</v>
      </c>
      <c r="M5" s="119">
        <v>0</v>
      </c>
      <c r="N5" s="119">
        <v>0</v>
      </c>
      <c r="O5" s="119">
        <v>0</v>
      </c>
      <c r="P5" s="108">
        <v>0</v>
      </c>
      <c r="Q5" s="119">
        <v>0</v>
      </c>
      <c r="R5" s="119">
        <v>0</v>
      </c>
      <c r="S5" s="119">
        <v>0</v>
      </c>
      <c r="T5" s="108">
        <v>28</v>
      </c>
      <c r="U5" s="119">
        <v>0</v>
      </c>
      <c r="V5" s="119">
        <v>0</v>
      </c>
      <c r="W5" s="119">
        <v>4</v>
      </c>
      <c r="X5" s="119">
        <v>0</v>
      </c>
      <c r="Y5" s="119">
        <v>0</v>
      </c>
      <c r="Z5" s="119">
        <v>0</v>
      </c>
      <c r="AA5" s="119">
        <v>0</v>
      </c>
      <c r="AB5" s="119">
        <v>62</v>
      </c>
      <c r="AC5" s="108">
        <f t="shared" ref="AC5:AC30" si="0">SUM(B5:AB5)</f>
        <v>354</v>
      </c>
      <c r="AD5" s="227">
        <f t="shared" ref="AD5:AD30" si="1">AC5/$AC$31</f>
        <v>0.10983555693453305</v>
      </c>
      <c r="AE5" s="263"/>
      <c r="AF5" s="264"/>
      <c r="AG5" s="128"/>
    </row>
    <row r="6" spans="1:33" s="14" customFormat="1" x14ac:dyDescent="0.2">
      <c r="A6" s="196" t="s">
        <v>57</v>
      </c>
      <c r="B6" s="121">
        <v>40</v>
      </c>
      <c r="C6" s="121">
        <v>14</v>
      </c>
      <c r="D6" s="111">
        <v>6</v>
      </c>
      <c r="E6" s="121">
        <v>0</v>
      </c>
      <c r="F6" s="121">
        <v>0</v>
      </c>
      <c r="G6" s="121">
        <v>0</v>
      </c>
      <c r="H6" s="111">
        <v>3</v>
      </c>
      <c r="I6" s="121">
        <v>0</v>
      </c>
      <c r="J6" s="121">
        <v>4</v>
      </c>
      <c r="K6" s="121">
        <v>67</v>
      </c>
      <c r="L6" s="111">
        <v>5</v>
      </c>
      <c r="M6" s="121">
        <v>0</v>
      </c>
      <c r="N6" s="121">
        <v>0</v>
      </c>
      <c r="O6" s="121">
        <v>0</v>
      </c>
      <c r="P6" s="111">
        <v>0</v>
      </c>
      <c r="Q6" s="121">
        <v>0</v>
      </c>
      <c r="R6" s="121">
        <v>4</v>
      </c>
      <c r="S6" s="121">
        <v>31</v>
      </c>
      <c r="T6" s="111">
        <v>0</v>
      </c>
      <c r="U6" s="121">
        <v>4</v>
      </c>
      <c r="V6" s="121">
        <v>0</v>
      </c>
      <c r="W6" s="121">
        <v>9</v>
      </c>
      <c r="X6" s="121">
        <v>0</v>
      </c>
      <c r="Y6" s="121">
        <v>0</v>
      </c>
      <c r="Z6" s="121">
        <v>10</v>
      </c>
      <c r="AA6" s="121">
        <v>0</v>
      </c>
      <c r="AB6" s="121">
        <v>60</v>
      </c>
      <c r="AC6" s="111">
        <f t="shared" si="0"/>
        <v>257</v>
      </c>
      <c r="AD6" s="226">
        <f t="shared" si="1"/>
        <v>7.9739373254731613E-2</v>
      </c>
      <c r="AE6" s="263"/>
      <c r="AF6" s="264"/>
      <c r="AG6" s="128"/>
    </row>
    <row r="7" spans="1:33" s="14" customFormat="1" x14ac:dyDescent="0.2">
      <c r="A7" s="203" t="s">
        <v>157</v>
      </c>
      <c r="B7" s="119">
        <v>34</v>
      </c>
      <c r="C7" s="119">
        <v>8</v>
      </c>
      <c r="D7" s="108">
        <v>0</v>
      </c>
      <c r="E7" s="119">
        <v>24</v>
      </c>
      <c r="F7" s="119">
        <v>20</v>
      </c>
      <c r="G7" s="119">
        <v>18</v>
      </c>
      <c r="H7" s="108">
        <v>5</v>
      </c>
      <c r="I7" s="119">
        <v>4</v>
      </c>
      <c r="J7" s="119">
        <v>0</v>
      </c>
      <c r="K7" s="119">
        <v>0</v>
      </c>
      <c r="L7" s="108">
        <v>0</v>
      </c>
      <c r="M7" s="119">
        <v>0</v>
      </c>
      <c r="N7" s="119">
        <v>10</v>
      </c>
      <c r="O7" s="119">
        <v>0</v>
      </c>
      <c r="P7" s="108">
        <v>0</v>
      </c>
      <c r="Q7" s="119">
        <v>0</v>
      </c>
      <c r="R7" s="119">
        <v>0</v>
      </c>
      <c r="S7" s="119">
        <v>0</v>
      </c>
      <c r="T7" s="108">
        <v>0</v>
      </c>
      <c r="U7" s="119">
        <v>0</v>
      </c>
      <c r="V7" s="119">
        <v>10</v>
      </c>
      <c r="W7" s="119">
        <v>0</v>
      </c>
      <c r="X7" s="119">
        <v>0</v>
      </c>
      <c r="Y7" s="119">
        <v>0</v>
      </c>
      <c r="Z7" s="119">
        <v>0</v>
      </c>
      <c r="AA7" s="119">
        <v>0</v>
      </c>
      <c r="AB7" s="119">
        <v>59</v>
      </c>
      <c r="AC7" s="108">
        <f t="shared" si="0"/>
        <v>192</v>
      </c>
      <c r="AD7" s="227">
        <f t="shared" si="1"/>
        <v>5.9571827489916226E-2</v>
      </c>
      <c r="AE7" s="263"/>
      <c r="AF7" s="264"/>
      <c r="AG7" s="128"/>
    </row>
    <row r="8" spans="1:33" s="14" customFormat="1" x14ac:dyDescent="0.2">
      <c r="A8" s="196" t="s">
        <v>120</v>
      </c>
      <c r="B8" s="121">
        <v>23</v>
      </c>
      <c r="C8" s="121">
        <v>11</v>
      </c>
      <c r="D8" s="111">
        <v>0</v>
      </c>
      <c r="E8" s="121">
        <v>9</v>
      </c>
      <c r="F8" s="121">
        <v>0</v>
      </c>
      <c r="G8" s="121">
        <v>7</v>
      </c>
      <c r="H8" s="111">
        <v>21</v>
      </c>
      <c r="I8" s="121">
        <v>22</v>
      </c>
      <c r="J8" s="121">
        <v>2</v>
      </c>
      <c r="K8" s="121">
        <v>0</v>
      </c>
      <c r="L8" s="111">
        <v>0</v>
      </c>
      <c r="M8" s="121">
        <v>0</v>
      </c>
      <c r="N8" s="121">
        <v>10</v>
      </c>
      <c r="O8" s="121">
        <v>24</v>
      </c>
      <c r="P8" s="111">
        <v>0</v>
      </c>
      <c r="Q8" s="121">
        <v>0</v>
      </c>
      <c r="R8" s="121">
        <v>0</v>
      </c>
      <c r="S8" s="121">
        <v>0</v>
      </c>
      <c r="T8" s="111">
        <v>0</v>
      </c>
      <c r="U8" s="121">
        <v>0</v>
      </c>
      <c r="V8" s="121">
        <v>0</v>
      </c>
      <c r="W8" s="121">
        <v>0</v>
      </c>
      <c r="X8" s="121">
        <v>4</v>
      </c>
      <c r="Y8" s="121">
        <v>0</v>
      </c>
      <c r="Z8" s="121">
        <v>0</v>
      </c>
      <c r="AA8" s="121">
        <v>0</v>
      </c>
      <c r="AB8" s="121">
        <v>43</v>
      </c>
      <c r="AC8" s="111">
        <f t="shared" si="0"/>
        <v>176</v>
      </c>
      <c r="AD8" s="226">
        <f t="shared" si="1"/>
        <v>5.4607508532423209E-2</v>
      </c>
      <c r="AE8" s="263"/>
      <c r="AF8" s="264"/>
      <c r="AG8" s="128"/>
    </row>
    <row r="9" spans="1:33" s="14" customFormat="1" x14ac:dyDescent="0.2">
      <c r="A9" s="203" t="s">
        <v>54</v>
      </c>
      <c r="B9" s="119">
        <v>11</v>
      </c>
      <c r="C9" s="119">
        <v>15</v>
      </c>
      <c r="D9" s="108">
        <v>0</v>
      </c>
      <c r="E9" s="119">
        <v>7</v>
      </c>
      <c r="F9" s="119">
        <v>0</v>
      </c>
      <c r="G9" s="119">
        <v>0</v>
      </c>
      <c r="H9" s="108">
        <v>0</v>
      </c>
      <c r="I9" s="119">
        <v>36</v>
      </c>
      <c r="J9" s="119">
        <v>0</v>
      </c>
      <c r="K9" s="119">
        <v>0</v>
      </c>
      <c r="L9" s="108">
        <v>0</v>
      </c>
      <c r="M9" s="119">
        <v>0</v>
      </c>
      <c r="N9" s="119">
        <v>0</v>
      </c>
      <c r="O9" s="119">
        <v>29</v>
      </c>
      <c r="P9" s="108">
        <v>0</v>
      </c>
      <c r="Q9" s="119">
        <v>0</v>
      </c>
      <c r="R9" s="119">
        <v>0</v>
      </c>
      <c r="S9" s="119">
        <v>0</v>
      </c>
      <c r="T9" s="108">
        <v>9</v>
      </c>
      <c r="U9" s="119">
        <v>5</v>
      </c>
      <c r="V9" s="119">
        <v>0</v>
      </c>
      <c r="W9" s="119">
        <v>0</v>
      </c>
      <c r="X9" s="119">
        <v>0</v>
      </c>
      <c r="Y9" s="119">
        <v>0</v>
      </c>
      <c r="Z9" s="119">
        <v>0</v>
      </c>
      <c r="AA9" s="119">
        <v>0</v>
      </c>
      <c r="AB9" s="119">
        <v>21</v>
      </c>
      <c r="AC9" s="108">
        <f t="shared" si="0"/>
        <v>133</v>
      </c>
      <c r="AD9" s="227">
        <f t="shared" si="1"/>
        <v>4.1265901334160721E-2</v>
      </c>
      <c r="AE9" s="263"/>
      <c r="AF9" s="264"/>
      <c r="AG9" s="128"/>
    </row>
    <row r="10" spans="1:33" s="14" customFormat="1" x14ac:dyDescent="0.2">
      <c r="A10" s="196" t="s">
        <v>76</v>
      </c>
      <c r="B10" s="121">
        <v>15</v>
      </c>
      <c r="C10" s="121">
        <v>7</v>
      </c>
      <c r="D10" s="111">
        <v>6</v>
      </c>
      <c r="E10" s="121">
        <v>0</v>
      </c>
      <c r="F10" s="121">
        <v>0</v>
      </c>
      <c r="G10" s="121">
        <v>0</v>
      </c>
      <c r="H10" s="111">
        <v>0</v>
      </c>
      <c r="I10" s="121">
        <v>0</v>
      </c>
      <c r="J10" s="121">
        <v>0</v>
      </c>
      <c r="K10" s="121">
        <v>0</v>
      </c>
      <c r="L10" s="111">
        <v>0</v>
      </c>
      <c r="M10" s="121">
        <v>6</v>
      </c>
      <c r="N10" s="121">
        <v>16</v>
      </c>
      <c r="O10" s="121">
        <v>0</v>
      </c>
      <c r="P10" s="111">
        <v>18</v>
      </c>
      <c r="Q10" s="121">
        <v>0</v>
      </c>
      <c r="R10" s="121">
        <v>0</v>
      </c>
      <c r="S10" s="121">
        <v>5</v>
      </c>
      <c r="T10" s="111">
        <v>0</v>
      </c>
      <c r="U10" s="121">
        <v>0</v>
      </c>
      <c r="V10" s="121">
        <v>15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29</v>
      </c>
      <c r="AC10" s="111">
        <f t="shared" si="0"/>
        <v>117</v>
      </c>
      <c r="AD10" s="226">
        <f t="shared" si="1"/>
        <v>3.6301582376667703E-2</v>
      </c>
      <c r="AE10" s="263"/>
      <c r="AF10" s="264"/>
      <c r="AG10" s="128"/>
    </row>
    <row r="11" spans="1:33" s="14" customFormat="1" x14ac:dyDescent="0.2">
      <c r="A11" s="203" t="s">
        <v>91</v>
      </c>
      <c r="B11" s="119">
        <v>19</v>
      </c>
      <c r="C11" s="119">
        <v>15</v>
      </c>
      <c r="D11" s="108">
        <v>0</v>
      </c>
      <c r="E11" s="119">
        <v>0</v>
      </c>
      <c r="F11" s="119">
        <v>0</v>
      </c>
      <c r="G11" s="119">
        <v>0</v>
      </c>
      <c r="H11" s="108">
        <v>4</v>
      </c>
      <c r="I11" s="119">
        <v>0</v>
      </c>
      <c r="J11" s="119">
        <v>0</v>
      </c>
      <c r="K11" s="119">
        <v>0</v>
      </c>
      <c r="L11" s="108">
        <v>0</v>
      </c>
      <c r="M11" s="119">
        <v>3</v>
      </c>
      <c r="N11" s="119">
        <v>0</v>
      </c>
      <c r="O11" s="119">
        <v>0</v>
      </c>
      <c r="P11" s="108">
        <v>0</v>
      </c>
      <c r="Q11" s="119">
        <v>0</v>
      </c>
      <c r="R11" s="119">
        <v>0</v>
      </c>
      <c r="S11" s="119">
        <v>0</v>
      </c>
      <c r="T11" s="108">
        <v>0</v>
      </c>
      <c r="U11" s="119">
        <v>0</v>
      </c>
      <c r="V11" s="119">
        <v>0</v>
      </c>
      <c r="W11" s="119">
        <v>0</v>
      </c>
      <c r="X11" s="119">
        <v>4</v>
      </c>
      <c r="Y11" s="119">
        <v>26</v>
      </c>
      <c r="Z11" s="119">
        <v>0</v>
      </c>
      <c r="AA11" s="119">
        <v>0</v>
      </c>
      <c r="AB11" s="119">
        <v>35</v>
      </c>
      <c r="AC11" s="108">
        <f t="shared" si="0"/>
        <v>106</v>
      </c>
      <c r="AD11" s="227">
        <f t="shared" si="1"/>
        <v>3.288861309339125E-2</v>
      </c>
      <c r="AE11" s="263"/>
      <c r="AF11" s="264"/>
      <c r="AG11" s="128"/>
    </row>
    <row r="12" spans="1:33" s="14" customFormat="1" x14ac:dyDescent="0.2">
      <c r="A12" s="196" t="s">
        <v>51</v>
      </c>
      <c r="B12" s="121">
        <v>0</v>
      </c>
      <c r="C12" s="121">
        <v>21</v>
      </c>
      <c r="D12" s="111">
        <v>6</v>
      </c>
      <c r="E12" s="121">
        <v>0</v>
      </c>
      <c r="F12" s="121">
        <v>0</v>
      </c>
      <c r="G12" s="121">
        <v>6</v>
      </c>
      <c r="H12" s="111">
        <v>0</v>
      </c>
      <c r="I12" s="121">
        <v>5</v>
      </c>
      <c r="J12" s="121">
        <v>17</v>
      </c>
      <c r="K12" s="121">
        <v>0</v>
      </c>
      <c r="L12" s="111">
        <v>12</v>
      </c>
      <c r="M12" s="121">
        <v>0</v>
      </c>
      <c r="N12" s="121">
        <v>0</v>
      </c>
      <c r="O12" s="121">
        <v>0</v>
      </c>
      <c r="P12" s="111">
        <v>5</v>
      </c>
      <c r="Q12" s="121">
        <v>0</v>
      </c>
      <c r="R12" s="121">
        <v>0</v>
      </c>
      <c r="S12" s="121">
        <v>0</v>
      </c>
      <c r="T12" s="111">
        <v>0</v>
      </c>
      <c r="U12" s="121">
        <v>0</v>
      </c>
      <c r="V12" s="121">
        <v>0</v>
      </c>
      <c r="W12" s="121">
        <v>0</v>
      </c>
      <c r="X12" s="121">
        <v>4</v>
      </c>
      <c r="Y12" s="121">
        <v>0</v>
      </c>
      <c r="Z12" s="121">
        <v>0</v>
      </c>
      <c r="AA12" s="121">
        <v>0</v>
      </c>
      <c r="AB12" s="121">
        <v>24</v>
      </c>
      <c r="AC12" s="111">
        <f t="shared" si="0"/>
        <v>100</v>
      </c>
      <c r="AD12" s="226">
        <f t="shared" si="1"/>
        <v>3.1026993484331369E-2</v>
      </c>
      <c r="AE12" s="263"/>
      <c r="AF12" s="264"/>
      <c r="AG12" s="128"/>
    </row>
    <row r="13" spans="1:33" s="14" customFormat="1" x14ac:dyDescent="0.2">
      <c r="A13" s="203" t="s">
        <v>106</v>
      </c>
      <c r="B13" s="119">
        <v>12</v>
      </c>
      <c r="C13" s="119">
        <v>12</v>
      </c>
      <c r="D13" s="108">
        <v>6</v>
      </c>
      <c r="E13" s="119">
        <v>9</v>
      </c>
      <c r="F13" s="119">
        <v>0</v>
      </c>
      <c r="G13" s="119">
        <v>0</v>
      </c>
      <c r="H13" s="108">
        <v>0</v>
      </c>
      <c r="I13" s="119">
        <v>0</v>
      </c>
      <c r="J13" s="119">
        <v>4</v>
      </c>
      <c r="K13" s="119">
        <v>0</v>
      </c>
      <c r="L13" s="108">
        <v>27</v>
      </c>
      <c r="M13" s="119">
        <v>0</v>
      </c>
      <c r="N13" s="119">
        <v>0</v>
      </c>
      <c r="O13" s="119">
        <v>0</v>
      </c>
      <c r="P13" s="108">
        <v>0</v>
      </c>
      <c r="Q13" s="119">
        <v>0</v>
      </c>
      <c r="R13" s="119">
        <v>0</v>
      </c>
      <c r="S13" s="119">
        <v>0</v>
      </c>
      <c r="T13" s="108">
        <v>0</v>
      </c>
      <c r="U13" s="119">
        <v>4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22</v>
      </c>
      <c r="AC13" s="108">
        <f t="shared" si="0"/>
        <v>96</v>
      </c>
      <c r="AD13" s="227">
        <f t="shared" si="1"/>
        <v>2.9785913744958113E-2</v>
      </c>
      <c r="AE13" s="263"/>
      <c r="AF13" s="264"/>
      <c r="AG13" s="128"/>
    </row>
    <row r="14" spans="1:33" s="14" customFormat="1" x14ac:dyDescent="0.2">
      <c r="A14" s="196" t="s">
        <v>68</v>
      </c>
      <c r="B14" s="121">
        <v>28</v>
      </c>
      <c r="C14" s="121">
        <v>0</v>
      </c>
      <c r="D14" s="111">
        <v>26</v>
      </c>
      <c r="E14" s="121">
        <v>0</v>
      </c>
      <c r="F14" s="121">
        <v>0</v>
      </c>
      <c r="G14" s="121">
        <v>0</v>
      </c>
      <c r="H14" s="111">
        <v>9</v>
      </c>
      <c r="I14" s="121">
        <v>4</v>
      </c>
      <c r="J14" s="121">
        <v>0</v>
      </c>
      <c r="K14" s="121">
        <v>0</v>
      </c>
      <c r="L14" s="111">
        <v>0</v>
      </c>
      <c r="M14" s="121">
        <v>0</v>
      </c>
      <c r="N14" s="121">
        <v>6</v>
      </c>
      <c r="O14" s="121">
        <v>0</v>
      </c>
      <c r="P14" s="111">
        <v>6</v>
      </c>
      <c r="Q14" s="121">
        <v>0</v>
      </c>
      <c r="R14" s="121">
        <v>0</v>
      </c>
      <c r="S14" s="121">
        <v>0</v>
      </c>
      <c r="T14" s="11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9</v>
      </c>
      <c r="AC14" s="111">
        <f t="shared" si="0"/>
        <v>88</v>
      </c>
      <c r="AD14" s="226">
        <f t="shared" si="1"/>
        <v>2.7303754266211604E-2</v>
      </c>
      <c r="AE14" s="263"/>
      <c r="AF14" s="264"/>
      <c r="AG14" s="128"/>
    </row>
    <row r="15" spans="1:33" s="14" customFormat="1" x14ac:dyDescent="0.2">
      <c r="A15" s="203" t="s">
        <v>128</v>
      </c>
      <c r="B15" s="119">
        <v>16</v>
      </c>
      <c r="C15" s="119">
        <v>5</v>
      </c>
      <c r="D15" s="108">
        <v>7</v>
      </c>
      <c r="E15" s="119">
        <v>6</v>
      </c>
      <c r="F15" s="119">
        <v>5</v>
      </c>
      <c r="G15" s="119">
        <v>0</v>
      </c>
      <c r="H15" s="108">
        <v>0</v>
      </c>
      <c r="I15" s="119">
        <v>0</v>
      </c>
      <c r="J15" s="119">
        <v>0</v>
      </c>
      <c r="K15" s="119">
        <v>0</v>
      </c>
      <c r="L15" s="108">
        <v>0</v>
      </c>
      <c r="M15" s="119">
        <v>0</v>
      </c>
      <c r="N15" s="119">
        <v>0</v>
      </c>
      <c r="O15" s="119">
        <v>0</v>
      </c>
      <c r="P15" s="108">
        <v>0</v>
      </c>
      <c r="Q15" s="119">
        <v>0</v>
      </c>
      <c r="R15" s="119">
        <v>0</v>
      </c>
      <c r="S15" s="119">
        <v>0</v>
      </c>
      <c r="T15" s="108">
        <v>0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19">
        <v>14</v>
      </c>
      <c r="AA15" s="119">
        <v>0</v>
      </c>
      <c r="AB15" s="119">
        <v>21</v>
      </c>
      <c r="AC15" s="108">
        <f t="shared" si="0"/>
        <v>74</v>
      </c>
      <c r="AD15" s="227">
        <f t="shared" si="1"/>
        <v>2.2959975178405211E-2</v>
      </c>
      <c r="AE15" s="263"/>
      <c r="AF15" s="264"/>
      <c r="AG15" s="128"/>
    </row>
    <row r="16" spans="1:33" s="14" customFormat="1" x14ac:dyDescent="0.2">
      <c r="A16" s="196" t="s">
        <v>95</v>
      </c>
      <c r="B16" s="121">
        <v>8</v>
      </c>
      <c r="C16" s="121">
        <v>26</v>
      </c>
      <c r="D16" s="111">
        <v>5</v>
      </c>
      <c r="E16" s="121">
        <v>0</v>
      </c>
      <c r="F16" s="121">
        <v>6</v>
      </c>
      <c r="G16" s="121">
        <v>8</v>
      </c>
      <c r="H16" s="111">
        <v>0</v>
      </c>
      <c r="I16" s="121">
        <v>0</v>
      </c>
      <c r="J16" s="121">
        <v>0</v>
      </c>
      <c r="K16" s="121">
        <v>0</v>
      </c>
      <c r="L16" s="111">
        <v>0</v>
      </c>
      <c r="M16" s="121">
        <v>0</v>
      </c>
      <c r="N16" s="121">
        <v>0</v>
      </c>
      <c r="O16" s="121">
        <v>0</v>
      </c>
      <c r="P16" s="111">
        <v>0</v>
      </c>
      <c r="Q16" s="121">
        <v>10</v>
      </c>
      <c r="R16" s="121">
        <v>0</v>
      </c>
      <c r="S16" s="121">
        <v>0</v>
      </c>
      <c r="T16" s="11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8</v>
      </c>
      <c r="AC16" s="111">
        <f t="shared" si="0"/>
        <v>71</v>
      </c>
      <c r="AD16" s="226">
        <f t="shared" si="1"/>
        <v>2.2029165373875271E-2</v>
      </c>
      <c r="AE16" s="263"/>
      <c r="AF16" s="264"/>
      <c r="AG16" s="128"/>
    </row>
    <row r="17" spans="1:33" x14ac:dyDescent="0.2">
      <c r="A17" s="203" t="s">
        <v>62</v>
      </c>
      <c r="B17" s="119">
        <v>0</v>
      </c>
      <c r="C17" s="119">
        <v>14</v>
      </c>
      <c r="D17" s="108">
        <v>0</v>
      </c>
      <c r="E17" s="119">
        <v>5</v>
      </c>
      <c r="F17" s="119">
        <v>0</v>
      </c>
      <c r="G17" s="119">
        <v>6</v>
      </c>
      <c r="H17" s="108">
        <v>0</v>
      </c>
      <c r="I17" s="119">
        <v>0</v>
      </c>
      <c r="J17" s="119">
        <v>0</v>
      </c>
      <c r="K17" s="119">
        <v>0</v>
      </c>
      <c r="L17" s="108">
        <v>0</v>
      </c>
      <c r="M17" s="119">
        <v>21</v>
      </c>
      <c r="N17" s="119">
        <v>0</v>
      </c>
      <c r="O17" s="119">
        <v>0</v>
      </c>
      <c r="P17" s="108">
        <v>0</v>
      </c>
      <c r="Q17" s="119">
        <v>0</v>
      </c>
      <c r="R17" s="119">
        <v>0</v>
      </c>
      <c r="S17" s="119">
        <v>0</v>
      </c>
      <c r="T17" s="108">
        <v>0</v>
      </c>
      <c r="U17" s="119">
        <v>0</v>
      </c>
      <c r="V17" s="119">
        <v>0</v>
      </c>
      <c r="W17" s="119">
        <v>5</v>
      </c>
      <c r="X17" s="119">
        <v>0</v>
      </c>
      <c r="Y17" s="119">
        <v>0</v>
      </c>
      <c r="Z17" s="119">
        <v>0</v>
      </c>
      <c r="AA17" s="119">
        <v>4</v>
      </c>
      <c r="AB17" s="119">
        <v>11</v>
      </c>
      <c r="AC17" s="108">
        <f t="shared" si="0"/>
        <v>66</v>
      </c>
      <c r="AD17" s="227">
        <f t="shared" si="1"/>
        <v>2.0477815699658702E-2</v>
      </c>
      <c r="AE17" s="263"/>
      <c r="AF17" s="262"/>
      <c r="AG17" s="127"/>
    </row>
    <row r="18" spans="1:33" x14ac:dyDescent="0.2">
      <c r="A18" s="196" t="s">
        <v>59</v>
      </c>
      <c r="B18" s="121">
        <v>0</v>
      </c>
      <c r="C18" s="121">
        <v>10</v>
      </c>
      <c r="D18" s="111">
        <v>4</v>
      </c>
      <c r="E18" s="121">
        <v>11</v>
      </c>
      <c r="F18" s="121">
        <v>0</v>
      </c>
      <c r="G18" s="121">
        <v>0</v>
      </c>
      <c r="H18" s="111">
        <v>0</v>
      </c>
      <c r="I18" s="121">
        <v>0</v>
      </c>
      <c r="J18" s="121">
        <v>6</v>
      </c>
      <c r="K18" s="121">
        <v>0</v>
      </c>
      <c r="L18" s="111">
        <v>8</v>
      </c>
      <c r="M18" s="121">
        <v>5</v>
      </c>
      <c r="N18" s="121">
        <v>0</v>
      </c>
      <c r="O18" s="121">
        <v>0</v>
      </c>
      <c r="P18" s="111">
        <v>9</v>
      </c>
      <c r="Q18" s="121">
        <v>0</v>
      </c>
      <c r="R18" s="121">
        <v>0</v>
      </c>
      <c r="S18" s="121">
        <v>0</v>
      </c>
      <c r="T18" s="11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9</v>
      </c>
      <c r="AC18" s="111">
        <f t="shared" si="0"/>
        <v>62</v>
      </c>
      <c r="AD18" s="226">
        <f t="shared" si="1"/>
        <v>1.923673596028545E-2</v>
      </c>
      <c r="AE18" s="263"/>
      <c r="AF18" s="262"/>
      <c r="AG18" s="127"/>
    </row>
    <row r="19" spans="1:33" x14ac:dyDescent="0.2">
      <c r="A19" s="203" t="s">
        <v>126</v>
      </c>
      <c r="B19" s="119">
        <v>7</v>
      </c>
      <c r="C19" s="119">
        <v>8</v>
      </c>
      <c r="D19" s="108">
        <v>0</v>
      </c>
      <c r="E19" s="119">
        <v>0</v>
      </c>
      <c r="F19" s="119">
        <v>8</v>
      </c>
      <c r="G19" s="119">
        <v>0</v>
      </c>
      <c r="H19" s="108">
        <v>0</v>
      </c>
      <c r="I19" s="119">
        <v>0</v>
      </c>
      <c r="J19" s="119">
        <v>0</v>
      </c>
      <c r="K19" s="119">
        <v>0</v>
      </c>
      <c r="L19" s="108">
        <v>0</v>
      </c>
      <c r="M19" s="119">
        <v>0</v>
      </c>
      <c r="N19" s="119">
        <v>6</v>
      </c>
      <c r="O19" s="119">
        <v>0</v>
      </c>
      <c r="P19" s="108">
        <v>0</v>
      </c>
      <c r="Q19" s="119">
        <v>0</v>
      </c>
      <c r="R19" s="119">
        <v>0</v>
      </c>
      <c r="S19" s="119">
        <v>0</v>
      </c>
      <c r="T19" s="108">
        <v>0</v>
      </c>
      <c r="U19" s="119">
        <v>0</v>
      </c>
      <c r="V19" s="119">
        <v>0</v>
      </c>
      <c r="W19" s="119">
        <v>0</v>
      </c>
      <c r="X19" s="119">
        <v>0</v>
      </c>
      <c r="Y19" s="119">
        <v>0</v>
      </c>
      <c r="Z19" s="119">
        <v>0</v>
      </c>
      <c r="AA19" s="119">
        <v>0</v>
      </c>
      <c r="AB19" s="119">
        <v>17</v>
      </c>
      <c r="AC19" s="108">
        <f t="shared" si="0"/>
        <v>46</v>
      </c>
      <c r="AD19" s="227">
        <f t="shared" si="1"/>
        <v>1.427241700279243E-2</v>
      </c>
      <c r="AE19" s="263"/>
      <c r="AF19" s="262"/>
      <c r="AG19" s="127"/>
    </row>
    <row r="20" spans="1:33" x14ac:dyDescent="0.2">
      <c r="A20" s="196" t="s">
        <v>85</v>
      </c>
      <c r="B20" s="121">
        <v>0</v>
      </c>
      <c r="C20" s="121">
        <v>16</v>
      </c>
      <c r="D20" s="111">
        <v>0</v>
      </c>
      <c r="E20" s="121">
        <v>0</v>
      </c>
      <c r="F20" s="121">
        <v>0</v>
      </c>
      <c r="G20" s="121">
        <v>0</v>
      </c>
      <c r="H20" s="111">
        <v>0</v>
      </c>
      <c r="I20" s="121">
        <v>0</v>
      </c>
      <c r="J20" s="121">
        <v>4</v>
      </c>
      <c r="K20" s="121">
        <v>0</v>
      </c>
      <c r="L20" s="111">
        <v>0</v>
      </c>
      <c r="M20" s="121">
        <v>0</v>
      </c>
      <c r="N20" s="121">
        <v>0</v>
      </c>
      <c r="O20" s="121">
        <v>0</v>
      </c>
      <c r="P20" s="111">
        <v>0</v>
      </c>
      <c r="Q20" s="121">
        <v>0</v>
      </c>
      <c r="R20" s="121">
        <v>0</v>
      </c>
      <c r="S20" s="121">
        <v>0</v>
      </c>
      <c r="T20" s="111">
        <v>0</v>
      </c>
      <c r="U20" s="121">
        <v>0</v>
      </c>
      <c r="V20" s="121">
        <v>0</v>
      </c>
      <c r="W20" s="121">
        <v>0</v>
      </c>
      <c r="X20" s="121">
        <v>11</v>
      </c>
      <c r="Y20" s="121">
        <v>0</v>
      </c>
      <c r="Z20" s="121">
        <v>0</v>
      </c>
      <c r="AA20" s="121">
        <v>0</v>
      </c>
      <c r="AB20" s="121">
        <v>7</v>
      </c>
      <c r="AC20" s="111">
        <f t="shared" si="0"/>
        <v>38</v>
      </c>
      <c r="AD20" s="226">
        <f t="shared" si="1"/>
        <v>1.179025752404592E-2</v>
      </c>
      <c r="AE20" s="263"/>
      <c r="AF20" s="262"/>
      <c r="AG20" s="127"/>
    </row>
    <row r="21" spans="1:33" x14ac:dyDescent="0.2">
      <c r="A21" s="203" t="s">
        <v>176</v>
      </c>
      <c r="B21" s="119">
        <v>7</v>
      </c>
      <c r="C21" s="119">
        <v>12</v>
      </c>
      <c r="D21" s="108">
        <v>0</v>
      </c>
      <c r="E21" s="119">
        <v>0</v>
      </c>
      <c r="F21" s="119">
        <v>0</v>
      </c>
      <c r="G21" s="119">
        <v>0</v>
      </c>
      <c r="H21" s="108">
        <v>0</v>
      </c>
      <c r="I21" s="119">
        <v>0</v>
      </c>
      <c r="J21" s="119">
        <v>0</v>
      </c>
      <c r="K21" s="119">
        <v>0</v>
      </c>
      <c r="L21" s="108">
        <v>0</v>
      </c>
      <c r="M21" s="119">
        <v>7</v>
      </c>
      <c r="N21" s="119">
        <v>0</v>
      </c>
      <c r="O21" s="119">
        <v>0</v>
      </c>
      <c r="P21" s="108">
        <v>5</v>
      </c>
      <c r="Q21" s="119">
        <v>0</v>
      </c>
      <c r="R21" s="119">
        <v>0</v>
      </c>
      <c r="S21" s="119">
        <v>0</v>
      </c>
      <c r="T21" s="108">
        <v>0</v>
      </c>
      <c r="U21" s="119">
        <v>0</v>
      </c>
      <c r="V21" s="119">
        <v>0</v>
      </c>
      <c r="W21" s="119">
        <v>0</v>
      </c>
      <c r="X21" s="119">
        <v>0</v>
      </c>
      <c r="Y21" s="119">
        <v>0</v>
      </c>
      <c r="Z21" s="119">
        <v>0</v>
      </c>
      <c r="AA21" s="119">
        <v>0</v>
      </c>
      <c r="AB21" s="119">
        <v>0</v>
      </c>
      <c r="AC21" s="108">
        <f t="shared" si="0"/>
        <v>31</v>
      </c>
      <c r="AD21" s="227">
        <f t="shared" si="1"/>
        <v>9.6183679801427249E-3</v>
      </c>
      <c r="AE21" s="263"/>
      <c r="AF21" s="262"/>
      <c r="AG21" s="127"/>
    </row>
    <row r="22" spans="1:33" x14ac:dyDescent="0.2">
      <c r="A22" s="196" t="s">
        <v>174</v>
      </c>
      <c r="B22" s="121">
        <v>0</v>
      </c>
      <c r="C22" s="121">
        <v>0</v>
      </c>
      <c r="D22" s="111">
        <v>6</v>
      </c>
      <c r="E22" s="121">
        <v>15</v>
      </c>
      <c r="F22" s="121">
        <v>0</v>
      </c>
      <c r="G22" s="121">
        <v>0</v>
      </c>
      <c r="H22" s="111">
        <v>0</v>
      </c>
      <c r="I22" s="121">
        <v>0</v>
      </c>
      <c r="J22" s="121">
        <v>5</v>
      </c>
      <c r="K22" s="121">
        <v>0</v>
      </c>
      <c r="L22" s="111">
        <v>0</v>
      </c>
      <c r="M22" s="121">
        <v>0</v>
      </c>
      <c r="N22" s="121">
        <v>0</v>
      </c>
      <c r="O22" s="121">
        <v>0</v>
      </c>
      <c r="P22" s="111">
        <v>0</v>
      </c>
      <c r="Q22" s="121">
        <v>0</v>
      </c>
      <c r="R22" s="121">
        <v>0</v>
      </c>
      <c r="S22" s="121">
        <v>0</v>
      </c>
      <c r="T22" s="11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3</v>
      </c>
      <c r="AC22" s="111">
        <f t="shared" si="0"/>
        <v>29</v>
      </c>
      <c r="AD22" s="226">
        <f t="shared" si="1"/>
        <v>8.9978281104560968E-3</v>
      </c>
      <c r="AE22" s="263"/>
      <c r="AF22" s="262"/>
      <c r="AG22" s="127"/>
    </row>
    <row r="23" spans="1:33" x14ac:dyDescent="0.2">
      <c r="A23" s="203" t="s">
        <v>49</v>
      </c>
      <c r="B23" s="119">
        <v>10</v>
      </c>
      <c r="C23" s="119">
        <v>7</v>
      </c>
      <c r="D23" s="108">
        <v>0</v>
      </c>
      <c r="E23" s="119">
        <v>0</v>
      </c>
      <c r="F23" s="119">
        <v>3</v>
      </c>
      <c r="G23" s="119">
        <v>6</v>
      </c>
      <c r="H23" s="108">
        <v>0</v>
      </c>
      <c r="I23" s="119">
        <v>0</v>
      </c>
      <c r="J23" s="119">
        <v>0</v>
      </c>
      <c r="K23" s="119">
        <v>0</v>
      </c>
      <c r="L23" s="108">
        <v>0</v>
      </c>
      <c r="M23" s="119">
        <v>0</v>
      </c>
      <c r="N23" s="119">
        <v>0</v>
      </c>
      <c r="O23" s="119">
        <v>0</v>
      </c>
      <c r="P23" s="108">
        <v>0</v>
      </c>
      <c r="Q23" s="119">
        <v>0</v>
      </c>
      <c r="R23" s="119">
        <v>0</v>
      </c>
      <c r="S23" s="119">
        <v>0</v>
      </c>
      <c r="T23" s="108">
        <v>0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19">
        <v>0</v>
      </c>
      <c r="AA23" s="119">
        <v>0</v>
      </c>
      <c r="AB23" s="119">
        <v>2</v>
      </c>
      <c r="AC23" s="108">
        <f t="shared" si="0"/>
        <v>28</v>
      </c>
      <c r="AD23" s="227">
        <f t="shared" si="1"/>
        <v>8.6875581756127827E-3</v>
      </c>
      <c r="AE23" s="263"/>
      <c r="AF23" s="262"/>
      <c r="AG23" s="127"/>
    </row>
    <row r="24" spans="1:33" x14ac:dyDescent="0.2">
      <c r="A24" s="196" t="s">
        <v>118</v>
      </c>
      <c r="B24" s="121">
        <v>0</v>
      </c>
      <c r="C24" s="121">
        <v>12</v>
      </c>
      <c r="D24" s="111">
        <v>0</v>
      </c>
      <c r="E24" s="121">
        <v>0</v>
      </c>
      <c r="F24" s="121">
        <v>0</v>
      </c>
      <c r="G24" s="121">
        <v>0</v>
      </c>
      <c r="H24" s="111">
        <v>0</v>
      </c>
      <c r="I24" s="121">
        <v>0</v>
      </c>
      <c r="J24" s="121">
        <v>0</v>
      </c>
      <c r="K24" s="121">
        <v>0</v>
      </c>
      <c r="L24" s="111">
        <v>0</v>
      </c>
      <c r="M24" s="121">
        <v>0</v>
      </c>
      <c r="N24" s="121">
        <v>0</v>
      </c>
      <c r="O24" s="121">
        <v>0</v>
      </c>
      <c r="P24" s="111">
        <v>7</v>
      </c>
      <c r="Q24" s="121">
        <v>0</v>
      </c>
      <c r="R24" s="121">
        <v>0</v>
      </c>
      <c r="S24" s="121">
        <v>0</v>
      </c>
      <c r="T24" s="11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7</v>
      </c>
      <c r="AC24" s="111">
        <f t="shared" si="0"/>
        <v>26</v>
      </c>
      <c r="AD24" s="226">
        <f t="shared" si="1"/>
        <v>8.0670183059261564E-3</v>
      </c>
      <c r="AE24" s="263"/>
      <c r="AF24" s="262"/>
      <c r="AG24" s="127"/>
    </row>
    <row r="25" spans="1:33" x14ac:dyDescent="0.2">
      <c r="A25" s="203" t="s">
        <v>175</v>
      </c>
      <c r="B25" s="119">
        <v>14</v>
      </c>
      <c r="C25" s="119">
        <v>0</v>
      </c>
      <c r="D25" s="108">
        <v>0</v>
      </c>
      <c r="E25" s="119">
        <v>0</v>
      </c>
      <c r="F25" s="119">
        <v>0</v>
      </c>
      <c r="G25" s="119">
        <v>0</v>
      </c>
      <c r="H25" s="108">
        <v>0</v>
      </c>
      <c r="I25" s="119">
        <v>0</v>
      </c>
      <c r="J25" s="119">
        <v>0</v>
      </c>
      <c r="K25" s="119">
        <v>0</v>
      </c>
      <c r="L25" s="108">
        <v>0</v>
      </c>
      <c r="M25" s="119">
        <v>0</v>
      </c>
      <c r="N25" s="119">
        <v>0</v>
      </c>
      <c r="O25" s="119">
        <v>0</v>
      </c>
      <c r="P25" s="108">
        <v>0</v>
      </c>
      <c r="Q25" s="119">
        <v>0</v>
      </c>
      <c r="R25" s="119">
        <v>0</v>
      </c>
      <c r="S25" s="119">
        <v>0</v>
      </c>
      <c r="T25" s="108">
        <v>0</v>
      </c>
      <c r="U25" s="119">
        <v>0</v>
      </c>
      <c r="V25" s="119">
        <v>0</v>
      </c>
      <c r="W25" s="119">
        <v>0</v>
      </c>
      <c r="X25" s="119">
        <v>4</v>
      </c>
      <c r="Y25" s="119">
        <v>0</v>
      </c>
      <c r="Z25" s="119">
        <v>0</v>
      </c>
      <c r="AA25" s="119">
        <v>0</v>
      </c>
      <c r="AB25" s="119">
        <v>7</v>
      </c>
      <c r="AC25" s="108">
        <f t="shared" si="0"/>
        <v>25</v>
      </c>
      <c r="AD25" s="227">
        <f t="shared" si="1"/>
        <v>7.7567483710828423E-3</v>
      </c>
      <c r="AE25" s="263"/>
      <c r="AF25" s="262"/>
      <c r="AG25" s="127"/>
    </row>
    <row r="26" spans="1:33" x14ac:dyDescent="0.2">
      <c r="A26" s="196" t="s">
        <v>172</v>
      </c>
      <c r="B26" s="121">
        <v>6</v>
      </c>
      <c r="C26" s="121">
        <v>0</v>
      </c>
      <c r="D26" s="111">
        <v>0</v>
      </c>
      <c r="E26" s="121">
        <v>0</v>
      </c>
      <c r="F26" s="121">
        <v>0</v>
      </c>
      <c r="G26" s="121">
        <v>0</v>
      </c>
      <c r="H26" s="111">
        <v>0</v>
      </c>
      <c r="I26" s="121">
        <v>0</v>
      </c>
      <c r="J26" s="121">
        <v>0</v>
      </c>
      <c r="K26" s="121">
        <v>0</v>
      </c>
      <c r="L26" s="111">
        <v>0</v>
      </c>
      <c r="M26" s="121">
        <v>0</v>
      </c>
      <c r="N26" s="121">
        <v>0</v>
      </c>
      <c r="O26" s="121">
        <v>0</v>
      </c>
      <c r="P26" s="111">
        <v>0</v>
      </c>
      <c r="Q26" s="121">
        <v>0</v>
      </c>
      <c r="R26" s="121">
        <v>0</v>
      </c>
      <c r="S26" s="121">
        <v>0</v>
      </c>
      <c r="T26" s="111">
        <v>0</v>
      </c>
      <c r="U26" s="121">
        <v>0</v>
      </c>
      <c r="V26" s="121">
        <v>5</v>
      </c>
      <c r="W26" s="121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7</v>
      </c>
      <c r="AC26" s="111">
        <f t="shared" si="0"/>
        <v>18</v>
      </c>
      <c r="AD26" s="226">
        <f t="shared" si="1"/>
        <v>5.5848588271796467E-3</v>
      </c>
      <c r="AE26" s="263"/>
      <c r="AF26" s="262"/>
      <c r="AG26" s="127"/>
    </row>
    <row r="27" spans="1:33" x14ac:dyDescent="0.2">
      <c r="A27" s="203" t="s">
        <v>173</v>
      </c>
      <c r="B27" s="119">
        <v>0</v>
      </c>
      <c r="C27" s="119">
        <v>0</v>
      </c>
      <c r="D27" s="108">
        <v>0</v>
      </c>
      <c r="E27" s="119">
        <v>0</v>
      </c>
      <c r="F27" s="119">
        <v>6</v>
      </c>
      <c r="G27" s="119">
        <v>0</v>
      </c>
      <c r="H27" s="108">
        <v>0</v>
      </c>
      <c r="I27" s="119">
        <v>0</v>
      </c>
      <c r="J27" s="119">
        <v>0</v>
      </c>
      <c r="K27" s="119">
        <v>0</v>
      </c>
      <c r="L27" s="108">
        <v>0</v>
      </c>
      <c r="M27" s="119">
        <v>0</v>
      </c>
      <c r="N27" s="119">
        <v>0</v>
      </c>
      <c r="O27" s="119">
        <v>0</v>
      </c>
      <c r="P27" s="108">
        <v>0</v>
      </c>
      <c r="Q27" s="119">
        <v>0</v>
      </c>
      <c r="R27" s="119">
        <v>0</v>
      </c>
      <c r="S27" s="119">
        <v>0</v>
      </c>
      <c r="T27" s="108">
        <v>0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19">
        <v>0</v>
      </c>
      <c r="AA27" s="119">
        <v>0</v>
      </c>
      <c r="AB27" s="119">
        <v>12</v>
      </c>
      <c r="AC27" s="108">
        <f t="shared" si="0"/>
        <v>18</v>
      </c>
      <c r="AD27" s="227">
        <f t="shared" si="1"/>
        <v>5.5848588271796467E-3</v>
      </c>
      <c r="AE27" s="263"/>
      <c r="AF27" s="262"/>
      <c r="AG27" s="127"/>
    </row>
    <row r="28" spans="1:33" x14ac:dyDescent="0.2">
      <c r="A28" s="196" t="s">
        <v>93</v>
      </c>
      <c r="B28" s="121">
        <v>0</v>
      </c>
      <c r="C28" s="121">
        <v>8</v>
      </c>
      <c r="D28" s="111">
        <v>0</v>
      </c>
      <c r="E28" s="121">
        <v>0</v>
      </c>
      <c r="F28" s="121">
        <v>0</v>
      </c>
      <c r="G28" s="121">
        <v>0</v>
      </c>
      <c r="H28" s="111">
        <v>0</v>
      </c>
      <c r="I28" s="121">
        <v>0</v>
      </c>
      <c r="J28" s="121">
        <v>0</v>
      </c>
      <c r="K28" s="121">
        <v>0</v>
      </c>
      <c r="L28" s="111">
        <v>0</v>
      </c>
      <c r="M28" s="121">
        <v>5</v>
      </c>
      <c r="N28" s="121">
        <v>0</v>
      </c>
      <c r="O28" s="121">
        <v>0</v>
      </c>
      <c r="P28" s="111">
        <v>0</v>
      </c>
      <c r="Q28" s="121">
        <v>0</v>
      </c>
      <c r="R28" s="121">
        <v>0</v>
      </c>
      <c r="S28" s="121">
        <v>0</v>
      </c>
      <c r="T28" s="11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4</v>
      </c>
      <c r="AC28" s="111">
        <f t="shared" si="0"/>
        <v>17</v>
      </c>
      <c r="AD28" s="226">
        <f t="shared" si="1"/>
        <v>5.2745888923363326E-3</v>
      </c>
      <c r="AE28" s="263"/>
      <c r="AF28" s="262"/>
      <c r="AG28" s="127"/>
    </row>
    <row r="29" spans="1:33" x14ac:dyDescent="0.2">
      <c r="A29" s="203" t="s">
        <v>64</v>
      </c>
      <c r="B29" s="119">
        <v>0</v>
      </c>
      <c r="C29" s="119">
        <v>0</v>
      </c>
      <c r="D29" s="108">
        <v>0</v>
      </c>
      <c r="E29" s="119">
        <v>0</v>
      </c>
      <c r="F29" s="119">
        <v>5</v>
      </c>
      <c r="G29" s="119">
        <v>0</v>
      </c>
      <c r="H29" s="108">
        <v>0</v>
      </c>
      <c r="I29" s="119">
        <v>0</v>
      </c>
      <c r="J29" s="119">
        <v>0</v>
      </c>
      <c r="K29" s="119">
        <v>0</v>
      </c>
      <c r="L29" s="108">
        <v>0</v>
      </c>
      <c r="M29" s="119">
        <v>0</v>
      </c>
      <c r="N29" s="119">
        <v>0</v>
      </c>
      <c r="O29" s="119">
        <v>0</v>
      </c>
      <c r="P29" s="108">
        <v>0</v>
      </c>
      <c r="Q29" s="119">
        <v>0</v>
      </c>
      <c r="R29" s="119">
        <v>0</v>
      </c>
      <c r="S29" s="119">
        <v>0</v>
      </c>
      <c r="T29" s="108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10</v>
      </c>
      <c r="AC29" s="108">
        <f t="shared" si="0"/>
        <v>15</v>
      </c>
      <c r="AD29" s="227">
        <f t="shared" si="1"/>
        <v>4.6540490226497054E-3</v>
      </c>
      <c r="AE29" s="263"/>
      <c r="AF29" s="262"/>
      <c r="AG29" s="127"/>
    </row>
    <row r="30" spans="1:33" x14ac:dyDescent="0.2">
      <c r="A30" s="196" t="s">
        <v>160</v>
      </c>
      <c r="B30" s="121">
        <v>0</v>
      </c>
      <c r="C30" s="121">
        <v>0</v>
      </c>
      <c r="D30" s="111">
        <v>0</v>
      </c>
      <c r="E30" s="121">
        <v>0</v>
      </c>
      <c r="F30" s="121">
        <v>6</v>
      </c>
      <c r="G30" s="121">
        <v>0</v>
      </c>
      <c r="H30" s="111">
        <v>0</v>
      </c>
      <c r="I30" s="121">
        <v>0</v>
      </c>
      <c r="J30" s="121">
        <v>0</v>
      </c>
      <c r="K30" s="121">
        <v>0</v>
      </c>
      <c r="L30" s="111">
        <v>0</v>
      </c>
      <c r="M30" s="121">
        <v>0</v>
      </c>
      <c r="N30" s="121">
        <v>0</v>
      </c>
      <c r="O30" s="121">
        <v>0</v>
      </c>
      <c r="P30" s="111">
        <v>0</v>
      </c>
      <c r="Q30" s="121">
        <v>0</v>
      </c>
      <c r="R30" s="121">
        <v>0</v>
      </c>
      <c r="S30" s="121">
        <v>0</v>
      </c>
      <c r="T30" s="11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1</v>
      </c>
      <c r="AC30" s="111">
        <f t="shared" si="0"/>
        <v>7</v>
      </c>
      <c r="AD30" s="226">
        <f t="shared" si="1"/>
        <v>2.1718895439031957E-3</v>
      </c>
      <c r="AE30" s="263"/>
      <c r="AF30" s="262"/>
      <c r="AG30" s="127"/>
    </row>
    <row r="31" spans="1:33" x14ac:dyDescent="0.2">
      <c r="A31" s="247" t="s">
        <v>171</v>
      </c>
      <c r="B31" s="129">
        <f>SUM(B4:B30)</f>
        <v>608</v>
      </c>
      <c r="C31" s="129">
        <f t="shared" ref="C31:AB31" si="2">SUM(C4:C30)</f>
        <v>369</v>
      </c>
      <c r="D31" s="129">
        <f t="shared" si="2"/>
        <v>196</v>
      </c>
      <c r="E31" s="129">
        <f t="shared" si="2"/>
        <v>146</v>
      </c>
      <c r="F31" s="129">
        <f t="shared" si="2"/>
        <v>143</v>
      </c>
      <c r="G31" s="129">
        <f t="shared" si="2"/>
        <v>113</v>
      </c>
      <c r="H31" s="129">
        <f t="shared" si="2"/>
        <v>88</v>
      </c>
      <c r="I31" s="129">
        <f t="shared" si="2"/>
        <v>84</v>
      </c>
      <c r="J31" s="129">
        <f t="shared" si="2"/>
        <v>74</v>
      </c>
      <c r="K31" s="129">
        <f t="shared" si="2"/>
        <v>67</v>
      </c>
      <c r="L31" s="129">
        <f t="shared" si="2"/>
        <v>62</v>
      </c>
      <c r="M31" s="129">
        <f t="shared" si="2"/>
        <v>62</v>
      </c>
      <c r="N31" s="129">
        <f t="shared" si="2"/>
        <v>59</v>
      </c>
      <c r="O31" s="129">
        <f t="shared" si="2"/>
        <v>53</v>
      </c>
      <c r="P31" s="129">
        <f t="shared" si="2"/>
        <v>50</v>
      </c>
      <c r="Q31" s="129">
        <f t="shared" si="2"/>
        <v>49</v>
      </c>
      <c r="R31" s="129">
        <f t="shared" si="2"/>
        <v>46</v>
      </c>
      <c r="S31" s="129">
        <f t="shared" si="2"/>
        <v>45</v>
      </c>
      <c r="T31" s="129">
        <f t="shared" si="2"/>
        <v>37</v>
      </c>
      <c r="U31" s="129">
        <f t="shared" si="2"/>
        <v>36</v>
      </c>
      <c r="V31" s="129">
        <f t="shared" si="2"/>
        <v>30</v>
      </c>
      <c r="W31" s="129">
        <f t="shared" si="2"/>
        <v>28</v>
      </c>
      <c r="X31" s="129">
        <f t="shared" si="2"/>
        <v>27</v>
      </c>
      <c r="Y31" s="129">
        <f t="shared" si="2"/>
        <v>26</v>
      </c>
      <c r="Z31" s="129">
        <f t="shared" si="2"/>
        <v>24</v>
      </c>
      <c r="AA31" s="129">
        <f t="shared" si="2"/>
        <v>21</v>
      </c>
      <c r="AB31" s="129">
        <f t="shared" si="2"/>
        <v>680</v>
      </c>
      <c r="AC31" s="129">
        <f>SUM(B31:AB31)</f>
        <v>3223</v>
      </c>
      <c r="AD31" s="248">
        <f>SUM(AD4:AD30)</f>
        <v>0.99999999999999989</v>
      </c>
      <c r="AE31" s="263"/>
      <c r="AF31" s="262"/>
      <c r="AG31" s="127"/>
    </row>
    <row r="32" spans="1:33" x14ac:dyDescent="0.2">
      <c r="A32" s="249" t="s">
        <v>170</v>
      </c>
      <c r="B32" s="250">
        <f t="shared" ref="B32:W32" si="3">B31/$AC$31</f>
        <v>0.18864412038473471</v>
      </c>
      <c r="C32" s="250">
        <f t="shared" si="3"/>
        <v>0.11448960595718274</v>
      </c>
      <c r="D32" s="250">
        <f t="shared" si="3"/>
        <v>6.0812907229289483E-2</v>
      </c>
      <c r="E32" s="250">
        <f t="shared" si="3"/>
        <v>4.5299410487123798E-2</v>
      </c>
      <c r="F32" s="250">
        <f t="shared" si="3"/>
        <v>4.4368600682593858E-2</v>
      </c>
      <c r="G32" s="250">
        <f t="shared" si="3"/>
        <v>3.5060502637294447E-2</v>
      </c>
      <c r="H32" s="250">
        <f t="shared" si="3"/>
        <v>2.7303754266211604E-2</v>
      </c>
      <c r="I32" s="250">
        <f t="shared" si="3"/>
        <v>2.6062674526838348E-2</v>
      </c>
      <c r="J32" s="250">
        <f t="shared" si="3"/>
        <v>2.2959975178405211E-2</v>
      </c>
      <c r="K32" s="250">
        <f t="shared" si="3"/>
        <v>2.0788085634502018E-2</v>
      </c>
      <c r="L32" s="250">
        <f t="shared" si="3"/>
        <v>1.923673596028545E-2</v>
      </c>
      <c r="M32" s="250">
        <f t="shared" si="3"/>
        <v>1.923673596028545E-2</v>
      </c>
      <c r="N32" s="250">
        <f t="shared" si="3"/>
        <v>1.8305926155755506E-2</v>
      </c>
      <c r="O32" s="250">
        <f t="shared" si="3"/>
        <v>1.6444306546695625E-2</v>
      </c>
      <c r="P32" s="250">
        <f t="shared" si="3"/>
        <v>1.5513496742165685E-2</v>
      </c>
      <c r="Q32" s="250">
        <f t="shared" si="3"/>
        <v>1.5203226807322371E-2</v>
      </c>
      <c r="R32" s="250">
        <f t="shared" si="3"/>
        <v>1.427241700279243E-2</v>
      </c>
      <c r="S32" s="250">
        <f t="shared" si="3"/>
        <v>1.3962147067949116E-2</v>
      </c>
      <c r="T32" s="250">
        <f t="shared" si="3"/>
        <v>1.1479987589202606E-2</v>
      </c>
      <c r="U32" s="250">
        <f t="shared" si="3"/>
        <v>1.1169717654359293E-2</v>
      </c>
      <c r="V32" s="250">
        <f t="shared" si="3"/>
        <v>9.3080980452994108E-3</v>
      </c>
      <c r="W32" s="250">
        <f t="shared" si="3"/>
        <v>8.6875581756127827E-3</v>
      </c>
      <c r="X32" s="250">
        <f t="shared" ref="X32:AB32" si="4">X31/$AC$31</f>
        <v>8.3772882407694687E-3</v>
      </c>
      <c r="Y32" s="250">
        <f t="shared" si="4"/>
        <v>8.0670183059261564E-3</v>
      </c>
      <c r="Z32" s="250">
        <f t="shared" si="4"/>
        <v>7.4464784362395283E-3</v>
      </c>
      <c r="AA32" s="250">
        <f t="shared" si="4"/>
        <v>6.5156686317095871E-3</v>
      </c>
      <c r="AB32" s="250">
        <f t="shared" si="4"/>
        <v>0.21098355569345331</v>
      </c>
      <c r="AC32" s="250">
        <f>SUM(B32:AB32)</f>
        <v>0.99999999999999989</v>
      </c>
      <c r="AD32" s="251"/>
      <c r="AE32" s="263"/>
      <c r="AF32" s="262"/>
      <c r="AG32" s="127"/>
    </row>
    <row r="33" spans="1:33" x14ac:dyDescent="0.2">
      <c r="A33" s="130"/>
      <c r="B33" s="130"/>
      <c r="C33" s="131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1"/>
      <c r="X33" s="131"/>
      <c r="Y33" s="131"/>
      <c r="Z33" s="131"/>
      <c r="AA33" s="131"/>
      <c r="AB33" s="131"/>
      <c r="AC33" s="131"/>
      <c r="AD33" s="131"/>
      <c r="AE33" s="262"/>
      <c r="AF33" s="262"/>
      <c r="AG33" s="127"/>
    </row>
    <row r="34" spans="1:33" x14ac:dyDescent="0.2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1"/>
      <c r="X34" s="131"/>
      <c r="Y34" s="131"/>
      <c r="Z34" s="131"/>
      <c r="AA34" s="131"/>
      <c r="AB34" s="131"/>
      <c r="AC34" s="131"/>
      <c r="AD34" s="131"/>
      <c r="AE34" s="262"/>
      <c r="AF34" s="262"/>
      <c r="AG34" s="127"/>
    </row>
    <row r="35" spans="1:33" x14ac:dyDescent="0.2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1"/>
      <c r="X35" s="131"/>
      <c r="Y35" s="131"/>
      <c r="Z35" s="131"/>
      <c r="AA35" s="131"/>
      <c r="AB35" s="131"/>
      <c r="AC35" s="131"/>
      <c r="AD35" s="131"/>
      <c r="AE35" s="262"/>
      <c r="AF35" s="262"/>
      <c r="AG35" s="127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7"/>
  <dimension ref="A1:W400"/>
  <sheetViews>
    <sheetView zoomScaleNormal="100" workbookViewId="0">
      <selection activeCell="F2" sqref="F2"/>
    </sheetView>
  </sheetViews>
  <sheetFormatPr defaultRowHeight="15" x14ac:dyDescent="0.25"/>
  <cols>
    <col min="1" max="1" width="10.85546875" customWidth="1"/>
    <col min="2" max="2" width="28.140625" bestFit="1" customWidth="1"/>
    <col min="3" max="4" width="15.85546875" customWidth="1"/>
  </cols>
  <sheetData>
    <row r="1" spans="1:23" s="5" customFormat="1" ht="16.5" x14ac:dyDescent="0.3">
      <c r="A1" s="134" t="s">
        <v>719</v>
      </c>
      <c r="B1" s="133"/>
      <c r="C1" s="133"/>
      <c r="D1" s="133"/>
      <c r="E1" s="7"/>
      <c r="F1" s="7"/>
      <c r="G1" s="7"/>
      <c r="H1" s="7"/>
      <c r="I1" s="7"/>
      <c r="J1" s="7"/>
      <c r="K1" s="7"/>
      <c r="L1" s="6"/>
      <c r="M1" s="7"/>
      <c r="N1" s="7"/>
      <c r="O1" s="7"/>
      <c r="P1" s="6"/>
      <c r="Q1" s="6"/>
      <c r="R1" s="7"/>
      <c r="S1" s="6"/>
      <c r="T1" s="6"/>
      <c r="U1" s="9"/>
      <c r="V1" s="9"/>
      <c r="W1" s="10"/>
    </row>
    <row r="2" spans="1:23" ht="16.5" x14ac:dyDescent="0.3">
      <c r="A2" s="57"/>
      <c r="B2" s="57"/>
      <c r="C2" s="57"/>
      <c r="D2" s="57"/>
    </row>
    <row r="3" spans="1:23" x14ac:dyDescent="0.25">
      <c r="A3" s="153" t="s">
        <v>45</v>
      </c>
      <c r="B3" s="154" t="s">
        <v>44</v>
      </c>
      <c r="C3" s="154" t="s">
        <v>2</v>
      </c>
      <c r="D3" s="155" t="s">
        <v>3</v>
      </c>
    </row>
    <row r="4" spans="1:23" x14ac:dyDescent="0.25">
      <c r="A4" s="208" t="s">
        <v>160</v>
      </c>
      <c r="B4" s="113" t="s">
        <v>505</v>
      </c>
      <c r="C4" s="114">
        <v>1</v>
      </c>
      <c r="D4" s="159">
        <v>1</v>
      </c>
    </row>
    <row r="5" spans="1:23" x14ac:dyDescent="0.25">
      <c r="A5" s="207" t="s">
        <v>160</v>
      </c>
      <c r="B5" s="116" t="s">
        <v>179</v>
      </c>
      <c r="C5" s="117">
        <v>1</v>
      </c>
      <c r="D5" s="209">
        <v>6</v>
      </c>
    </row>
    <row r="6" spans="1:23" x14ac:dyDescent="0.25">
      <c r="A6" s="208" t="s">
        <v>174</v>
      </c>
      <c r="B6" s="113" t="s">
        <v>180</v>
      </c>
      <c r="C6" s="114">
        <v>1</v>
      </c>
      <c r="D6" s="159">
        <v>6</v>
      </c>
    </row>
    <row r="7" spans="1:23" x14ac:dyDescent="0.25">
      <c r="A7" s="207" t="s">
        <v>174</v>
      </c>
      <c r="B7" s="116" t="s">
        <v>181</v>
      </c>
      <c r="C7" s="117">
        <v>5</v>
      </c>
      <c r="D7" s="209">
        <v>23</v>
      </c>
    </row>
    <row r="8" spans="1:23" x14ac:dyDescent="0.25">
      <c r="A8" s="208" t="s">
        <v>95</v>
      </c>
      <c r="B8" s="113" t="s">
        <v>518</v>
      </c>
      <c r="C8" s="114">
        <v>1</v>
      </c>
      <c r="D8" s="159">
        <v>2</v>
      </c>
    </row>
    <row r="9" spans="1:23" x14ac:dyDescent="0.25">
      <c r="A9" s="207" t="s">
        <v>95</v>
      </c>
      <c r="B9" s="116" t="s">
        <v>94</v>
      </c>
      <c r="C9" s="117">
        <v>10</v>
      </c>
      <c r="D9" s="209">
        <v>69</v>
      </c>
    </row>
    <row r="10" spans="1:23" x14ac:dyDescent="0.25">
      <c r="A10" s="208" t="s">
        <v>93</v>
      </c>
      <c r="B10" s="113" t="s">
        <v>92</v>
      </c>
      <c r="C10" s="114">
        <v>4</v>
      </c>
      <c r="D10" s="159">
        <v>17</v>
      </c>
    </row>
    <row r="11" spans="1:23" x14ac:dyDescent="0.25">
      <c r="A11" s="207" t="s">
        <v>91</v>
      </c>
      <c r="B11" s="116" t="s">
        <v>182</v>
      </c>
      <c r="C11" s="117">
        <v>1</v>
      </c>
      <c r="D11" s="209">
        <v>1</v>
      </c>
    </row>
    <row r="12" spans="1:23" x14ac:dyDescent="0.25">
      <c r="A12" s="208" t="s">
        <v>91</v>
      </c>
      <c r="B12" s="113" t="s">
        <v>519</v>
      </c>
      <c r="C12" s="114">
        <v>1</v>
      </c>
      <c r="D12" s="159">
        <v>2</v>
      </c>
    </row>
    <row r="13" spans="1:23" x14ac:dyDescent="0.25">
      <c r="A13" s="207" t="s">
        <v>91</v>
      </c>
      <c r="B13" s="116" t="s">
        <v>183</v>
      </c>
      <c r="C13" s="117">
        <v>1</v>
      </c>
      <c r="D13" s="209">
        <v>1</v>
      </c>
    </row>
    <row r="14" spans="1:23" x14ac:dyDescent="0.25">
      <c r="A14" s="208" t="s">
        <v>91</v>
      </c>
      <c r="B14" s="113" t="s">
        <v>487</v>
      </c>
      <c r="C14" s="114">
        <v>1</v>
      </c>
      <c r="D14" s="159">
        <v>5</v>
      </c>
    </row>
    <row r="15" spans="1:23" x14ac:dyDescent="0.25">
      <c r="A15" s="207" t="s">
        <v>91</v>
      </c>
      <c r="B15" s="116" t="s">
        <v>184</v>
      </c>
      <c r="C15" s="117">
        <v>1</v>
      </c>
      <c r="D15" s="209">
        <v>2</v>
      </c>
    </row>
    <row r="16" spans="1:23" x14ac:dyDescent="0.25">
      <c r="A16" s="208" t="s">
        <v>91</v>
      </c>
      <c r="B16" s="113" t="s">
        <v>185</v>
      </c>
      <c r="C16" s="114">
        <v>2</v>
      </c>
      <c r="D16" s="159">
        <v>9</v>
      </c>
    </row>
    <row r="17" spans="1:4" x14ac:dyDescent="0.25">
      <c r="A17" s="207" t="s">
        <v>91</v>
      </c>
      <c r="B17" s="116" t="s">
        <v>186</v>
      </c>
      <c r="C17" s="117">
        <v>1</v>
      </c>
      <c r="D17" s="209">
        <v>2</v>
      </c>
    </row>
    <row r="18" spans="1:4" x14ac:dyDescent="0.25">
      <c r="A18" s="208" t="s">
        <v>91</v>
      </c>
      <c r="B18" s="113" t="s">
        <v>488</v>
      </c>
      <c r="C18" s="114">
        <v>1</v>
      </c>
      <c r="D18" s="159">
        <v>4</v>
      </c>
    </row>
    <row r="19" spans="1:4" x14ac:dyDescent="0.25">
      <c r="A19" s="207" t="s">
        <v>91</v>
      </c>
      <c r="B19" s="116" t="s">
        <v>90</v>
      </c>
      <c r="C19" s="117">
        <v>1</v>
      </c>
      <c r="D19" s="209">
        <v>2</v>
      </c>
    </row>
    <row r="20" spans="1:4" x14ac:dyDescent="0.25">
      <c r="A20" s="208" t="s">
        <v>91</v>
      </c>
      <c r="B20" s="113" t="s">
        <v>187</v>
      </c>
      <c r="C20" s="114">
        <v>1</v>
      </c>
      <c r="D20" s="159">
        <v>1</v>
      </c>
    </row>
    <row r="21" spans="1:4" x14ac:dyDescent="0.25">
      <c r="A21" s="207" t="s">
        <v>91</v>
      </c>
      <c r="B21" s="116" t="s">
        <v>141</v>
      </c>
      <c r="C21" s="117">
        <v>11</v>
      </c>
      <c r="D21" s="209">
        <v>63</v>
      </c>
    </row>
    <row r="22" spans="1:4" x14ac:dyDescent="0.25">
      <c r="A22" s="208" t="s">
        <v>91</v>
      </c>
      <c r="B22" s="113" t="s">
        <v>188</v>
      </c>
      <c r="C22" s="114">
        <v>1</v>
      </c>
      <c r="D22" s="159">
        <v>2</v>
      </c>
    </row>
    <row r="23" spans="1:4" x14ac:dyDescent="0.25">
      <c r="A23" s="207" t="s">
        <v>91</v>
      </c>
      <c r="B23" s="116" t="s">
        <v>114</v>
      </c>
      <c r="C23" s="117">
        <v>1</v>
      </c>
      <c r="D23" s="209">
        <v>2</v>
      </c>
    </row>
    <row r="24" spans="1:4" x14ac:dyDescent="0.25">
      <c r="A24" s="208" t="s">
        <v>91</v>
      </c>
      <c r="B24" s="113" t="s">
        <v>520</v>
      </c>
      <c r="C24" s="114">
        <v>1</v>
      </c>
      <c r="D24" s="159">
        <v>1</v>
      </c>
    </row>
    <row r="25" spans="1:4" x14ac:dyDescent="0.25">
      <c r="A25" s="207" t="s">
        <v>91</v>
      </c>
      <c r="B25" s="116" t="s">
        <v>189</v>
      </c>
      <c r="C25" s="117">
        <v>2</v>
      </c>
      <c r="D25" s="209">
        <v>6</v>
      </c>
    </row>
    <row r="26" spans="1:4" x14ac:dyDescent="0.25">
      <c r="A26" s="208" t="s">
        <v>91</v>
      </c>
      <c r="B26" s="113" t="s">
        <v>190</v>
      </c>
      <c r="C26" s="114">
        <v>1</v>
      </c>
      <c r="D26" s="159">
        <v>3</v>
      </c>
    </row>
    <row r="27" spans="1:4" x14ac:dyDescent="0.25">
      <c r="A27" s="207" t="s">
        <v>51</v>
      </c>
      <c r="B27" s="116" t="s">
        <v>50</v>
      </c>
      <c r="C27" s="117">
        <v>1</v>
      </c>
      <c r="D27" s="209">
        <v>2</v>
      </c>
    </row>
    <row r="28" spans="1:4" x14ac:dyDescent="0.25">
      <c r="A28" s="208" t="s">
        <v>51</v>
      </c>
      <c r="B28" s="113" t="s">
        <v>191</v>
      </c>
      <c r="C28" s="114">
        <v>1</v>
      </c>
      <c r="D28" s="159">
        <v>4</v>
      </c>
    </row>
    <row r="29" spans="1:4" x14ac:dyDescent="0.25">
      <c r="A29" s="207" t="s">
        <v>51</v>
      </c>
      <c r="B29" s="116" t="s">
        <v>74</v>
      </c>
      <c r="C29" s="117">
        <v>12</v>
      </c>
      <c r="D29" s="209">
        <v>67</v>
      </c>
    </row>
    <row r="30" spans="1:4" x14ac:dyDescent="0.25">
      <c r="A30" s="208" t="s">
        <v>51</v>
      </c>
      <c r="B30" s="113" t="s">
        <v>192</v>
      </c>
      <c r="C30" s="114">
        <v>1</v>
      </c>
      <c r="D30" s="159">
        <v>1</v>
      </c>
    </row>
    <row r="31" spans="1:4" x14ac:dyDescent="0.25">
      <c r="A31" s="207" t="s">
        <v>51</v>
      </c>
      <c r="B31" s="116" t="s">
        <v>193</v>
      </c>
      <c r="C31" s="117">
        <v>1</v>
      </c>
      <c r="D31" s="209">
        <v>6</v>
      </c>
    </row>
    <row r="32" spans="1:4" x14ac:dyDescent="0.25">
      <c r="A32" s="208" t="s">
        <v>51</v>
      </c>
      <c r="B32" s="113" t="s">
        <v>194</v>
      </c>
      <c r="C32" s="114">
        <v>1</v>
      </c>
      <c r="D32" s="159">
        <v>2</v>
      </c>
    </row>
    <row r="33" spans="1:4" x14ac:dyDescent="0.25">
      <c r="A33" s="207" t="s">
        <v>51</v>
      </c>
      <c r="B33" s="116" t="s">
        <v>195</v>
      </c>
      <c r="C33" s="117">
        <v>1</v>
      </c>
      <c r="D33" s="209">
        <v>4</v>
      </c>
    </row>
    <row r="34" spans="1:4" x14ac:dyDescent="0.25">
      <c r="A34" s="208" t="s">
        <v>51</v>
      </c>
      <c r="B34" s="113" t="s">
        <v>521</v>
      </c>
      <c r="C34" s="114">
        <v>1</v>
      </c>
      <c r="D34" s="159">
        <v>2</v>
      </c>
    </row>
    <row r="35" spans="1:4" x14ac:dyDescent="0.25">
      <c r="A35" s="207" t="s">
        <v>51</v>
      </c>
      <c r="B35" s="116" t="s">
        <v>196</v>
      </c>
      <c r="C35" s="117">
        <v>1</v>
      </c>
      <c r="D35" s="209">
        <v>2</v>
      </c>
    </row>
    <row r="36" spans="1:4" x14ac:dyDescent="0.25">
      <c r="A36" s="208" t="s">
        <v>51</v>
      </c>
      <c r="B36" s="113" t="s">
        <v>115</v>
      </c>
      <c r="C36" s="114">
        <v>2</v>
      </c>
      <c r="D36" s="159">
        <v>8</v>
      </c>
    </row>
    <row r="37" spans="1:4" x14ac:dyDescent="0.25">
      <c r="A37" s="207" t="s">
        <v>51</v>
      </c>
      <c r="B37" s="116" t="s">
        <v>522</v>
      </c>
      <c r="C37" s="117">
        <v>1</v>
      </c>
      <c r="D37" s="209">
        <v>2</v>
      </c>
    </row>
    <row r="38" spans="1:4" x14ac:dyDescent="0.25">
      <c r="A38" s="208" t="s">
        <v>68</v>
      </c>
      <c r="B38" s="113" t="s">
        <v>67</v>
      </c>
      <c r="C38" s="114">
        <v>15</v>
      </c>
      <c r="D38" s="159">
        <v>88</v>
      </c>
    </row>
    <row r="39" spans="1:4" x14ac:dyDescent="0.25">
      <c r="A39" s="207" t="s">
        <v>128</v>
      </c>
      <c r="B39" s="116" t="s">
        <v>506</v>
      </c>
      <c r="C39" s="117">
        <v>1</v>
      </c>
      <c r="D39" s="209">
        <v>2</v>
      </c>
    </row>
    <row r="40" spans="1:4" x14ac:dyDescent="0.25">
      <c r="A40" s="208" t="s">
        <v>128</v>
      </c>
      <c r="B40" s="113" t="s">
        <v>154</v>
      </c>
      <c r="C40" s="114">
        <v>2</v>
      </c>
      <c r="D40" s="159">
        <v>7</v>
      </c>
    </row>
    <row r="41" spans="1:4" x14ac:dyDescent="0.25">
      <c r="A41" s="207" t="s">
        <v>128</v>
      </c>
      <c r="B41" s="116" t="s">
        <v>197</v>
      </c>
      <c r="C41" s="117">
        <v>1</v>
      </c>
      <c r="D41" s="209">
        <v>5</v>
      </c>
    </row>
    <row r="42" spans="1:4" x14ac:dyDescent="0.25">
      <c r="A42" s="208" t="s">
        <v>128</v>
      </c>
      <c r="B42" s="113" t="s">
        <v>198</v>
      </c>
      <c r="C42" s="114">
        <v>1</v>
      </c>
      <c r="D42" s="159">
        <v>2</v>
      </c>
    </row>
    <row r="43" spans="1:4" x14ac:dyDescent="0.25">
      <c r="A43" s="207" t="s">
        <v>128</v>
      </c>
      <c r="B43" s="116" t="s">
        <v>199</v>
      </c>
      <c r="C43" s="117">
        <v>1</v>
      </c>
      <c r="D43" s="209">
        <v>3</v>
      </c>
    </row>
    <row r="44" spans="1:4" x14ac:dyDescent="0.25">
      <c r="A44" s="208" t="s">
        <v>128</v>
      </c>
      <c r="B44" s="113" t="s">
        <v>130</v>
      </c>
      <c r="C44" s="114">
        <v>2</v>
      </c>
      <c r="D44" s="159">
        <v>7</v>
      </c>
    </row>
    <row r="45" spans="1:4" x14ac:dyDescent="0.25">
      <c r="A45" s="207" t="s">
        <v>128</v>
      </c>
      <c r="B45" s="116" t="s">
        <v>200</v>
      </c>
      <c r="C45" s="117">
        <v>1</v>
      </c>
      <c r="D45" s="209">
        <v>1</v>
      </c>
    </row>
    <row r="46" spans="1:4" x14ac:dyDescent="0.25">
      <c r="A46" s="208" t="s">
        <v>128</v>
      </c>
      <c r="B46" s="113" t="s">
        <v>201</v>
      </c>
      <c r="C46" s="114">
        <v>1</v>
      </c>
      <c r="D46" s="159">
        <v>1</v>
      </c>
    </row>
    <row r="47" spans="1:4" x14ac:dyDescent="0.25">
      <c r="A47" s="207" t="s">
        <v>128</v>
      </c>
      <c r="B47" s="116" t="s">
        <v>202</v>
      </c>
      <c r="C47" s="117">
        <v>1</v>
      </c>
      <c r="D47" s="209">
        <v>1</v>
      </c>
    </row>
    <row r="48" spans="1:4" x14ac:dyDescent="0.25">
      <c r="A48" s="208" t="s">
        <v>128</v>
      </c>
      <c r="B48" s="113" t="s">
        <v>203</v>
      </c>
      <c r="C48" s="114">
        <v>2</v>
      </c>
      <c r="D48" s="159">
        <v>10</v>
      </c>
    </row>
    <row r="49" spans="1:4" x14ac:dyDescent="0.25">
      <c r="A49" s="207" t="s">
        <v>128</v>
      </c>
      <c r="B49" s="116" t="s">
        <v>127</v>
      </c>
      <c r="C49" s="117">
        <v>3</v>
      </c>
      <c r="D49" s="209">
        <v>21</v>
      </c>
    </row>
    <row r="50" spans="1:4" x14ac:dyDescent="0.25">
      <c r="A50" s="208" t="s">
        <v>128</v>
      </c>
      <c r="B50" s="113" t="s">
        <v>204</v>
      </c>
      <c r="C50" s="114">
        <v>3</v>
      </c>
      <c r="D50" s="159">
        <v>14</v>
      </c>
    </row>
    <row r="51" spans="1:4" x14ac:dyDescent="0.25">
      <c r="A51" s="207" t="s">
        <v>76</v>
      </c>
      <c r="B51" s="116" t="s">
        <v>205</v>
      </c>
      <c r="C51" s="117">
        <v>1</v>
      </c>
      <c r="D51" s="209">
        <v>4</v>
      </c>
    </row>
    <row r="52" spans="1:4" x14ac:dyDescent="0.25">
      <c r="A52" s="208" t="s">
        <v>76</v>
      </c>
      <c r="B52" s="113" t="s">
        <v>206</v>
      </c>
      <c r="C52" s="114">
        <v>2</v>
      </c>
      <c r="D52" s="159">
        <v>9</v>
      </c>
    </row>
    <row r="53" spans="1:4" x14ac:dyDescent="0.25">
      <c r="A53" s="207" t="s">
        <v>76</v>
      </c>
      <c r="B53" s="116" t="s">
        <v>207</v>
      </c>
      <c r="C53" s="117">
        <v>3</v>
      </c>
      <c r="D53" s="209">
        <v>15</v>
      </c>
    </row>
    <row r="54" spans="1:4" x14ac:dyDescent="0.25">
      <c r="A54" s="208" t="s">
        <v>76</v>
      </c>
      <c r="B54" s="113" t="s">
        <v>208</v>
      </c>
      <c r="C54" s="114">
        <v>1</v>
      </c>
      <c r="D54" s="159">
        <v>2</v>
      </c>
    </row>
    <row r="55" spans="1:4" x14ac:dyDescent="0.25">
      <c r="A55" s="207" t="s">
        <v>76</v>
      </c>
      <c r="B55" s="116" t="s">
        <v>209</v>
      </c>
      <c r="C55" s="117">
        <v>1</v>
      </c>
      <c r="D55" s="209">
        <v>3</v>
      </c>
    </row>
    <row r="56" spans="1:4" x14ac:dyDescent="0.25">
      <c r="A56" s="208" t="s">
        <v>76</v>
      </c>
      <c r="B56" s="113" t="s">
        <v>210</v>
      </c>
      <c r="C56" s="114">
        <v>1</v>
      </c>
      <c r="D56" s="159">
        <v>1</v>
      </c>
    </row>
    <row r="57" spans="1:4" x14ac:dyDescent="0.25">
      <c r="A57" s="207" t="s">
        <v>76</v>
      </c>
      <c r="B57" s="116" t="s">
        <v>75</v>
      </c>
      <c r="C57" s="117">
        <v>11</v>
      </c>
      <c r="D57" s="209">
        <v>52</v>
      </c>
    </row>
    <row r="58" spans="1:4" x14ac:dyDescent="0.25">
      <c r="A58" s="208" t="s">
        <v>76</v>
      </c>
      <c r="B58" s="113" t="s">
        <v>211</v>
      </c>
      <c r="C58" s="114">
        <v>1</v>
      </c>
      <c r="D58" s="159">
        <v>1</v>
      </c>
    </row>
    <row r="59" spans="1:4" x14ac:dyDescent="0.25">
      <c r="A59" s="207" t="s">
        <v>76</v>
      </c>
      <c r="B59" s="116" t="s">
        <v>212</v>
      </c>
      <c r="C59" s="117">
        <v>1</v>
      </c>
      <c r="D59" s="209">
        <v>3</v>
      </c>
    </row>
    <row r="60" spans="1:4" x14ac:dyDescent="0.25">
      <c r="A60" s="208" t="s">
        <v>76</v>
      </c>
      <c r="B60" s="113" t="s">
        <v>213</v>
      </c>
      <c r="C60" s="114">
        <v>1</v>
      </c>
      <c r="D60" s="159">
        <v>3</v>
      </c>
    </row>
    <row r="61" spans="1:4" x14ac:dyDescent="0.25">
      <c r="A61" s="207" t="s">
        <v>76</v>
      </c>
      <c r="B61" s="116" t="s">
        <v>214</v>
      </c>
      <c r="C61" s="117">
        <v>1</v>
      </c>
      <c r="D61" s="209">
        <v>3</v>
      </c>
    </row>
    <row r="62" spans="1:4" x14ac:dyDescent="0.25">
      <c r="A62" s="208" t="s">
        <v>76</v>
      </c>
      <c r="B62" s="113" t="s">
        <v>215</v>
      </c>
      <c r="C62" s="114">
        <v>1</v>
      </c>
      <c r="D62" s="159">
        <v>3</v>
      </c>
    </row>
    <row r="63" spans="1:4" x14ac:dyDescent="0.25">
      <c r="A63" s="207" t="s">
        <v>76</v>
      </c>
      <c r="B63" s="116" t="s">
        <v>507</v>
      </c>
      <c r="C63" s="117">
        <v>1</v>
      </c>
      <c r="D63" s="209">
        <v>1</v>
      </c>
    </row>
    <row r="64" spans="1:4" x14ac:dyDescent="0.25">
      <c r="A64" s="208" t="s">
        <v>76</v>
      </c>
      <c r="B64" s="113" t="s">
        <v>216</v>
      </c>
      <c r="C64" s="114">
        <v>1</v>
      </c>
      <c r="D64" s="159">
        <v>1</v>
      </c>
    </row>
    <row r="65" spans="1:4" x14ac:dyDescent="0.25">
      <c r="A65" s="207" t="s">
        <v>76</v>
      </c>
      <c r="B65" s="116" t="s">
        <v>217</v>
      </c>
      <c r="C65" s="117">
        <v>2</v>
      </c>
      <c r="D65" s="209">
        <v>8</v>
      </c>
    </row>
    <row r="66" spans="1:4" x14ac:dyDescent="0.25">
      <c r="A66" s="208" t="s">
        <v>76</v>
      </c>
      <c r="B66" s="113" t="s">
        <v>218</v>
      </c>
      <c r="C66" s="114">
        <v>2</v>
      </c>
      <c r="D66" s="159">
        <v>8</v>
      </c>
    </row>
    <row r="67" spans="1:4" x14ac:dyDescent="0.25">
      <c r="A67" s="207" t="s">
        <v>59</v>
      </c>
      <c r="B67" s="116" t="s">
        <v>523</v>
      </c>
      <c r="C67" s="117">
        <v>1</v>
      </c>
      <c r="D67" s="209">
        <v>3</v>
      </c>
    </row>
    <row r="68" spans="1:4" x14ac:dyDescent="0.25">
      <c r="A68" s="208" t="s">
        <v>59</v>
      </c>
      <c r="B68" s="113" t="s">
        <v>58</v>
      </c>
      <c r="C68" s="114">
        <v>1</v>
      </c>
      <c r="D68" s="159">
        <v>2</v>
      </c>
    </row>
    <row r="69" spans="1:4" x14ac:dyDescent="0.25">
      <c r="A69" s="207" t="s">
        <v>59</v>
      </c>
      <c r="B69" s="116" t="s">
        <v>498</v>
      </c>
      <c r="C69" s="117">
        <v>1</v>
      </c>
      <c r="D69" s="209">
        <v>5</v>
      </c>
    </row>
    <row r="70" spans="1:4" x14ac:dyDescent="0.25">
      <c r="A70" s="208" t="s">
        <v>59</v>
      </c>
      <c r="B70" s="113" t="s">
        <v>219</v>
      </c>
      <c r="C70" s="114">
        <v>2</v>
      </c>
      <c r="D70" s="159">
        <v>8</v>
      </c>
    </row>
    <row r="71" spans="1:4" x14ac:dyDescent="0.25">
      <c r="A71" s="207" t="s">
        <v>59</v>
      </c>
      <c r="B71" s="116" t="s">
        <v>110</v>
      </c>
      <c r="C71" s="117">
        <v>1</v>
      </c>
      <c r="D71" s="209">
        <v>6</v>
      </c>
    </row>
    <row r="72" spans="1:4" x14ac:dyDescent="0.25">
      <c r="A72" s="208" t="s">
        <v>59</v>
      </c>
      <c r="B72" s="113" t="s">
        <v>111</v>
      </c>
      <c r="C72" s="114">
        <v>6</v>
      </c>
      <c r="D72" s="159">
        <v>34</v>
      </c>
    </row>
    <row r="73" spans="1:4" x14ac:dyDescent="0.25">
      <c r="A73" s="207" t="s">
        <v>59</v>
      </c>
      <c r="B73" s="116" t="s">
        <v>524</v>
      </c>
      <c r="C73" s="117">
        <v>1</v>
      </c>
      <c r="D73" s="209">
        <v>4</v>
      </c>
    </row>
    <row r="74" spans="1:4" x14ac:dyDescent="0.25">
      <c r="A74" s="208" t="s">
        <v>57</v>
      </c>
      <c r="B74" s="113" t="s">
        <v>220</v>
      </c>
      <c r="C74" s="114">
        <v>1</v>
      </c>
      <c r="D74" s="159">
        <v>2</v>
      </c>
    </row>
    <row r="75" spans="1:4" x14ac:dyDescent="0.25">
      <c r="A75" s="207" t="s">
        <v>57</v>
      </c>
      <c r="B75" s="116" t="s">
        <v>56</v>
      </c>
      <c r="C75" s="117">
        <v>1</v>
      </c>
      <c r="D75" s="209">
        <v>2</v>
      </c>
    </row>
    <row r="76" spans="1:4" x14ac:dyDescent="0.25">
      <c r="A76" s="208" t="s">
        <v>57</v>
      </c>
      <c r="B76" s="113" t="s">
        <v>221</v>
      </c>
      <c r="C76" s="114">
        <v>1</v>
      </c>
      <c r="D76" s="159">
        <v>2</v>
      </c>
    </row>
    <row r="77" spans="1:4" x14ac:dyDescent="0.25">
      <c r="A77" s="207" t="s">
        <v>57</v>
      </c>
      <c r="B77" s="116" t="s">
        <v>222</v>
      </c>
      <c r="C77" s="117">
        <v>15</v>
      </c>
      <c r="D77" s="209">
        <v>85</v>
      </c>
    </row>
    <row r="78" spans="1:4" x14ac:dyDescent="0.25">
      <c r="A78" s="208" t="s">
        <v>57</v>
      </c>
      <c r="B78" s="113" t="s">
        <v>223</v>
      </c>
      <c r="C78" s="114">
        <v>3</v>
      </c>
      <c r="D78" s="159">
        <v>15</v>
      </c>
    </row>
    <row r="79" spans="1:4" x14ac:dyDescent="0.25">
      <c r="A79" s="207" t="s">
        <v>57</v>
      </c>
      <c r="B79" s="116" t="s">
        <v>508</v>
      </c>
      <c r="C79" s="117">
        <v>1</v>
      </c>
      <c r="D79" s="209">
        <v>1</v>
      </c>
    </row>
    <row r="80" spans="1:4" x14ac:dyDescent="0.25">
      <c r="A80" s="208" t="s">
        <v>57</v>
      </c>
      <c r="B80" s="113" t="s">
        <v>224</v>
      </c>
      <c r="C80" s="114">
        <v>1</v>
      </c>
      <c r="D80" s="159">
        <v>1</v>
      </c>
    </row>
    <row r="81" spans="1:4" x14ac:dyDescent="0.25">
      <c r="A81" s="207" t="s">
        <v>57</v>
      </c>
      <c r="B81" s="116" t="s">
        <v>72</v>
      </c>
      <c r="C81" s="117">
        <v>1</v>
      </c>
      <c r="D81" s="209">
        <v>2</v>
      </c>
    </row>
    <row r="82" spans="1:4" x14ac:dyDescent="0.25">
      <c r="A82" s="208" t="s">
        <v>57</v>
      </c>
      <c r="B82" s="113" t="s">
        <v>225</v>
      </c>
      <c r="C82" s="114">
        <v>1</v>
      </c>
      <c r="D82" s="159">
        <v>1</v>
      </c>
    </row>
    <row r="83" spans="1:4" x14ac:dyDescent="0.25">
      <c r="A83" s="207" t="s">
        <v>57</v>
      </c>
      <c r="B83" s="116" t="s">
        <v>226</v>
      </c>
      <c r="C83" s="117">
        <v>3</v>
      </c>
      <c r="D83" s="209">
        <v>19</v>
      </c>
    </row>
    <row r="84" spans="1:4" x14ac:dyDescent="0.25">
      <c r="A84" s="208" t="s">
        <v>57</v>
      </c>
      <c r="B84" s="113" t="s">
        <v>227</v>
      </c>
      <c r="C84" s="114">
        <v>1</v>
      </c>
      <c r="D84" s="159">
        <v>5</v>
      </c>
    </row>
    <row r="85" spans="1:4" x14ac:dyDescent="0.25">
      <c r="A85" s="207" t="s">
        <v>57</v>
      </c>
      <c r="B85" s="116" t="s">
        <v>228</v>
      </c>
      <c r="C85" s="117">
        <v>2</v>
      </c>
      <c r="D85" s="209">
        <v>3</v>
      </c>
    </row>
    <row r="86" spans="1:4" x14ac:dyDescent="0.25">
      <c r="A86" s="208" t="s">
        <v>57</v>
      </c>
      <c r="B86" s="113" t="s">
        <v>229</v>
      </c>
      <c r="C86" s="114">
        <v>1</v>
      </c>
      <c r="D86" s="159">
        <v>4</v>
      </c>
    </row>
    <row r="87" spans="1:4" x14ac:dyDescent="0.25">
      <c r="A87" s="207" t="s">
        <v>57</v>
      </c>
      <c r="B87" s="116" t="s">
        <v>230</v>
      </c>
      <c r="C87" s="117">
        <v>1</v>
      </c>
      <c r="D87" s="209">
        <v>1</v>
      </c>
    </row>
    <row r="88" spans="1:4" x14ac:dyDescent="0.25">
      <c r="A88" s="208" t="s">
        <v>57</v>
      </c>
      <c r="B88" s="113" t="s">
        <v>231</v>
      </c>
      <c r="C88" s="114">
        <v>1</v>
      </c>
      <c r="D88" s="159">
        <v>4</v>
      </c>
    </row>
    <row r="89" spans="1:4" x14ac:dyDescent="0.25">
      <c r="A89" s="207" t="s">
        <v>57</v>
      </c>
      <c r="B89" s="116" t="s">
        <v>232</v>
      </c>
      <c r="C89" s="117">
        <v>1</v>
      </c>
      <c r="D89" s="209">
        <v>2</v>
      </c>
    </row>
    <row r="90" spans="1:4" x14ac:dyDescent="0.25">
      <c r="A90" s="208" t="s">
        <v>57</v>
      </c>
      <c r="B90" s="113" t="s">
        <v>233</v>
      </c>
      <c r="C90" s="114">
        <v>1</v>
      </c>
      <c r="D90" s="159">
        <v>1</v>
      </c>
    </row>
    <row r="91" spans="1:4" x14ac:dyDescent="0.25">
      <c r="A91" s="207" t="s">
        <v>57</v>
      </c>
      <c r="B91" s="116" t="s">
        <v>525</v>
      </c>
      <c r="C91" s="117">
        <v>1</v>
      </c>
      <c r="D91" s="209">
        <v>3</v>
      </c>
    </row>
    <row r="92" spans="1:4" x14ac:dyDescent="0.25">
      <c r="A92" s="208" t="s">
        <v>57</v>
      </c>
      <c r="B92" s="113" t="s">
        <v>83</v>
      </c>
      <c r="C92" s="114">
        <v>1</v>
      </c>
      <c r="D92" s="159">
        <v>2</v>
      </c>
    </row>
    <row r="93" spans="1:4" x14ac:dyDescent="0.25">
      <c r="A93" s="207" t="s">
        <v>57</v>
      </c>
      <c r="B93" s="116" t="s">
        <v>234</v>
      </c>
      <c r="C93" s="117">
        <v>4</v>
      </c>
      <c r="D93" s="209">
        <v>18</v>
      </c>
    </row>
    <row r="94" spans="1:4" x14ac:dyDescent="0.25">
      <c r="A94" s="208" t="s">
        <v>57</v>
      </c>
      <c r="B94" s="113" t="s">
        <v>235</v>
      </c>
      <c r="C94" s="114">
        <v>1</v>
      </c>
      <c r="D94" s="159">
        <v>2</v>
      </c>
    </row>
    <row r="95" spans="1:4" x14ac:dyDescent="0.25">
      <c r="A95" s="207" t="s">
        <v>57</v>
      </c>
      <c r="B95" s="116" t="s">
        <v>236</v>
      </c>
      <c r="C95" s="117">
        <v>1</v>
      </c>
      <c r="D95" s="209">
        <v>1</v>
      </c>
    </row>
    <row r="96" spans="1:4" x14ac:dyDescent="0.25">
      <c r="A96" s="208" t="s">
        <v>57</v>
      </c>
      <c r="B96" s="113" t="s">
        <v>237</v>
      </c>
      <c r="C96" s="114">
        <v>2</v>
      </c>
      <c r="D96" s="159">
        <v>9</v>
      </c>
    </row>
    <row r="97" spans="1:4" x14ac:dyDescent="0.25">
      <c r="A97" s="207" t="s">
        <v>57</v>
      </c>
      <c r="B97" s="116" t="s">
        <v>238</v>
      </c>
      <c r="C97" s="117">
        <v>1</v>
      </c>
      <c r="D97" s="209">
        <v>1</v>
      </c>
    </row>
    <row r="98" spans="1:4" x14ac:dyDescent="0.25">
      <c r="A98" s="208" t="s">
        <v>57</v>
      </c>
      <c r="B98" s="113" t="s">
        <v>239</v>
      </c>
      <c r="C98" s="114">
        <v>1</v>
      </c>
      <c r="D98" s="159">
        <v>1</v>
      </c>
    </row>
    <row r="99" spans="1:4" x14ac:dyDescent="0.25">
      <c r="A99" s="207" t="s">
        <v>57</v>
      </c>
      <c r="B99" s="116" t="s">
        <v>240</v>
      </c>
      <c r="C99" s="117">
        <v>1</v>
      </c>
      <c r="D99" s="209">
        <v>1</v>
      </c>
    </row>
    <row r="100" spans="1:4" x14ac:dyDescent="0.25">
      <c r="A100" s="208" t="s">
        <v>57</v>
      </c>
      <c r="B100" s="113" t="s">
        <v>241</v>
      </c>
      <c r="C100" s="114">
        <v>1</v>
      </c>
      <c r="D100" s="159">
        <v>1</v>
      </c>
    </row>
    <row r="101" spans="1:4" x14ac:dyDescent="0.25">
      <c r="A101" s="207" t="s">
        <v>57</v>
      </c>
      <c r="B101" s="116" t="s">
        <v>526</v>
      </c>
      <c r="C101" s="117">
        <v>1</v>
      </c>
      <c r="D101" s="209">
        <v>3</v>
      </c>
    </row>
    <row r="102" spans="1:4" x14ac:dyDescent="0.25">
      <c r="A102" s="208" t="s">
        <v>57</v>
      </c>
      <c r="B102" s="113" t="s">
        <v>242</v>
      </c>
      <c r="C102" s="114">
        <v>1</v>
      </c>
      <c r="D102" s="159">
        <v>1</v>
      </c>
    </row>
    <row r="103" spans="1:4" x14ac:dyDescent="0.25">
      <c r="A103" s="207" t="s">
        <v>57</v>
      </c>
      <c r="B103" s="116" t="s">
        <v>243</v>
      </c>
      <c r="C103" s="117">
        <v>1</v>
      </c>
      <c r="D103" s="209">
        <v>3</v>
      </c>
    </row>
    <row r="104" spans="1:4" x14ac:dyDescent="0.25">
      <c r="A104" s="208" t="s">
        <v>57</v>
      </c>
      <c r="B104" s="113" t="s">
        <v>244</v>
      </c>
      <c r="C104" s="114">
        <v>1</v>
      </c>
      <c r="D104" s="159">
        <v>1</v>
      </c>
    </row>
    <row r="105" spans="1:4" x14ac:dyDescent="0.25">
      <c r="A105" s="207" t="s">
        <v>57</v>
      </c>
      <c r="B105" s="116" t="s">
        <v>245</v>
      </c>
      <c r="C105" s="117">
        <v>1</v>
      </c>
      <c r="D105" s="209">
        <v>1</v>
      </c>
    </row>
    <row r="106" spans="1:4" x14ac:dyDescent="0.25">
      <c r="A106" s="208" t="s">
        <v>57</v>
      </c>
      <c r="B106" s="113" t="s">
        <v>246</v>
      </c>
      <c r="C106" s="114">
        <v>2</v>
      </c>
      <c r="D106" s="159">
        <v>8</v>
      </c>
    </row>
    <row r="107" spans="1:4" x14ac:dyDescent="0.25">
      <c r="A107" s="207" t="s">
        <v>57</v>
      </c>
      <c r="B107" s="116" t="s">
        <v>247</v>
      </c>
      <c r="C107" s="117">
        <v>2</v>
      </c>
      <c r="D107" s="209">
        <v>5</v>
      </c>
    </row>
    <row r="108" spans="1:4" x14ac:dyDescent="0.25">
      <c r="A108" s="208" t="s">
        <v>57</v>
      </c>
      <c r="B108" s="113" t="s">
        <v>248</v>
      </c>
      <c r="C108" s="114">
        <v>1</v>
      </c>
      <c r="D108" s="159">
        <v>1</v>
      </c>
    </row>
    <row r="109" spans="1:4" x14ac:dyDescent="0.25">
      <c r="A109" s="207" t="s">
        <v>57</v>
      </c>
      <c r="B109" s="116" t="s">
        <v>249</v>
      </c>
      <c r="C109" s="117">
        <v>2</v>
      </c>
      <c r="D109" s="209">
        <v>2</v>
      </c>
    </row>
    <row r="110" spans="1:4" x14ac:dyDescent="0.25">
      <c r="A110" s="208" t="s">
        <v>57</v>
      </c>
      <c r="B110" s="113" t="s">
        <v>250</v>
      </c>
      <c r="C110" s="114">
        <v>1</v>
      </c>
      <c r="D110" s="159">
        <v>1</v>
      </c>
    </row>
    <row r="111" spans="1:4" x14ac:dyDescent="0.25">
      <c r="A111" s="207" t="s">
        <v>57</v>
      </c>
      <c r="B111" s="116" t="s">
        <v>251</v>
      </c>
      <c r="C111" s="117">
        <v>1</v>
      </c>
      <c r="D111" s="209">
        <v>1</v>
      </c>
    </row>
    <row r="112" spans="1:4" x14ac:dyDescent="0.25">
      <c r="A112" s="208" t="s">
        <v>57</v>
      </c>
      <c r="B112" s="113" t="s">
        <v>252</v>
      </c>
      <c r="C112" s="114">
        <v>1</v>
      </c>
      <c r="D112" s="159">
        <v>4</v>
      </c>
    </row>
    <row r="113" spans="1:4" x14ac:dyDescent="0.25">
      <c r="A113" s="207" t="s">
        <v>57</v>
      </c>
      <c r="B113" s="116" t="s">
        <v>116</v>
      </c>
      <c r="C113" s="117">
        <v>1</v>
      </c>
      <c r="D113" s="209">
        <v>2</v>
      </c>
    </row>
    <row r="114" spans="1:4" x14ac:dyDescent="0.25">
      <c r="A114" s="208" t="s">
        <v>57</v>
      </c>
      <c r="B114" s="113" t="s">
        <v>253</v>
      </c>
      <c r="C114" s="114">
        <v>1</v>
      </c>
      <c r="D114" s="159">
        <v>2</v>
      </c>
    </row>
    <row r="115" spans="1:4" x14ac:dyDescent="0.25">
      <c r="A115" s="207" t="s">
        <v>57</v>
      </c>
      <c r="B115" s="116" t="s">
        <v>122</v>
      </c>
      <c r="C115" s="117">
        <v>2</v>
      </c>
      <c r="D115" s="209">
        <v>14</v>
      </c>
    </row>
    <row r="116" spans="1:4" x14ac:dyDescent="0.25">
      <c r="A116" s="208" t="s">
        <v>57</v>
      </c>
      <c r="B116" s="113" t="s">
        <v>254</v>
      </c>
      <c r="C116" s="114">
        <v>2</v>
      </c>
      <c r="D116" s="159">
        <v>13</v>
      </c>
    </row>
    <row r="117" spans="1:4" x14ac:dyDescent="0.25">
      <c r="A117" s="207" t="s">
        <v>57</v>
      </c>
      <c r="B117" s="116" t="s">
        <v>123</v>
      </c>
      <c r="C117" s="117">
        <v>1</v>
      </c>
      <c r="D117" s="209">
        <v>1</v>
      </c>
    </row>
    <row r="118" spans="1:4" x14ac:dyDescent="0.25">
      <c r="A118" s="208" t="s">
        <v>57</v>
      </c>
      <c r="B118" s="113" t="s">
        <v>124</v>
      </c>
      <c r="C118" s="114">
        <v>1</v>
      </c>
      <c r="D118" s="159">
        <v>4</v>
      </c>
    </row>
    <row r="119" spans="1:4" x14ac:dyDescent="0.25">
      <c r="A119" s="207" t="s">
        <v>57</v>
      </c>
      <c r="B119" s="116" t="s">
        <v>255</v>
      </c>
      <c r="C119" s="117">
        <v>1</v>
      </c>
      <c r="D119" s="209">
        <v>1</v>
      </c>
    </row>
    <row r="120" spans="1:4" x14ac:dyDescent="0.25">
      <c r="A120" s="208" t="s">
        <v>49</v>
      </c>
      <c r="B120" s="113" t="s">
        <v>48</v>
      </c>
      <c r="C120" s="114">
        <v>1</v>
      </c>
      <c r="D120" s="159">
        <v>1</v>
      </c>
    </row>
    <row r="121" spans="1:4" x14ac:dyDescent="0.25">
      <c r="A121" s="207" t="s">
        <v>49</v>
      </c>
      <c r="B121" s="116" t="s">
        <v>256</v>
      </c>
      <c r="C121" s="117">
        <v>3</v>
      </c>
      <c r="D121" s="209">
        <v>23</v>
      </c>
    </row>
    <row r="122" spans="1:4" x14ac:dyDescent="0.25">
      <c r="A122" s="208" t="s">
        <v>49</v>
      </c>
      <c r="B122" s="113" t="s">
        <v>73</v>
      </c>
      <c r="C122" s="114">
        <v>1</v>
      </c>
      <c r="D122" s="159">
        <v>1</v>
      </c>
    </row>
    <row r="123" spans="1:4" x14ac:dyDescent="0.25">
      <c r="A123" s="207" t="s">
        <v>49</v>
      </c>
      <c r="B123" s="116" t="s">
        <v>257</v>
      </c>
      <c r="C123" s="117">
        <v>1</v>
      </c>
      <c r="D123" s="209">
        <v>3</v>
      </c>
    </row>
    <row r="124" spans="1:4" x14ac:dyDescent="0.25">
      <c r="A124" s="208" t="s">
        <v>126</v>
      </c>
      <c r="B124" s="113" t="s">
        <v>527</v>
      </c>
      <c r="C124" s="114">
        <v>1</v>
      </c>
      <c r="D124" s="159">
        <v>1</v>
      </c>
    </row>
    <row r="125" spans="1:4" x14ac:dyDescent="0.25">
      <c r="A125" s="207" t="s">
        <v>126</v>
      </c>
      <c r="B125" s="116" t="s">
        <v>484</v>
      </c>
      <c r="C125" s="117">
        <v>1</v>
      </c>
      <c r="D125" s="209">
        <v>3</v>
      </c>
    </row>
    <row r="126" spans="1:4" x14ac:dyDescent="0.25">
      <c r="A126" s="208" t="s">
        <v>126</v>
      </c>
      <c r="B126" s="113" t="s">
        <v>258</v>
      </c>
      <c r="C126" s="114">
        <v>1</v>
      </c>
      <c r="D126" s="159">
        <v>2</v>
      </c>
    </row>
    <row r="127" spans="1:4" x14ac:dyDescent="0.25">
      <c r="A127" s="207" t="s">
        <v>126</v>
      </c>
      <c r="B127" s="116" t="s">
        <v>259</v>
      </c>
      <c r="C127" s="117">
        <v>3</v>
      </c>
      <c r="D127" s="209">
        <v>23</v>
      </c>
    </row>
    <row r="128" spans="1:4" x14ac:dyDescent="0.25">
      <c r="A128" s="208" t="s">
        <v>126</v>
      </c>
      <c r="B128" s="113" t="s">
        <v>260</v>
      </c>
      <c r="C128" s="114">
        <v>1</v>
      </c>
      <c r="D128" s="159">
        <v>2</v>
      </c>
    </row>
    <row r="129" spans="1:4" x14ac:dyDescent="0.25">
      <c r="A129" s="207" t="s">
        <v>126</v>
      </c>
      <c r="B129" s="116" t="s">
        <v>261</v>
      </c>
      <c r="C129" s="117">
        <v>1</v>
      </c>
      <c r="D129" s="209">
        <v>3</v>
      </c>
    </row>
    <row r="130" spans="1:4" x14ac:dyDescent="0.25">
      <c r="A130" s="208" t="s">
        <v>126</v>
      </c>
      <c r="B130" s="113" t="s">
        <v>262</v>
      </c>
      <c r="C130" s="114">
        <v>1</v>
      </c>
      <c r="D130" s="159">
        <v>2</v>
      </c>
    </row>
    <row r="131" spans="1:4" x14ac:dyDescent="0.25">
      <c r="A131" s="207" t="s">
        <v>126</v>
      </c>
      <c r="B131" s="116" t="s">
        <v>263</v>
      </c>
      <c r="C131" s="117">
        <v>1</v>
      </c>
      <c r="D131" s="209">
        <v>2</v>
      </c>
    </row>
    <row r="132" spans="1:4" x14ac:dyDescent="0.25">
      <c r="A132" s="208" t="s">
        <v>126</v>
      </c>
      <c r="B132" s="113" t="s">
        <v>264</v>
      </c>
      <c r="C132" s="114">
        <v>1</v>
      </c>
      <c r="D132" s="159">
        <v>2</v>
      </c>
    </row>
    <row r="133" spans="1:4" x14ac:dyDescent="0.25">
      <c r="A133" s="207" t="s">
        <v>126</v>
      </c>
      <c r="B133" s="116" t="s">
        <v>125</v>
      </c>
      <c r="C133" s="117">
        <v>1</v>
      </c>
      <c r="D133" s="209">
        <v>6</v>
      </c>
    </row>
    <row r="134" spans="1:4" x14ac:dyDescent="0.25">
      <c r="A134" s="208" t="s">
        <v>62</v>
      </c>
      <c r="B134" s="113" t="s">
        <v>265</v>
      </c>
      <c r="C134" s="114">
        <v>1</v>
      </c>
      <c r="D134" s="159">
        <v>1</v>
      </c>
    </row>
    <row r="135" spans="1:4" x14ac:dyDescent="0.25">
      <c r="A135" s="207" t="s">
        <v>62</v>
      </c>
      <c r="B135" s="116" t="s">
        <v>61</v>
      </c>
      <c r="C135" s="117">
        <v>6</v>
      </c>
      <c r="D135" s="209">
        <v>34</v>
      </c>
    </row>
    <row r="136" spans="1:4" x14ac:dyDescent="0.25">
      <c r="A136" s="208" t="s">
        <v>62</v>
      </c>
      <c r="B136" s="113" t="s">
        <v>266</v>
      </c>
      <c r="C136" s="114">
        <v>1</v>
      </c>
      <c r="D136" s="159">
        <v>3</v>
      </c>
    </row>
    <row r="137" spans="1:4" x14ac:dyDescent="0.25">
      <c r="A137" s="207" t="s">
        <v>62</v>
      </c>
      <c r="B137" s="116" t="s">
        <v>402</v>
      </c>
      <c r="C137" s="117">
        <v>1</v>
      </c>
      <c r="D137" s="209">
        <v>1</v>
      </c>
    </row>
    <row r="138" spans="1:4" x14ac:dyDescent="0.25">
      <c r="A138" s="208" t="s">
        <v>62</v>
      </c>
      <c r="B138" s="113" t="s">
        <v>267</v>
      </c>
      <c r="C138" s="114">
        <v>2</v>
      </c>
      <c r="D138" s="159">
        <v>9</v>
      </c>
    </row>
    <row r="139" spans="1:4" x14ac:dyDescent="0.25">
      <c r="A139" s="207" t="s">
        <v>62</v>
      </c>
      <c r="B139" s="116" t="s">
        <v>100</v>
      </c>
      <c r="C139" s="117">
        <v>1</v>
      </c>
      <c r="D139" s="209">
        <v>2</v>
      </c>
    </row>
    <row r="140" spans="1:4" x14ac:dyDescent="0.25">
      <c r="A140" s="208" t="s">
        <v>62</v>
      </c>
      <c r="B140" s="113" t="s">
        <v>268</v>
      </c>
      <c r="C140" s="114">
        <v>1</v>
      </c>
      <c r="D140" s="159">
        <v>4</v>
      </c>
    </row>
    <row r="141" spans="1:4" x14ac:dyDescent="0.25">
      <c r="A141" s="207" t="s">
        <v>62</v>
      </c>
      <c r="B141" s="116" t="s">
        <v>108</v>
      </c>
      <c r="C141" s="117">
        <v>2</v>
      </c>
      <c r="D141" s="209">
        <v>7</v>
      </c>
    </row>
    <row r="142" spans="1:4" x14ac:dyDescent="0.25">
      <c r="A142" s="208" t="s">
        <v>62</v>
      </c>
      <c r="B142" s="113" t="s">
        <v>121</v>
      </c>
      <c r="C142" s="114">
        <v>1</v>
      </c>
      <c r="D142" s="159">
        <v>3</v>
      </c>
    </row>
    <row r="143" spans="1:4" x14ac:dyDescent="0.25">
      <c r="A143" s="207" t="s">
        <v>62</v>
      </c>
      <c r="B143" s="116" t="s">
        <v>269</v>
      </c>
      <c r="C143" s="117">
        <v>1</v>
      </c>
      <c r="D143" s="209">
        <v>2</v>
      </c>
    </row>
    <row r="144" spans="1:4" x14ac:dyDescent="0.25">
      <c r="A144" s="208" t="s">
        <v>85</v>
      </c>
      <c r="B144" s="113" t="s">
        <v>270</v>
      </c>
      <c r="C144" s="114">
        <v>1</v>
      </c>
      <c r="D144" s="159">
        <v>5</v>
      </c>
    </row>
    <row r="145" spans="1:4" x14ac:dyDescent="0.25">
      <c r="A145" s="207" t="s">
        <v>85</v>
      </c>
      <c r="B145" s="116" t="s">
        <v>489</v>
      </c>
      <c r="C145" s="117">
        <v>1</v>
      </c>
      <c r="D145" s="209">
        <v>3</v>
      </c>
    </row>
    <row r="146" spans="1:4" x14ac:dyDescent="0.25">
      <c r="A146" s="208" t="s">
        <v>85</v>
      </c>
      <c r="B146" s="113" t="s">
        <v>84</v>
      </c>
      <c r="C146" s="114">
        <v>5</v>
      </c>
      <c r="D146" s="159">
        <v>27</v>
      </c>
    </row>
    <row r="147" spans="1:4" x14ac:dyDescent="0.25">
      <c r="A147" s="207" t="s">
        <v>85</v>
      </c>
      <c r="B147" s="116" t="s">
        <v>271</v>
      </c>
      <c r="C147" s="117">
        <v>1</v>
      </c>
      <c r="D147" s="209">
        <v>2</v>
      </c>
    </row>
    <row r="148" spans="1:4" x14ac:dyDescent="0.25">
      <c r="A148" s="208" t="s">
        <v>85</v>
      </c>
      <c r="B148" s="113" t="s">
        <v>272</v>
      </c>
      <c r="C148" s="114">
        <v>1</v>
      </c>
      <c r="D148" s="159">
        <v>1</v>
      </c>
    </row>
    <row r="149" spans="1:4" x14ac:dyDescent="0.25">
      <c r="A149" s="207" t="s">
        <v>106</v>
      </c>
      <c r="B149" s="116" t="s">
        <v>273</v>
      </c>
      <c r="C149" s="117">
        <v>1</v>
      </c>
      <c r="D149" s="209">
        <v>4</v>
      </c>
    </row>
    <row r="150" spans="1:4" x14ac:dyDescent="0.25">
      <c r="A150" s="208" t="s">
        <v>106</v>
      </c>
      <c r="B150" s="113" t="s">
        <v>274</v>
      </c>
      <c r="C150" s="114">
        <v>2</v>
      </c>
      <c r="D150" s="159">
        <v>8</v>
      </c>
    </row>
    <row r="151" spans="1:4" x14ac:dyDescent="0.25">
      <c r="A151" s="207" t="s">
        <v>106</v>
      </c>
      <c r="B151" s="116" t="s">
        <v>275</v>
      </c>
      <c r="C151" s="117">
        <v>1</v>
      </c>
      <c r="D151" s="209">
        <v>2</v>
      </c>
    </row>
    <row r="152" spans="1:4" x14ac:dyDescent="0.25">
      <c r="A152" s="208" t="s">
        <v>106</v>
      </c>
      <c r="B152" s="113" t="s">
        <v>276</v>
      </c>
      <c r="C152" s="114">
        <v>1</v>
      </c>
      <c r="D152" s="159">
        <v>12</v>
      </c>
    </row>
    <row r="153" spans="1:4" x14ac:dyDescent="0.25">
      <c r="A153" s="207" t="s">
        <v>106</v>
      </c>
      <c r="B153" s="116" t="s">
        <v>493</v>
      </c>
      <c r="C153" s="117">
        <v>1</v>
      </c>
      <c r="D153" s="209">
        <v>9</v>
      </c>
    </row>
    <row r="154" spans="1:4" x14ac:dyDescent="0.25">
      <c r="A154" s="208" t="s">
        <v>106</v>
      </c>
      <c r="B154" s="113" t="s">
        <v>277</v>
      </c>
      <c r="C154" s="114">
        <v>1</v>
      </c>
      <c r="D154" s="159">
        <v>4</v>
      </c>
    </row>
    <row r="155" spans="1:4" x14ac:dyDescent="0.25">
      <c r="A155" s="207" t="s">
        <v>106</v>
      </c>
      <c r="B155" s="116" t="s">
        <v>105</v>
      </c>
      <c r="C155" s="117">
        <v>9</v>
      </c>
      <c r="D155" s="209">
        <v>51</v>
      </c>
    </row>
    <row r="156" spans="1:4" x14ac:dyDescent="0.25">
      <c r="A156" s="208" t="s">
        <v>106</v>
      </c>
      <c r="B156" s="113" t="s">
        <v>278</v>
      </c>
      <c r="C156" s="114">
        <v>1</v>
      </c>
      <c r="D156" s="159">
        <v>1</v>
      </c>
    </row>
    <row r="157" spans="1:4" x14ac:dyDescent="0.25">
      <c r="A157" s="207" t="s">
        <v>106</v>
      </c>
      <c r="B157" s="116" t="s">
        <v>528</v>
      </c>
      <c r="C157" s="117">
        <v>1</v>
      </c>
      <c r="D157" s="209">
        <v>1</v>
      </c>
    </row>
    <row r="158" spans="1:4" x14ac:dyDescent="0.25">
      <c r="A158" s="208" t="s">
        <v>106</v>
      </c>
      <c r="B158" s="113" t="s">
        <v>279</v>
      </c>
      <c r="C158" s="114">
        <v>1</v>
      </c>
      <c r="D158" s="159">
        <v>4</v>
      </c>
    </row>
    <row r="159" spans="1:4" x14ac:dyDescent="0.25">
      <c r="A159" s="207" t="s">
        <v>118</v>
      </c>
      <c r="B159" s="116" t="s">
        <v>280</v>
      </c>
      <c r="C159" s="117">
        <v>1</v>
      </c>
      <c r="D159" s="209">
        <v>4</v>
      </c>
    </row>
    <row r="160" spans="1:4" x14ac:dyDescent="0.25">
      <c r="A160" s="208" t="s">
        <v>118</v>
      </c>
      <c r="B160" s="113" t="s">
        <v>529</v>
      </c>
      <c r="C160" s="114">
        <v>1</v>
      </c>
      <c r="D160" s="159">
        <v>3</v>
      </c>
    </row>
    <row r="161" spans="1:4" x14ac:dyDescent="0.25">
      <c r="A161" s="207" t="s">
        <v>118</v>
      </c>
      <c r="B161" s="116" t="s">
        <v>117</v>
      </c>
      <c r="C161" s="117">
        <v>2</v>
      </c>
      <c r="D161" s="209">
        <v>19</v>
      </c>
    </row>
    <row r="162" spans="1:4" x14ac:dyDescent="0.25">
      <c r="A162" s="208" t="s">
        <v>157</v>
      </c>
      <c r="B162" s="113" t="s">
        <v>281</v>
      </c>
      <c r="C162" s="114">
        <v>1</v>
      </c>
      <c r="D162" s="159">
        <v>2</v>
      </c>
    </row>
    <row r="163" spans="1:4" x14ac:dyDescent="0.25">
      <c r="A163" s="207" t="s">
        <v>157</v>
      </c>
      <c r="B163" s="116" t="s">
        <v>530</v>
      </c>
      <c r="C163" s="117">
        <v>1</v>
      </c>
      <c r="D163" s="209">
        <v>3</v>
      </c>
    </row>
    <row r="164" spans="1:4" x14ac:dyDescent="0.25">
      <c r="A164" s="208" t="s">
        <v>157</v>
      </c>
      <c r="B164" s="113" t="s">
        <v>282</v>
      </c>
      <c r="C164" s="114">
        <v>1</v>
      </c>
      <c r="D164" s="159">
        <v>2</v>
      </c>
    </row>
    <row r="165" spans="1:4" x14ac:dyDescent="0.25">
      <c r="A165" s="207" t="s">
        <v>157</v>
      </c>
      <c r="B165" s="116" t="s">
        <v>283</v>
      </c>
      <c r="C165" s="117">
        <v>1</v>
      </c>
      <c r="D165" s="209">
        <v>1</v>
      </c>
    </row>
    <row r="166" spans="1:4" x14ac:dyDescent="0.25">
      <c r="A166" s="208" t="s">
        <v>157</v>
      </c>
      <c r="B166" s="113" t="s">
        <v>284</v>
      </c>
      <c r="C166" s="114">
        <v>2</v>
      </c>
      <c r="D166" s="159">
        <v>7</v>
      </c>
    </row>
    <row r="167" spans="1:4" x14ac:dyDescent="0.25">
      <c r="A167" s="207" t="s">
        <v>157</v>
      </c>
      <c r="B167" s="116" t="s">
        <v>285</v>
      </c>
      <c r="C167" s="117">
        <v>1</v>
      </c>
      <c r="D167" s="209">
        <v>2</v>
      </c>
    </row>
    <row r="168" spans="1:4" x14ac:dyDescent="0.25">
      <c r="A168" s="208" t="s">
        <v>157</v>
      </c>
      <c r="B168" s="113" t="s">
        <v>286</v>
      </c>
      <c r="C168" s="114">
        <v>1</v>
      </c>
      <c r="D168" s="159">
        <v>1</v>
      </c>
    </row>
    <row r="169" spans="1:4" x14ac:dyDescent="0.25">
      <c r="A169" s="207" t="s">
        <v>157</v>
      </c>
      <c r="B169" s="116" t="s">
        <v>531</v>
      </c>
      <c r="C169" s="117">
        <v>1</v>
      </c>
      <c r="D169" s="209">
        <v>2</v>
      </c>
    </row>
    <row r="170" spans="1:4" x14ac:dyDescent="0.25">
      <c r="A170" s="208" t="s">
        <v>157</v>
      </c>
      <c r="B170" s="113" t="s">
        <v>287</v>
      </c>
      <c r="C170" s="114">
        <v>15</v>
      </c>
      <c r="D170" s="159">
        <v>81</v>
      </c>
    </row>
    <row r="171" spans="1:4" x14ac:dyDescent="0.25">
      <c r="A171" s="207" t="s">
        <v>157</v>
      </c>
      <c r="B171" s="116" t="s">
        <v>532</v>
      </c>
      <c r="C171" s="117">
        <v>1</v>
      </c>
      <c r="D171" s="209">
        <v>2</v>
      </c>
    </row>
    <row r="172" spans="1:4" x14ac:dyDescent="0.25">
      <c r="A172" s="208" t="s">
        <v>157</v>
      </c>
      <c r="B172" s="113" t="s">
        <v>156</v>
      </c>
      <c r="C172" s="114">
        <v>2</v>
      </c>
      <c r="D172" s="159">
        <v>10</v>
      </c>
    </row>
    <row r="173" spans="1:4" x14ac:dyDescent="0.25">
      <c r="A173" s="207" t="s">
        <v>157</v>
      </c>
      <c r="B173" s="116" t="s">
        <v>288</v>
      </c>
      <c r="C173" s="117">
        <v>1</v>
      </c>
      <c r="D173" s="209">
        <v>1</v>
      </c>
    </row>
    <row r="174" spans="1:4" x14ac:dyDescent="0.25">
      <c r="A174" s="208" t="s">
        <v>157</v>
      </c>
      <c r="B174" s="113" t="s">
        <v>289</v>
      </c>
      <c r="C174" s="114">
        <v>1</v>
      </c>
      <c r="D174" s="159">
        <v>2</v>
      </c>
    </row>
    <row r="175" spans="1:4" x14ac:dyDescent="0.25">
      <c r="A175" s="207" t="s">
        <v>157</v>
      </c>
      <c r="B175" s="116" t="s">
        <v>533</v>
      </c>
      <c r="C175" s="117">
        <v>1</v>
      </c>
      <c r="D175" s="209">
        <v>1</v>
      </c>
    </row>
    <row r="176" spans="1:4" x14ac:dyDescent="0.25">
      <c r="A176" s="208" t="s">
        <v>157</v>
      </c>
      <c r="B176" s="113" t="s">
        <v>290</v>
      </c>
      <c r="C176" s="114">
        <v>1</v>
      </c>
      <c r="D176" s="159">
        <v>1</v>
      </c>
    </row>
    <row r="177" spans="1:4" x14ac:dyDescent="0.25">
      <c r="A177" s="207" t="s">
        <v>157</v>
      </c>
      <c r="B177" s="116" t="s">
        <v>291</v>
      </c>
      <c r="C177" s="117">
        <v>1</v>
      </c>
      <c r="D177" s="209">
        <v>1</v>
      </c>
    </row>
    <row r="178" spans="1:4" x14ac:dyDescent="0.25">
      <c r="A178" s="208" t="s">
        <v>157</v>
      </c>
      <c r="B178" s="113" t="s">
        <v>292</v>
      </c>
      <c r="C178" s="114">
        <v>5</v>
      </c>
      <c r="D178" s="159">
        <v>30</v>
      </c>
    </row>
    <row r="179" spans="1:4" x14ac:dyDescent="0.25">
      <c r="A179" s="207" t="s">
        <v>157</v>
      </c>
      <c r="B179" s="116" t="s">
        <v>163</v>
      </c>
      <c r="C179" s="117">
        <v>3</v>
      </c>
      <c r="D179" s="209">
        <v>14</v>
      </c>
    </row>
    <row r="180" spans="1:4" x14ac:dyDescent="0.25">
      <c r="A180" s="208" t="s">
        <v>157</v>
      </c>
      <c r="B180" s="113" t="s">
        <v>293</v>
      </c>
      <c r="C180" s="114">
        <v>1</v>
      </c>
      <c r="D180" s="159">
        <v>2</v>
      </c>
    </row>
    <row r="181" spans="1:4" x14ac:dyDescent="0.25">
      <c r="A181" s="207" t="s">
        <v>157</v>
      </c>
      <c r="B181" s="116" t="s">
        <v>294</v>
      </c>
      <c r="C181" s="117">
        <v>1</v>
      </c>
      <c r="D181" s="209">
        <v>2</v>
      </c>
    </row>
    <row r="182" spans="1:4" x14ac:dyDescent="0.25">
      <c r="A182" s="208" t="s">
        <v>157</v>
      </c>
      <c r="B182" s="113" t="s">
        <v>482</v>
      </c>
      <c r="C182" s="114">
        <v>2</v>
      </c>
      <c r="D182" s="159">
        <v>5</v>
      </c>
    </row>
    <row r="183" spans="1:4" x14ac:dyDescent="0.25">
      <c r="A183" s="207" t="s">
        <v>157</v>
      </c>
      <c r="B183" s="116" t="s">
        <v>295</v>
      </c>
      <c r="C183" s="117">
        <v>2</v>
      </c>
      <c r="D183" s="209">
        <v>9</v>
      </c>
    </row>
    <row r="184" spans="1:4" x14ac:dyDescent="0.25">
      <c r="A184" s="208" t="s">
        <v>157</v>
      </c>
      <c r="B184" s="113" t="s">
        <v>534</v>
      </c>
      <c r="C184" s="114">
        <v>1</v>
      </c>
      <c r="D184" s="159">
        <v>2</v>
      </c>
    </row>
    <row r="185" spans="1:4" x14ac:dyDescent="0.25">
      <c r="A185" s="207" t="s">
        <v>157</v>
      </c>
      <c r="B185" s="116" t="s">
        <v>296</v>
      </c>
      <c r="C185" s="117">
        <v>1</v>
      </c>
      <c r="D185" s="209">
        <v>1</v>
      </c>
    </row>
    <row r="186" spans="1:4" x14ac:dyDescent="0.25">
      <c r="A186" s="208" t="s">
        <v>157</v>
      </c>
      <c r="B186" s="113" t="s">
        <v>297</v>
      </c>
      <c r="C186" s="114">
        <v>1</v>
      </c>
      <c r="D186" s="159">
        <v>5</v>
      </c>
    </row>
    <row r="187" spans="1:4" x14ac:dyDescent="0.25">
      <c r="A187" s="207" t="s">
        <v>157</v>
      </c>
      <c r="B187" s="116" t="s">
        <v>298</v>
      </c>
      <c r="C187" s="117">
        <v>1</v>
      </c>
      <c r="D187" s="209">
        <v>2</v>
      </c>
    </row>
    <row r="188" spans="1:4" x14ac:dyDescent="0.25">
      <c r="A188" s="208" t="s">
        <v>157</v>
      </c>
      <c r="B188" s="113" t="s">
        <v>299</v>
      </c>
      <c r="C188" s="114">
        <v>1</v>
      </c>
      <c r="D188" s="159">
        <v>1</v>
      </c>
    </row>
    <row r="189" spans="1:4" x14ac:dyDescent="0.25">
      <c r="A189" s="207" t="s">
        <v>81</v>
      </c>
      <c r="B189" s="116" t="s">
        <v>135</v>
      </c>
      <c r="C189" s="117">
        <v>1</v>
      </c>
      <c r="D189" s="209">
        <v>4</v>
      </c>
    </row>
    <row r="190" spans="1:4" x14ac:dyDescent="0.25">
      <c r="A190" s="208" t="s">
        <v>81</v>
      </c>
      <c r="B190" s="113" t="s">
        <v>300</v>
      </c>
      <c r="C190" s="114">
        <v>1</v>
      </c>
      <c r="D190" s="159">
        <v>2</v>
      </c>
    </row>
    <row r="191" spans="1:4" x14ac:dyDescent="0.25">
      <c r="A191" s="207" t="s">
        <v>81</v>
      </c>
      <c r="B191" s="116" t="s">
        <v>301</v>
      </c>
      <c r="C191" s="117">
        <v>1</v>
      </c>
      <c r="D191" s="209">
        <v>1</v>
      </c>
    </row>
    <row r="192" spans="1:4" x14ac:dyDescent="0.25">
      <c r="A192" s="208" t="s">
        <v>81</v>
      </c>
      <c r="B192" s="113" t="s">
        <v>302</v>
      </c>
      <c r="C192" s="114">
        <v>1</v>
      </c>
      <c r="D192" s="159">
        <v>2</v>
      </c>
    </row>
    <row r="193" spans="1:4" x14ac:dyDescent="0.25">
      <c r="A193" s="207" t="s">
        <v>81</v>
      </c>
      <c r="B193" s="116" t="s">
        <v>303</v>
      </c>
      <c r="C193" s="117">
        <v>1</v>
      </c>
      <c r="D193" s="209">
        <v>2</v>
      </c>
    </row>
    <row r="194" spans="1:4" x14ac:dyDescent="0.25">
      <c r="A194" s="208" t="s">
        <v>81</v>
      </c>
      <c r="B194" s="113" t="s">
        <v>304</v>
      </c>
      <c r="C194" s="114">
        <v>1</v>
      </c>
      <c r="D194" s="159">
        <v>1</v>
      </c>
    </row>
    <row r="195" spans="1:4" x14ac:dyDescent="0.25">
      <c r="A195" s="207" t="s">
        <v>81</v>
      </c>
      <c r="B195" s="116" t="s">
        <v>153</v>
      </c>
      <c r="C195" s="117">
        <v>2</v>
      </c>
      <c r="D195" s="209">
        <v>6</v>
      </c>
    </row>
    <row r="196" spans="1:4" x14ac:dyDescent="0.25">
      <c r="A196" s="208" t="s">
        <v>81</v>
      </c>
      <c r="B196" s="113" t="s">
        <v>305</v>
      </c>
      <c r="C196" s="114">
        <v>2</v>
      </c>
      <c r="D196" s="159">
        <v>10</v>
      </c>
    </row>
    <row r="197" spans="1:4" x14ac:dyDescent="0.25">
      <c r="A197" s="207" t="s">
        <v>81</v>
      </c>
      <c r="B197" s="116" t="s">
        <v>306</v>
      </c>
      <c r="C197" s="117">
        <v>1</v>
      </c>
      <c r="D197" s="209">
        <v>6</v>
      </c>
    </row>
    <row r="198" spans="1:4" x14ac:dyDescent="0.25">
      <c r="A198" s="208" t="s">
        <v>81</v>
      </c>
      <c r="B198" s="113" t="s">
        <v>80</v>
      </c>
      <c r="C198" s="114">
        <v>1</v>
      </c>
      <c r="D198" s="159">
        <v>5</v>
      </c>
    </row>
    <row r="199" spans="1:4" x14ac:dyDescent="0.25">
      <c r="A199" s="207" t="s">
        <v>81</v>
      </c>
      <c r="B199" s="116" t="s">
        <v>307</v>
      </c>
      <c r="C199" s="117">
        <v>1</v>
      </c>
      <c r="D199" s="209">
        <v>4</v>
      </c>
    </row>
    <row r="200" spans="1:4" x14ac:dyDescent="0.25">
      <c r="A200" s="208" t="s">
        <v>81</v>
      </c>
      <c r="B200" s="113" t="s">
        <v>308</v>
      </c>
      <c r="C200" s="114">
        <v>1</v>
      </c>
      <c r="D200" s="159">
        <v>1</v>
      </c>
    </row>
    <row r="201" spans="1:4" x14ac:dyDescent="0.25">
      <c r="A201" s="207" t="s">
        <v>81</v>
      </c>
      <c r="B201" s="116" t="s">
        <v>309</v>
      </c>
      <c r="C201" s="117">
        <v>1</v>
      </c>
      <c r="D201" s="209">
        <v>5</v>
      </c>
    </row>
    <row r="202" spans="1:4" x14ac:dyDescent="0.25">
      <c r="A202" s="208" t="s">
        <v>81</v>
      </c>
      <c r="B202" s="113" t="s">
        <v>310</v>
      </c>
      <c r="C202" s="114">
        <v>1</v>
      </c>
      <c r="D202" s="159">
        <v>3</v>
      </c>
    </row>
    <row r="203" spans="1:4" x14ac:dyDescent="0.25">
      <c r="A203" s="207" t="s">
        <v>81</v>
      </c>
      <c r="B203" s="116" t="s">
        <v>311</v>
      </c>
      <c r="C203" s="117">
        <v>3</v>
      </c>
      <c r="D203" s="209">
        <v>17</v>
      </c>
    </row>
    <row r="204" spans="1:4" x14ac:dyDescent="0.25">
      <c r="A204" s="208" t="s">
        <v>81</v>
      </c>
      <c r="B204" s="113" t="s">
        <v>312</v>
      </c>
      <c r="C204" s="114">
        <v>2</v>
      </c>
      <c r="D204" s="159">
        <v>6</v>
      </c>
    </row>
    <row r="205" spans="1:4" x14ac:dyDescent="0.25">
      <c r="A205" s="207" t="s">
        <v>81</v>
      </c>
      <c r="B205" s="116" t="s">
        <v>313</v>
      </c>
      <c r="C205" s="117">
        <v>2</v>
      </c>
      <c r="D205" s="209">
        <v>13</v>
      </c>
    </row>
    <row r="206" spans="1:4" x14ac:dyDescent="0.25">
      <c r="A206" s="208" t="s">
        <v>81</v>
      </c>
      <c r="B206" s="113" t="s">
        <v>314</v>
      </c>
      <c r="C206" s="114">
        <v>1</v>
      </c>
      <c r="D206" s="159">
        <v>1</v>
      </c>
    </row>
    <row r="207" spans="1:4" x14ac:dyDescent="0.25">
      <c r="A207" s="207" t="s">
        <v>81</v>
      </c>
      <c r="B207" s="116" t="s">
        <v>315</v>
      </c>
      <c r="C207" s="117">
        <v>4</v>
      </c>
      <c r="D207" s="209">
        <v>8</v>
      </c>
    </row>
    <row r="208" spans="1:4" x14ac:dyDescent="0.25">
      <c r="A208" s="208" t="s">
        <v>81</v>
      </c>
      <c r="B208" s="113" t="s">
        <v>316</v>
      </c>
      <c r="C208" s="114">
        <v>3</v>
      </c>
      <c r="D208" s="159">
        <v>8</v>
      </c>
    </row>
    <row r="209" spans="1:4" x14ac:dyDescent="0.25">
      <c r="A209" s="207" t="s">
        <v>81</v>
      </c>
      <c r="B209" s="116" t="s">
        <v>317</v>
      </c>
      <c r="C209" s="117">
        <v>1</v>
      </c>
      <c r="D209" s="209">
        <v>2</v>
      </c>
    </row>
    <row r="210" spans="1:4" x14ac:dyDescent="0.25">
      <c r="A210" s="208" t="s">
        <v>81</v>
      </c>
      <c r="B210" s="113" t="s">
        <v>107</v>
      </c>
      <c r="C210" s="114">
        <v>44</v>
      </c>
      <c r="D210" s="159">
        <v>212</v>
      </c>
    </row>
    <row r="211" spans="1:4" x14ac:dyDescent="0.25">
      <c r="A211" s="207" t="s">
        <v>81</v>
      </c>
      <c r="B211" s="116" t="s">
        <v>318</v>
      </c>
      <c r="C211" s="117">
        <v>2</v>
      </c>
      <c r="D211" s="209">
        <v>14</v>
      </c>
    </row>
    <row r="212" spans="1:4" x14ac:dyDescent="0.25">
      <c r="A212" s="208" t="s">
        <v>81</v>
      </c>
      <c r="B212" s="113" t="s">
        <v>319</v>
      </c>
      <c r="C212" s="114">
        <v>1</v>
      </c>
      <c r="D212" s="159">
        <v>6</v>
      </c>
    </row>
    <row r="213" spans="1:4" x14ac:dyDescent="0.25">
      <c r="A213" s="207" t="s">
        <v>81</v>
      </c>
      <c r="B213" s="116" t="s">
        <v>320</v>
      </c>
      <c r="C213" s="117">
        <v>1</v>
      </c>
      <c r="D213" s="209">
        <v>3</v>
      </c>
    </row>
    <row r="214" spans="1:4" x14ac:dyDescent="0.25">
      <c r="A214" s="208" t="s">
        <v>81</v>
      </c>
      <c r="B214" s="113" t="s">
        <v>321</v>
      </c>
      <c r="C214" s="114">
        <v>2</v>
      </c>
      <c r="D214" s="159">
        <v>4</v>
      </c>
    </row>
    <row r="215" spans="1:4" x14ac:dyDescent="0.25">
      <c r="A215" s="207" t="s">
        <v>81</v>
      </c>
      <c r="B215" s="116" t="s">
        <v>322</v>
      </c>
      <c r="C215" s="117">
        <v>1</v>
      </c>
      <c r="D215" s="209">
        <v>2</v>
      </c>
    </row>
    <row r="216" spans="1:4" x14ac:dyDescent="0.25">
      <c r="A216" s="208" t="s">
        <v>81</v>
      </c>
      <c r="B216" s="113" t="s">
        <v>323</v>
      </c>
      <c r="C216" s="114">
        <v>1</v>
      </c>
      <c r="D216" s="159">
        <v>1</v>
      </c>
    </row>
    <row r="217" spans="1:4" x14ac:dyDescent="0.25">
      <c r="A217" s="207" t="s">
        <v>81</v>
      </c>
      <c r="B217" s="116" t="s">
        <v>324</v>
      </c>
      <c r="C217" s="117">
        <v>2</v>
      </c>
      <c r="D217" s="209">
        <v>5</v>
      </c>
    </row>
    <row r="218" spans="1:4" x14ac:dyDescent="0.25">
      <c r="A218" s="208" t="s">
        <v>176</v>
      </c>
      <c r="B218" s="113" t="s">
        <v>325</v>
      </c>
      <c r="C218" s="114">
        <v>1</v>
      </c>
      <c r="D218" s="159">
        <v>5</v>
      </c>
    </row>
    <row r="219" spans="1:4" x14ac:dyDescent="0.25">
      <c r="A219" s="207" t="s">
        <v>176</v>
      </c>
      <c r="B219" s="116" t="s">
        <v>326</v>
      </c>
      <c r="C219" s="117">
        <v>4</v>
      </c>
      <c r="D219" s="209">
        <v>26</v>
      </c>
    </row>
    <row r="220" spans="1:4" x14ac:dyDescent="0.25">
      <c r="A220" s="208" t="s">
        <v>173</v>
      </c>
      <c r="B220" s="113" t="s">
        <v>327</v>
      </c>
      <c r="C220" s="114">
        <v>1</v>
      </c>
      <c r="D220" s="159">
        <v>3</v>
      </c>
    </row>
    <row r="221" spans="1:4" x14ac:dyDescent="0.25">
      <c r="A221" s="207" t="s">
        <v>173</v>
      </c>
      <c r="B221" s="116" t="s">
        <v>328</v>
      </c>
      <c r="C221" s="117">
        <v>1</v>
      </c>
      <c r="D221" s="209">
        <v>3</v>
      </c>
    </row>
    <row r="222" spans="1:4" x14ac:dyDescent="0.25">
      <c r="A222" s="208" t="s">
        <v>173</v>
      </c>
      <c r="B222" s="113" t="s">
        <v>329</v>
      </c>
      <c r="C222" s="114">
        <v>2</v>
      </c>
      <c r="D222" s="159">
        <v>2</v>
      </c>
    </row>
    <row r="223" spans="1:4" x14ac:dyDescent="0.25">
      <c r="A223" s="207" t="s">
        <v>173</v>
      </c>
      <c r="B223" s="116" t="s">
        <v>330</v>
      </c>
      <c r="C223" s="117">
        <v>2</v>
      </c>
      <c r="D223" s="209">
        <v>7</v>
      </c>
    </row>
    <row r="224" spans="1:4" x14ac:dyDescent="0.25">
      <c r="A224" s="208" t="s">
        <v>173</v>
      </c>
      <c r="B224" s="113" t="s">
        <v>331</v>
      </c>
      <c r="C224" s="114">
        <v>1</v>
      </c>
      <c r="D224" s="159">
        <v>1</v>
      </c>
    </row>
    <row r="225" spans="1:4" x14ac:dyDescent="0.25">
      <c r="A225" s="207" t="s">
        <v>173</v>
      </c>
      <c r="B225" s="116" t="s">
        <v>332</v>
      </c>
      <c r="C225" s="117">
        <v>1</v>
      </c>
      <c r="D225" s="209">
        <v>2</v>
      </c>
    </row>
    <row r="226" spans="1:4" x14ac:dyDescent="0.25">
      <c r="A226" s="208" t="s">
        <v>64</v>
      </c>
      <c r="B226" s="113" t="s">
        <v>63</v>
      </c>
      <c r="C226" s="114">
        <v>3</v>
      </c>
      <c r="D226" s="159">
        <v>15</v>
      </c>
    </row>
    <row r="227" spans="1:4" x14ac:dyDescent="0.25">
      <c r="A227" s="207" t="s">
        <v>120</v>
      </c>
      <c r="B227" s="116" t="s">
        <v>333</v>
      </c>
      <c r="C227" s="117">
        <v>1</v>
      </c>
      <c r="D227" s="209">
        <v>1</v>
      </c>
    </row>
    <row r="228" spans="1:4" x14ac:dyDescent="0.25">
      <c r="A228" s="208" t="s">
        <v>120</v>
      </c>
      <c r="B228" s="113" t="s">
        <v>152</v>
      </c>
      <c r="C228" s="114">
        <v>2</v>
      </c>
      <c r="D228" s="159">
        <v>4</v>
      </c>
    </row>
    <row r="229" spans="1:4" x14ac:dyDescent="0.25">
      <c r="A229" s="207" t="s">
        <v>120</v>
      </c>
      <c r="B229" s="116" t="s">
        <v>136</v>
      </c>
      <c r="C229" s="117">
        <v>1</v>
      </c>
      <c r="D229" s="209">
        <v>2</v>
      </c>
    </row>
    <row r="230" spans="1:4" x14ac:dyDescent="0.25">
      <c r="A230" s="208" t="s">
        <v>120</v>
      </c>
      <c r="B230" s="113" t="s">
        <v>334</v>
      </c>
      <c r="C230" s="114">
        <v>1</v>
      </c>
      <c r="D230" s="159">
        <v>3</v>
      </c>
    </row>
    <row r="231" spans="1:4" x14ac:dyDescent="0.25">
      <c r="A231" s="207" t="s">
        <v>120</v>
      </c>
      <c r="B231" s="116" t="s">
        <v>335</v>
      </c>
      <c r="C231" s="117">
        <v>2</v>
      </c>
      <c r="D231" s="209">
        <v>14</v>
      </c>
    </row>
    <row r="232" spans="1:4" x14ac:dyDescent="0.25">
      <c r="A232" s="208" t="s">
        <v>120</v>
      </c>
      <c r="B232" s="113" t="s">
        <v>336</v>
      </c>
      <c r="C232" s="114">
        <v>1</v>
      </c>
      <c r="D232" s="159">
        <v>1</v>
      </c>
    </row>
    <row r="233" spans="1:4" x14ac:dyDescent="0.25">
      <c r="A233" s="207" t="s">
        <v>120</v>
      </c>
      <c r="B233" s="116" t="s">
        <v>337</v>
      </c>
      <c r="C233" s="117">
        <v>2</v>
      </c>
      <c r="D233" s="209">
        <v>12</v>
      </c>
    </row>
    <row r="234" spans="1:4" x14ac:dyDescent="0.25">
      <c r="A234" s="208" t="s">
        <v>120</v>
      </c>
      <c r="B234" s="113" t="s">
        <v>535</v>
      </c>
      <c r="C234" s="114">
        <v>1</v>
      </c>
      <c r="D234" s="159">
        <v>2</v>
      </c>
    </row>
    <row r="235" spans="1:4" x14ac:dyDescent="0.25">
      <c r="A235" s="207" t="s">
        <v>120</v>
      </c>
      <c r="B235" s="116" t="s">
        <v>338</v>
      </c>
      <c r="C235" s="117">
        <v>1</v>
      </c>
      <c r="D235" s="209">
        <v>1</v>
      </c>
    </row>
    <row r="236" spans="1:4" x14ac:dyDescent="0.25">
      <c r="A236" s="208" t="s">
        <v>120</v>
      </c>
      <c r="B236" s="113" t="s">
        <v>339</v>
      </c>
      <c r="C236" s="114">
        <v>1</v>
      </c>
      <c r="D236" s="159">
        <v>1</v>
      </c>
    </row>
    <row r="237" spans="1:4" x14ac:dyDescent="0.25">
      <c r="A237" s="207" t="s">
        <v>120</v>
      </c>
      <c r="B237" s="116" t="s">
        <v>477</v>
      </c>
      <c r="C237" s="117">
        <v>1</v>
      </c>
      <c r="D237" s="209">
        <v>5</v>
      </c>
    </row>
    <row r="238" spans="1:4" x14ac:dyDescent="0.25">
      <c r="A238" s="208" t="s">
        <v>120</v>
      </c>
      <c r="B238" s="113" t="s">
        <v>340</v>
      </c>
      <c r="C238" s="114">
        <v>1</v>
      </c>
      <c r="D238" s="159">
        <v>4</v>
      </c>
    </row>
    <row r="239" spans="1:4" x14ac:dyDescent="0.25">
      <c r="A239" s="207" t="s">
        <v>120</v>
      </c>
      <c r="B239" s="116" t="s">
        <v>480</v>
      </c>
      <c r="C239" s="117">
        <v>1</v>
      </c>
      <c r="D239" s="209">
        <v>1</v>
      </c>
    </row>
    <row r="240" spans="1:4" x14ac:dyDescent="0.25">
      <c r="A240" s="208" t="s">
        <v>120</v>
      </c>
      <c r="B240" s="113" t="s">
        <v>536</v>
      </c>
      <c r="C240" s="114">
        <v>1</v>
      </c>
      <c r="D240" s="159">
        <v>1</v>
      </c>
    </row>
    <row r="241" spans="1:4" x14ac:dyDescent="0.25">
      <c r="A241" s="207" t="s">
        <v>120</v>
      </c>
      <c r="B241" s="116" t="s">
        <v>341</v>
      </c>
      <c r="C241" s="117">
        <v>1</v>
      </c>
      <c r="D241" s="209">
        <v>5</v>
      </c>
    </row>
    <row r="242" spans="1:4" x14ac:dyDescent="0.25">
      <c r="A242" s="208" t="s">
        <v>120</v>
      </c>
      <c r="B242" s="113" t="s">
        <v>342</v>
      </c>
      <c r="C242" s="114">
        <v>1</v>
      </c>
      <c r="D242" s="159">
        <v>1</v>
      </c>
    </row>
    <row r="243" spans="1:4" x14ac:dyDescent="0.25">
      <c r="A243" s="207" t="s">
        <v>120</v>
      </c>
      <c r="B243" s="116" t="s">
        <v>158</v>
      </c>
      <c r="C243" s="117">
        <v>2</v>
      </c>
      <c r="D243" s="209">
        <v>4</v>
      </c>
    </row>
    <row r="244" spans="1:4" x14ac:dyDescent="0.25">
      <c r="A244" s="208" t="s">
        <v>120</v>
      </c>
      <c r="B244" s="113" t="s">
        <v>343</v>
      </c>
      <c r="C244" s="114">
        <v>2</v>
      </c>
      <c r="D244" s="159">
        <v>8</v>
      </c>
    </row>
    <row r="245" spans="1:4" x14ac:dyDescent="0.25">
      <c r="A245" s="207" t="s">
        <v>120</v>
      </c>
      <c r="B245" s="116" t="s">
        <v>131</v>
      </c>
      <c r="C245" s="117">
        <v>16</v>
      </c>
      <c r="D245" s="209">
        <v>69</v>
      </c>
    </row>
    <row r="246" spans="1:4" x14ac:dyDescent="0.25">
      <c r="A246" s="208" t="s">
        <v>120</v>
      </c>
      <c r="B246" s="113" t="s">
        <v>344</v>
      </c>
      <c r="C246" s="114">
        <v>3</v>
      </c>
      <c r="D246" s="159">
        <v>9</v>
      </c>
    </row>
    <row r="247" spans="1:4" x14ac:dyDescent="0.25">
      <c r="A247" s="207" t="s">
        <v>120</v>
      </c>
      <c r="B247" s="116" t="s">
        <v>159</v>
      </c>
      <c r="C247" s="117">
        <v>2</v>
      </c>
      <c r="D247" s="209">
        <v>4</v>
      </c>
    </row>
    <row r="248" spans="1:4" x14ac:dyDescent="0.25">
      <c r="A248" s="208" t="s">
        <v>120</v>
      </c>
      <c r="B248" s="113" t="s">
        <v>345</v>
      </c>
      <c r="C248" s="114">
        <v>2</v>
      </c>
      <c r="D248" s="159">
        <v>9</v>
      </c>
    </row>
    <row r="249" spans="1:4" x14ac:dyDescent="0.25">
      <c r="A249" s="207" t="s">
        <v>120</v>
      </c>
      <c r="B249" s="116" t="s">
        <v>346</v>
      </c>
      <c r="C249" s="117">
        <v>1</v>
      </c>
      <c r="D249" s="209">
        <v>1</v>
      </c>
    </row>
    <row r="250" spans="1:4" x14ac:dyDescent="0.25">
      <c r="A250" s="208" t="s">
        <v>120</v>
      </c>
      <c r="B250" s="113" t="s">
        <v>347</v>
      </c>
      <c r="C250" s="114">
        <v>1</v>
      </c>
      <c r="D250" s="159">
        <v>1</v>
      </c>
    </row>
    <row r="251" spans="1:4" x14ac:dyDescent="0.25">
      <c r="A251" s="207" t="s">
        <v>120</v>
      </c>
      <c r="B251" s="116" t="s">
        <v>348</v>
      </c>
      <c r="C251" s="117">
        <v>1</v>
      </c>
      <c r="D251" s="209">
        <v>3</v>
      </c>
    </row>
    <row r="252" spans="1:4" x14ac:dyDescent="0.25">
      <c r="A252" s="208" t="s">
        <v>120</v>
      </c>
      <c r="B252" s="113" t="s">
        <v>349</v>
      </c>
      <c r="C252" s="114">
        <v>1</v>
      </c>
      <c r="D252" s="159">
        <v>5</v>
      </c>
    </row>
    <row r="253" spans="1:4" x14ac:dyDescent="0.25">
      <c r="A253" s="207" t="s">
        <v>120</v>
      </c>
      <c r="B253" s="116" t="s">
        <v>350</v>
      </c>
      <c r="C253" s="117">
        <v>1</v>
      </c>
      <c r="D253" s="209">
        <v>1</v>
      </c>
    </row>
    <row r="254" spans="1:4" x14ac:dyDescent="0.25">
      <c r="A254" s="208" t="s">
        <v>120</v>
      </c>
      <c r="B254" s="113" t="s">
        <v>119</v>
      </c>
      <c r="C254" s="114">
        <v>1</v>
      </c>
      <c r="D254" s="159">
        <v>2</v>
      </c>
    </row>
    <row r="255" spans="1:4" x14ac:dyDescent="0.25">
      <c r="A255" s="207" t="s">
        <v>120</v>
      </c>
      <c r="B255" s="116" t="s">
        <v>351</v>
      </c>
      <c r="C255" s="117">
        <v>1</v>
      </c>
      <c r="D255" s="209">
        <v>1</v>
      </c>
    </row>
    <row r="256" spans="1:4" x14ac:dyDescent="0.25">
      <c r="A256" s="208" t="s">
        <v>120</v>
      </c>
      <c r="B256" s="113" t="s">
        <v>352</v>
      </c>
      <c r="C256" s="114">
        <v>1</v>
      </c>
      <c r="D256" s="159">
        <v>1</v>
      </c>
    </row>
    <row r="257" spans="1:4" x14ac:dyDescent="0.25">
      <c r="A257" s="207" t="s">
        <v>54</v>
      </c>
      <c r="B257" s="116" t="s">
        <v>53</v>
      </c>
      <c r="C257" s="117">
        <v>1</v>
      </c>
      <c r="D257" s="209">
        <v>2</v>
      </c>
    </row>
    <row r="258" spans="1:4" x14ac:dyDescent="0.25">
      <c r="A258" s="208" t="s">
        <v>54</v>
      </c>
      <c r="B258" s="113" t="s">
        <v>353</v>
      </c>
      <c r="C258" s="114">
        <v>2</v>
      </c>
      <c r="D258" s="159">
        <v>10</v>
      </c>
    </row>
    <row r="259" spans="1:4" x14ac:dyDescent="0.25">
      <c r="A259" s="207" t="s">
        <v>54</v>
      </c>
      <c r="B259" s="116" t="s">
        <v>354</v>
      </c>
      <c r="C259" s="117">
        <v>3</v>
      </c>
      <c r="D259" s="209">
        <v>18</v>
      </c>
    </row>
    <row r="260" spans="1:4" x14ac:dyDescent="0.25">
      <c r="A260" s="208" t="s">
        <v>54</v>
      </c>
      <c r="B260" s="113" t="s">
        <v>355</v>
      </c>
      <c r="C260" s="114">
        <v>2</v>
      </c>
      <c r="D260" s="159">
        <v>6</v>
      </c>
    </row>
    <row r="261" spans="1:4" x14ac:dyDescent="0.25">
      <c r="A261" s="207" t="s">
        <v>54</v>
      </c>
      <c r="B261" s="116" t="s">
        <v>541</v>
      </c>
      <c r="C261" s="117">
        <v>1</v>
      </c>
      <c r="D261" s="209">
        <v>1</v>
      </c>
    </row>
    <row r="262" spans="1:4" x14ac:dyDescent="0.25">
      <c r="A262" s="208" t="s">
        <v>54</v>
      </c>
      <c r="B262" s="113" t="s">
        <v>356</v>
      </c>
      <c r="C262" s="114">
        <v>1</v>
      </c>
      <c r="D262" s="159">
        <v>1</v>
      </c>
    </row>
    <row r="263" spans="1:4" x14ac:dyDescent="0.25">
      <c r="A263" s="207" t="s">
        <v>54</v>
      </c>
      <c r="B263" s="116" t="s">
        <v>357</v>
      </c>
      <c r="C263" s="117">
        <v>1</v>
      </c>
      <c r="D263" s="209">
        <v>4</v>
      </c>
    </row>
    <row r="264" spans="1:4" x14ac:dyDescent="0.25">
      <c r="A264" s="208" t="s">
        <v>54</v>
      </c>
      <c r="B264" s="113" t="s">
        <v>358</v>
      </c>
      <c r="C264" s="114">
        <v>1</v>
      </c>
      <c r="D264" s="159">
        <v>1</v>
      </c>
    </row>
    <row r="265" spans="1:4" x14ac:dyDescent="0.25">
      <c r="A265" s="207" t="s">
        <v>54</v>
      </c>
      <c r="B265" s="116" t="s">
        <v>138</v>
      </c>
      <c r="C265" s="117">
        <v>4</v>
      </c>
      <c r="D265" s="209">
        <v>12</v>
      </c>
    </row>
    <row r="266" spans="1:4" x14ac:dyDescent="0.25">
      <c r="A266" s="208" t="s">
        <v>54</v>
      </c>
      <c r="B266" s="113" t="s">
        <v>359</v>
      </c>
      <c r="C266" s="114">
        <v>1</v>
      </c>
      <c r="D266" s="159">
        <v>1</v>
      </c>
    </row>
    <row r="267" spans="1:4" x14ac:dyDescent="0.25">
      <c r="A267" s="207" t="s">
        <v>54</v>
      </c>
      <c r="B267" s="116" t="s">
        <v>360</v>
      </c>
      <c r="C267" s="117">
        <v>4</v>
      </c>
      <c r="D267" s="209">
        <v>20</v>
      </c>
    </row>
    <row r="268" spans="1:4" x14ac:dyDescent="0.25">
      <c r="A268" s="208" t="s">
        <v>54</v>
      </c>
      <c r="B268" s="113" t="s">
        <v>361</v>
      </c>
      <c r="C268" s="114">
        <v>1</v>
      </c>
      <c r="D268" s="159">
        <v>1</v>
      </c>
    </row>
    <row r="269" spans="1:4" x14ac:dyDescent="0.25">
      <c r="A269" s="207" t="s">
        <v>54</v>
      </c>
      <c r="B269" s="116" t="s">
        <v>140</v>
      </c>
      <c r="C269" s="117">
        <v>1</v>
      </c>
      <c r="D269" s="209">
        <v>4</v>
      </c>
    </row>
    <row r="270" spans="1:4" x14ac:dyDescent="0.25">
      <c r="A270" s="208" t="s">
        <v>54</v>
      </c>
      <c r="B270" s="113" t="s">
        <v>162</v>
      </c>
      <c r="C270" s="114">
        <v>1</v>
      </c>
      <c r="D270" s="159">
        <v>5</v>
      </c>
    </row>
    <row r="271" spans="1:4" x14ac:dyDescent="0.25">
      <c r="A271" s="207" t="s">
        <v>54</v>
      </c>
      <c r="B271" s="116" t="s">
        <v>362</v>
      </c>
      <c r="C271" s="117">
        <v>3</v>
      </c>
      <c r="D271" s="209">
        <v>11</v>
      </c>
    </row>
    <row r="272" spans="1:4" x14ac:dyDescent="0.25">
      <c r="A272" s="208" t="s">
        <v>54</v>
      </c>
      <c r="B272" s="113" t="s">
        <v>86</v>
      </c>
      <c r="C272" s="114">
        <v>2</v>
      </c>
      <c r="D272" s="159">
        <v>5</v>
      </c>
    </row>
    <row r="273" spans="1:4" x14ac:dyDescent="0.25">
      <c r="A273" s="207" t="s">
        <v>54</v>
      </c>
      <c r="B273" s="116" t="s">
        <v>491</v>
      </c>
      <c r="C273" s="117">
        <v>1</v>
      </c>
      <c r="D273" s="209">
        <v>1</v>
      </c>
    </row>
    <row r="274" spans="1:4" x14ac:dyDescent="0.25">
      <c r="A274" s="208" t="s">
        <v>54</v>
      </c>
      <c r="B274" s="113" t="s">
        <v>363</v>
      </c>
      <c r="C274" s="114">
        <v>1</v>
      </c>
      <c r="D274" s="159">
        <v>1</v>
      </c>
    </row>
    <row r="275" spans="1:4" x14ac:dyDescent="0.25">
      <c r="A275" s="207" t="s">
        <v>54</v>
      </c>
      <c r="B275" s="116" t="s">
        <v>364</v>
      </c>
      <c r="C275" s="117">
        <v>1</v>
      </c>
      <c r="D275" s="209">
        <v>4</v>
      </c>
    </row>
    <row r="276" spans="1:4" x14ac:dyDescent="0.25">
      <c r="A276" s="208" t="s">
        <v>54</v>
      </c>
      <c r="B276" s="113" t="s">
        <v>104</v>
      </c>
      <c r="C276" s="114">
        <v>1</v>
      </c>
      <c r="D276" s="159">
        <v>3</v>
      </c>
    </row>
    <row r="277" spans="1:4" x14ac:dyDescent="0.25">
      <c r="A277" s="207" t="s">
        <v>54</v>
      </c>
      <c r="B277" s="116" t="s">
        <v>365</v>
      </c>
      <c r="C277" s="117">
        <v>1</v>
      </c>
      <c r="D277" s="209">
        <v>2</v>
      </c>
    </row>
    <row r="278" spans="1:4" x14ac:dyDescent="0.25">
      <c r="A278" s="208" t="s">
        <v>54</v>
      </c>
      <c r="B278" s="113" t="s">
        <v>97</v>
      </c>
      <c r="C278" s="114">
        <v>2</v>
      </c>
      <c r="D278" s="159">
        <v>13</v>
      </c>
    </row>
    <row r="279" spans="1:4" x14ac:dyDescent="0.25">
      <c r="A279" s="207" t="s">
        <v>54</v>
      </c>
      <c r="B279" s="116" t="s">
        <v>366</v>
      </c>
      <c r="C279" s="117">
        <v>1</v>
      </c>
      <c r="D279" s="209">
        <v>1</v>
      </c>
    </row>
    <row r="280" spans="1:4" x14ac:dyDescent="0.25">
      <c r="A280" s="208" t="s">
        <v>54</v>
      </c>
      <c r="B280" s="113" t="s">
        <v>367</v>
      </c>
      <c r="C280" s="114">
        <v>1</v>
      </c>
      <c r="D280" s="159">
        <v>4</v>
      </c>
    </row>
    <row r="281" spans="1:4" x14ac:dyDescent="0.25">
      <c r="A281" s="207" t="s">
        <v>54</v>
      </c>
      <c r="B281" s="116" t="s">
        <v>368</v>
      </c>
      <c r="C281" s="117">
        <v>1</v>
      </c>
      <c r="D281" s="209">
        <v>2</v>
      </c>
    </row>
    <row r="282" spans="1:4" x14ac:dyDescent="0.25">
      <c r="A282" s="208" t="s">
        <v>175</v>
      </c>
      <c r="B282" s="113" t="s">
        <v>369</v>
      </c>
      <c r="C282" s="114">
        <v>3</v>
      </c>
      <c r="D282" s="159">
        <v>15</v>
      </c>
    </row>
    <row r="283" spans="1:4" x14ac:dyDescent="0.25">
      <c r="A283" s="207" t="s">
        <v>175</v>
      </c>
      <c r="B283" s="116" t="s">
        <v>537</v>
      </c>
      <c r="C283" s="117">
        <v>1</v>
      </c>
      <c r="D283" s="209">
        <v>4</v>
      </c>
    </row>
    <row r="284" spans="1:4" x14ac:dyDescent="0.25">
      <c r="A284" s="208" t="s">
        <v>175</v>
      </c>
      <c r="B284" s="113" t="s">
        <v>497</v>
      </c>
      <c r="C284" s="114">
        <v>1</v>
      </c>
      <c r="D284" s="159">
        <v>2</v>
      </c>
    </row>
    <row r="285" spans="1:4" x14ac:dyDescent="0.25">
      <c r="A285" s="207" t="s">
        <v>175</v>
      </c>
      <c r="B285" s="116" t="s">
        <v>370</v>
      </c>
      <c r="C285" s="117">
        <v>1</v>
      </c>
      <c r="D285" s="209">
        <v>4</v>
      </c>
    </row>
    <row r="286" spans="1:4" x14ac:dyDescent="0.25">
      <c r="A286" s="208" t="s">
        <v>70</v>
      </c>
      <c r="B286" s="113" t="s">
        <v>371</v>
      </c>
      <c r="C286" s="114">
        <v>1</v>
      </c>
      <c r="D286" s="159">
        <v>1</v>
      </c>
    </row>
    <row r="287" spans="1:4" x14ac:dyDescent="0.25">
      <c r="A287" s="207" t="s">
        <v>70</v>
      </c>
      <c r="B287" s="116" t="s">
        <v>372</v>
      </c>
      <c r="C287" s="117">
        <v>1</v>
      </c>
      <c r="D287" s="209">
        <v>2</v>
      </c>
    </row>
    <row r="288" spans="1:4" x14ac:dyDescent="0.25">
      <c r="A288" s="208" t="s">
        <v>70</v>
      </c>
      <c r="B288" s="113" t="s">
        <v>373</v>
      </c>
      <c r="C288" s="114">
        <v>1</v>
      </c>
      <c r="D288" s="159">
        <v>2</v>
      </c>
    </row>
    <row r="289" spans="1:4" x14ac:dyDescent="0.25">
      <c r="A289" s="207" t="s">
        <v>70</v>
      </c>
      <c r="B289" s="116" t="s">
        <v>374</v>
      </c>
      <c r="C289" s="117">
        <v>2</v>
      </c>
      <c r="D289" s="209">
        <v>8</v>
      </c>
    </row>
    <row r="290" spans="1:4" x14ac:dyDescent="0.25">
      <c r="A290" s="208" t="s">
        <v>70</v>
      </c>
      <c r="B290" s="113" t="s">
        <v>143</v>
      </c>
      <c r="C290" s="114">
        <v>2</v>
      </c>
      <c r="D290" s="159">
        <v>8</v>
      </c>
    </row>
    <row r="291" spans="1:4" x14ac:dyDescent="0.25">
      <c r="A291" s="207" t="s">
        <v>70</v>
      </c>
      <c r="B291" s="116" t="s">
        <v>375</v>
      </c>
      <c r="C291" s="117">
        <v>1</v>
      </c>
      <c r="D291" s="209">
        <v>2</v>
      </c>
    </row>
    <row r="292" spans="1:4" x14ac:dyDescent="0.25">
      <c r="A292" s="208" t="s">
        <v>70</v>
      </c>
      <c r="B292" s="113" t="s">
        <v>376</v>
      </c>
      <c r="C292" s="114">
        <v>1</v>
      </c>
      <c r="D292" s="159">
        <v>1</v>
      </c>
    </row>
    <row r="293" spans="1:4" x14ac:dyDescent="0.25">
      <c r="A293" s="207" t="s">
        <v>70</v>
      </c>
      <c r="B293" s="116" t="s">
        <v>377</v>
      </c>
      <c r="C293" s="117">
        <v>1</v>
      </c>
      <c r="D293" s="209">
        <v>2</v>
      </c>
    </row>
    <row r="294" spans="1:4" x14ac:dyDescent="0.25">
      <c r="A294" s="208" t="s">
        <v>70</v>
      </c>
      <c r="B294" s="113" t="s">
        <v>378</v>
      </c>
      <c r="C294" s="114">
        <v>1</v>
      </c>
      <c r="D294" s="159">
        <v>1</v>
      </c>
    </row>
    <row r="295" spans="1:4" x14ac:dyDescent="0.25">
      <c r="A295" s="207" t="s">
        <v>70</v>
      </c>
      <c r="B295" s="116" t="s">
        <v>379</v>
      </c>
      <c r="C295" s="117">
        <v>1</v>
      </c>
      <c r="D295" s="209">
        <v>3</v>
      </c>
    </row>
    <row r="296" spans="1:4" x14ac:dyDescent="0.25">
      <c r="A296" s="208" t="s">
        <v>70</v>
      </c>
      <c r="B296" s="113" t="s">
        <v>380</v>
      </c>
      <c r="C296" s="114">
        <v>3</v>
      </c>
      <c r="D296" s="159">
        <v>27</v>
      </c>
    </row>
    <row r="297" spans="1:4" x14ac:dyDescent="0.25">
      <c r="A297" s="207" t="s">
        <v>70</v>
      </c>
      <c r="B297" s="116" t="s">
        <v>381</v>
      </c>
      <c r="C297" s="117">
        <v>1</v>
      </c>
      <c r="D297" s="209">
        <v>1</v>
      </c>
    </row>
    <row r="298" spans="1:4" x14ac:dyDescent="0.25">
      <c r="A298" s="208" t="s">
        <v>70</v>
      </c>
      <c r="B298" s="113" t="s">
        <v>382</v>
      </c>
      <c r="C298" s="114">
        <v>3</v>
      </c>
      <c r="D298" s="159">
        <v>14</v>
      </c>
    </row>
    <row r="299" spans="1:4" x14ac:dyDescent="0.25">
      <c r="A299" s="207" t="s">
        <v>70</v>
      </c>
      <c r="B299" s="116" t="s">
        <v>383</v>
      </c>
      <c r="C299" s="117">
        <v>1</v>
      </c>
      <c r="D299" s="209">
        <v>1</v>
      </c>
    </row>
    <row r="300" spans="1:4" x14ac:dyDescent="0.25">
      <c r="A300" s="208" t="s">
        <v>70</v>
      </c>
      <c r="B300" s="113" t="s">
        <v>384</v>
      </c>
      <c r="C300" s="114">
        <v>1</v>
      </c>
      <c r="D300" s="159">
        <v>2</v>
      </c>
    </row>
    <row r="301" spans="1:4" x14ac:dyDescent="0.25">
      <c r="A301" s="207" t="s">
        <v>70</v>
      </c>
      <c r="B301" s="116" t="s">
        <v>385</v>
      </c>
      <c r="C301" s="117">
        <v>2</v>
      </c>
      <c r="D301" s="209">
        <v>8</v>
      </c>
    </row>
    <row r="302" spans="1:4" x14ac:dyDescent="0.25">
      <c r="A302" s="208" t="s">
        <v>70</v>
      </c>
      <c r="B302" s="113" t="s">
        <v>481</v>
      </c>
      <c r="C302" s="114">
        <v>2</v>
      </c>
      <c r="D302" s="159">
        <v>7</v>
      </c>
    </row>
    <row r="303" spans="1:4" x14ac:dyDescent="0.25">
      <c r="A303" s="207" t="s">
        <v>70</v>
      </c>
      <c r="B303" s="116" t="s">
        <v>386</v>
      </c>
      <c r="C303" s="117">
        <v>1</v>
      </c>
      <c r="D303" s="209">
        <v>1</v>
      </c>
    </row>
    <row r="304" spans="1:4" x14ac:dyDescent="0.25">
      <c r="A304" s="208" t="s">
        <v>70</v>
      </c>
      <c r="B304" s="113" t="s">
        <v>69</v>
      </c>
      <c r="C304" s="114">
        <v>1</v>
      </c>
      <c r="D304" s="159">
        <v>3</v>
      </c>
    </row>
    <row r="305" spans="1:4" x14ac:dyDescent="0.25">
      <c r="A305" s="207" t="s">
        <v>70</v>
      </c>
      <c r="B305" s="116" t="s">
        <v>137</v>
      </c>
      <c r="C305" s="117">
        <v>7</v>
      </c>
      <c r="D305" s="209">
        <v>57</v>
      </c>
    </row>
    <row r="306" spans="1:4" x14ac:dyDescent="0.25">
      <c r="A306" s="208" t="s">
        <v>70</v>
      </c>
      <c r="B306" s="113" t="s">
        <v>387</v>
      </c>
      <c r="C306" s="114">
        <v>1</v>
      </c>
      <c r="D306" s="159">
        <v>1</v>
      </c>
    </row>
    <row r="307" spans="1:4" x14ac:dyDescent="0.25">
      <c r="A307" s="207" t="s">
        <v>70</v>
      </c>
      <c r="B307" s="116" t="s">
        <v>388</v>
      </c>
      <c r="C307" s="117">
        <v>1</v>
      </c>
      <c r="D307" s="209">
        <v>4</v>
      </c>
    </row>
    <row r="308" spans="1:4" x14ac:dyDescent="0.25">
      <c r="A308" s="208" t="s">
        <v>70</v>
      </c>
      <c r="B308" s="113" t="s">
        <v>492</v>
      </c>
      <c r="C308" s="114">
        <v>1</v>
      </c>
      <c r="D308" s="159">
        <v>5</v>
      </c>
    </row>
    <row r="309" spans="1:4" x14ac:dyDescent="0.25">
      <c r="A309" s="207" t="s">
        <v>70</v>
      </c>
      <c r="B309" s="116" t="s">
        <v>389</v>
      </c>
      <c r="C309" s="117">
        <v>1</v>
      </c>
      <c r="D309" s="209">
        <v>3</v>
      </c>
    </row>
    <row r="310" spans="1:4" x14ac:dyDescent="0.25">
      <c r="A310" s="208" t="s">
        <v>70</v>
      </c>
      <c r="B310" s="113" t="s">
        <v>390</v>
      </c>
      <c r="C310" s="114">
        <v>1</v>
      </c>
      <c r="D310" s="159">
        <v>1</v>
      </c>
    </row>
    <row r="311" spans="1:4" x14ac:dyDescent="0.25">
      <c r="A311" s="207" t="s">
        <v>70</v>
      </c>
      <c r="B311" s="116" t="s">
        <v>391</v>
      </c>
      <c r="C311" s="117">
        <v>2</v>
      </c>
      <c r="D311" s="209">
        <v>11</v>
      </c>
    </row>
    <row r="312" spans="1:4" x14ac:dyDescent="0.25">
      <c r="A312" s="208" t="s">
        <v>70</v>
      </c>
      <c r="B312" s="113" t="s">
        <v>392</v>
      </c>
      <c r="C312" s="114">
        <v>1</v>
      </c>
      <c r="D312" s="159">
        <v>1</v>
      </c>
    </row>
    <row r="313" spans="1:4" x14ac:dyDescent="0.25">
      <c r="A313" s="207" t="s">
        <v>70</v>
      </c>
      <c r="B313" s="116" t="s">
        <v>393</v>
      </c>
      <c r="C313" s="117">
        <v>1</v>
      </c>
      <c r="D313" s="209">
        <v>2</v>
      </c>
    </row>
    <row r="314" spans="1:4" x14ac:dyDescent="0.25">
      <c r="A314" s="208" t="s">
        <v>70</v>
      </c>
      <c r="B314" s="113" t="s">
        <v>394</v>
      </c>
      <c r="C314" s="114">
        <v>1</v>
      </c>
      <c r="D314" s="159">
        <v>7</v>
      </c>
    </row>
    <row r="315" spans="1:4" x14ac:dyDescent="0.25">
      <c r="A315" s="207" t="s">
        <v>70</v>
      </c>
      <c r="B315" s="116" t="s">
        <v>395</v>
      </c>
      <c r="C315" s="117">
        <v>1</v>
      </c>
      <c r="D315" s="209">
        <v>1</v>
      </c>
    </row>
    <row r="316" spans="1:4" x14ac:dyDescent="0.25">
      <c r="A316" s="208" t="s">
        <v>70</v>
      </c>
      <c r="B316" s="113" t="s">
        <v>396</v>
      </c>
      <c r="C316" s="114">
        <v>1</v>
      </c>
      <c r="D316" s="159">
        <v>2</v>
      </c>
    </row>
    <row r="317" spans="1:4" x14ac:dyDescent="0.25">
      <c r="A317" s="207" t="s">
        <v>70</v>
      </c>
      <c r="B317" s="116" t="s">
        <v>397</v>
      </c>
      <c r="C317" s="117">
        <v>1</v>
      </c>
      <c r="D317" s="209">
        <v>4</v>
      </c>
    </row>
    <row r="318" spans="1:4" x14ac:dyDescent="0.25">
      <c r="A318" s="208" t="s">
        <v>70</v>
      </c>
      <c r="B318" s="113" t="s">
        <v>479</v>
      </c>
      <c r="C318" s="114">
        <v>1</v>
      </c>
      <c r="D318" s="159">
        <v>1</v>
      </c>
    </row>
    <row r="319" spans="1:4" x14ac:dyDescent="0.25">
      <c r="A319" s="207" t="s">
        <v>70</v>
      </c>
      <c r="B319" s="116" t="s">
        <v>139</v>
      </c>
      <c r="C319" s="117">
        <v>1</v>
      </c>
      <c r="D319" s="209">
        <v>5</v>
      </c>
    </row>
    <row r="320" spans="1:4" x14ac:dyDescent="0.25">
      <c r="A320" s="208" t="s">
        <v>70</v>
      </c>
      <c r="B320" s="113" t="s">
        <v>398</v>
      </c>
      <c r="C320" s="114">
        <v>2</v>
      </c>
      <c r="D320" s="159">
        <v>6</v>
      </c>
    </row>
    <row r="321" spans="1:4" x14ac:dyDescent="0.25">
      <c r="A321" s="207" t="s">
        <v>70</v>
      </c>
      <c r="B321" s="116" t="s">
        <v>78</v>
      </c>
      <c r="C321" s="117">
        <v>4</v>
      </c>
      <c r="D321" s="209">
        <v>36</v>
      </c>
    </row>
    <row r="322" spans="1:4" x14ac:dyDescent="0.25">
      <c r="A322" s="208" t="s">
        <v>70</v>
      </c>
      <c r="B322" s="113" t="s">
        <v>399</v>
      </c>
      <c r="C322" s="114">
        <v>1</v>
      </c>
      <c r="D322" s="159">
        <v>5</v>
      </c>
    </row>
    <row r="323" spans="1:4" x14ac:dyDescent="0.25">
      <c r="A323" s="207" t="s">
        <v>70</v>
      </c>
      <c r="B323" s="116" t="s">
        <v>538</v>
      </c>
      <c r="C323" s="117">
        <v>1</v>
      </c>
      <c r="D323" s="209">
        <v>1</v>
      </c>
    </row>
    <row r="324" spans="1:4" x14ac:dyDescent="0.25">
      <c r="A324" s="208" t="s">
        <v>70</v>
      </c>
      <c r="B324" s="113" t="s">
        <v>400</v>
      </c>
      <c r="C324" s="114">
        <v>1</v>
      </c>
      <c r="D324" s="159">
        <v>1</v>
      </c>
    </row>
    <row r="325" spans="1:4" x14ac:dyDescent="0.25">
      <c r="A325" s="207" t="s">
        <v>70</v>
      </c>
      <c r="B325" s="116" t="s">
        <v>401</v>
      </c>
      <c r="C325" s="117">
        <v>2</v>
      </c>
      <c r="D325" s="209">
        <v>9</v>
      </c>
    </row>
    <row r="326" spans="1:4" x14ac:dyDescent="0.25">
      <c r="A326" s="208" t="s">
        <v>70</v>
      </c>
      <c r="B326" s="113" t="s">
        <v>403</v>
      </c>
      <c r="C326" s="114">
        <v>1</v>
      </c>
      <c r="D326" s="159">
        <v>2</v>
      </c>
    </row>
    <row r="327" spans="1:4" x14ac:dyDescent="0.25">
      <c r="A327" s="207" t="s">
        <v>70</v>
      </c>
      <c r="B327" s="116" t="s">
        <v>404</v>
      </c>
      <c r="C327" s="117">
        <v>1</v>
      </c>
      <c r="D327" s="209">
        <v>4</v>
      </c>
    </row>
    <row r="328" spans="1:4" x14ac:dyDescent="0.25">
      <c r="A328" s="208" t="s">
        <v>70</v>
      </c>
      <c r="B328" s="113" t="s">
        <v>405</v>
      </c>
      <c r="C328" s="114">
        <v>1</v>
      </c>
      <c r="D328" s="159">
        <v>5</v>
      </c>
    </row>
    <row r="329" spans="1:4" x14ac:dyDescent="0.25">
      <c r="A329" s="207" t="s">
        <v>70</v>
      </c>
      <c r="B329" s="116" t="s">
        <v>406</v>
      </c>
      <c r="C329" s="117">
        <v>1</v>
      </c>
      <c r="D329" s="209">
        <v>1</v>
      </c>
    </row>
    <row r="330" spans="1:4" x14ac:dyDescent="0.25">
      <c r="A330" s="208" t="s">
        <v>70</v>
      </c>
      <c r="B330" s="113" t="s">
        <v>407</v>
      </c>
      <c r="C330" s="114">
        <v>2</v>
      </c>
      <c r="D330" s="159">
        <v>5</v>
      </c>
    </row>
    <row r="331" spans="1:4" x14ac:dyDescent="0.25">
      <c r="A331" s="207" t="s">
        <v>70</v>
      </c>
      <c r="B331" s="116" t="s">
        <v>408</v>
      </c>
      <c r="C331" s="117">
        <v>1</v>
      </c>
      <c r="D331" s="209">
        <v>1</v>
      </c>
    </row>
    <row r="332" spans="1:4" x14ac:dyDescent="0.25">
      <c r="A332" s="208" t="s">
        <v>70</v>
      </c>
      <c r="B332" s="113" t="s">
        <v>82</v>
      </c>
      <c r="C332" s="114">
        <v>2</v>
      </c>
      <c r="D332" s="159">
        <v>10</v>
      </c>
    </row>
    <row r="333" spans="1:4" x14ac:dyDescent="0.25">
      <c r="A333" s="207" t="s">
        <v>70</v>
      </c>
      <c r="B333" s="116" t="s">
        <v>410</v>
      </c>
      <c r="C333" s="117">
        <v>2</v>
      </c>
      <c r="D333" s="209">
        <v>5</v>
      </c>
    </row>
    <row r="334" spans="1:4" x14ac:dyDescent="0.25">
      <c r="A334" s="208" t="s">
        <v>70</v>
      </c>
      <c r="B334" s="113" t="s">
        <v>411</v>
      </c>
      <c r="C334" s="114">
        <v>1</v>
      </c>
      <c r="D334" s="159">
        <v>3</v>
      </c>
    </row>
    <row r="335" spans="1:4" x14ac:dyDescent="0.25">
      <c r="A335" s="207" t="s">
        <v>70</v>
      </c>
      <c r="B335" s="116" t="s">
        <v>412</v>
      </c>
      <c r="C335" s="117">
        <v>1</v>
      </c>
      <c r="D335" s="209">
        <v>1</v>
      </c>
    </row>
    <row r="336" spans="1:4" x14ac:dyDescent="0.25">
      <c r="A336" s="208" t="s">
        <v>70</v>
      </c>
      <c r="B336" s="113" t="s">
        <v>413</v>
      </c>
      <c r="C336" s="114">
        <v>1</v>
      </c>
      <c r="D336" s="159">
        <v>5</v>
      </c>
    </row>
    <row r="337" spans="1:4" x14ac:dyDescent="0.25">
      <c r="A337" s="207" t="s">
        <v>70</v>
      </c>
      <c r="B337" s="116" t="s">
        <v>414</v>
      </c>
      <c r="C337" s="117">
        <v>1</v>
      </c>
      <c r="D337" s="209">
        <v>1</v>
      </c>
    </row>
    <row r="338" spans="1:4" x14ac:dyDescent="0.25">
      <c r="A338" s="208" t="s">
        <v>70</v>
      </c>
      <c r="B338" s="113" t="s">
        <v>415</v>
      </c>
      <c r="C338" s="114">
        <v>1</v>
      </c>
      <c r="D338" s="159">
        <v>2</v>
      </c>
    </row>
    <row r="339" spans="1:4" x14ac:dyDescent="0.25">
      <c r="A339" s="207" t="s">
        <v>70</v>
      </c>
      <c r="B339" s="116" t="s">
        <v>416</v>
      </c>
      <c r="C339" s="117">
        <v>2</v>
      </c>
      <c r="D339" s="209">
        <v>14</v>
      </c>
    </row>
    <row r="340" spans="1:4" x14ac:dyDescent="0.25">
      <c r="A340" s="208" t="s">
        <v>70</v>
      </c>
      <c r="B340" s="113" t="s">
        <v>417</v>
      </c>
      <c r="C340" s="114">
        <v>1</v>
      </c>
      <c r="D340" s="159">
        <v>2</v>
      </c>
    </row>
    <row r="341" spans="1:4" x14ac:dyDescent="0.25">
      <c r="A341" s="207" t="s">
        <v>70</v>
      </c>
      <c r="B341" s="116" t="s">
        <v>88</v>
      </c>
      <c r="C341" s="117">
        <v>3</v>
      </c>
      <c r="D341" s="209">
        <v>14</v>
      </c>
    </row>
    <row r="342" spans="1:4" x14ac:dyDescent="0.25">
      <c r="A342" s="208" t="s">
        <v>70</v>
      </c>
      <c r="B342" s="113" t="s">
        <v>418</v>
      </c>
      <c r="C342" s="114">
        <v>1</v>
      </c>
      <c r="D342" s="159">
        <v>1</v>
      </c>
    </row>
    <row r="343" spans="1:4" x14ac:dyDescent="0.25">
      <c r="A343" s="207" t="s">
        <v>70</v>
      </c>
      <c r="B343" s="116" t="s">
        <v>89</v>
      </c>
      <c r="C343" s="117">
        <v>1</v>
      </c>
      <c r="D343" s="209">
        <v>4</v>
      </c>
    </row>
    <row r="344" spans="1:4" x14ac:dyDescent="0.25">
      <c r="A344" s="208" t="s">
        <v>70</v>
      </c>
      <c r="B344" s="113" t="s">
        <v>419</v>
      </c>
      <c r="C344" s="114">
        <v>2</v>
      </c>
      <c r="D344" s="159">
        <v>8</v>
      </c>
    </row>
    <row r="345" spans="1:4" x14ac:dyDescent="0.25">
      <c r="A345" s="207" t="s">
        <v>70</v>
      </c>
      <c r="B345" s="116" t="s">
        <v>420</v>
      </c>
      <c r="C345" s="117">
        <v>1</v>
      </c>
      <c r="D345" s="209">
        <v>2</v>
      </c>
    </row>
    <row r="346" spans="1:4" x14ac:dyDescent="0.25">
      <c r="A346" s="208" t="s">
        <v>70</v>
      </c>
      <c r="B346" s="113" t="s">
        <v>421</v>
      </c>
      <c r="C346" s="114">
        <v>1</v>
      </c>
      <c r="D346" s="159">
        <v>5</v>
      </c>
    </row>
    <row r="347" spans="1:4" x14ac:dyDescent="0.25">
      <c r="A347" s="207" t="s">
        <v>70</v>
      </c>
      <c r="B347" s="116" t="s">
        <v>422</v>
      </c>
      <c r="C347" s="117">
        <v>1</v>
      </c>
      <c r="D347" s="209">
        <v>1</v>
      </c>
    </row>
    <row r="348" spans="1:4" x14ac:dyDescent="0.25">
      <c r="A348" s="208" t="s">
        <v>70</v>
      </c>
      <c r="B348" s="113" t="s">
        <v>96</v>
      </c>
      <c r="C348" s="114">
        <v>1</v>
      </c>
      <c r="D348" s="159">
        <v>7</v>
      </c>
    </row>
    <row r="349" spans="1:4" x14ac:dyDescent="0.25">
      <c r="A349" s="207" t="s">
        <v>70</v>
      </c>
      <c r="B349" s="116" t="s">
        <v>423</v>
      </c>
      <c r="C349" s="117">
        <v>1</v>
      </c>
      <c r="D349" s="209">
        <v>5</v>
      </c>
    </row>
    <row r="350" spans="1:4" x14ac:dyDescent="0.25">
      <c r="A350" s="208" t="s">
        <v>70</v>
      </c>
      <c r="B350" s="113" t="s">
        <v>424</v>
      </c>
      <c r="C350" s="114">
        <v>1</v>
      </c>
      <c r="D350" s="159">
        <v>1</v>
      </c>
    </row>
    <row r="351" spans="1:4" x14ac:dyDescent="0.25">
      <c r="A351" s="207" t="s">
        <v>70</v>
      </c>
      <c r="B351" s="116" t="s">
        <v>425</v>
      </c>
      <c r="C351" s="117">
        <v>1</v>
      </c>
      <c r="D351" s="209">
        <v>1</v>
      </c>
    </row>
    <row r="352" spans="1:4" x14ac:dyDescent="0.25">
      <c r="A352" s="208" t="s">
        <v>70</v>
      </c>
      <c r="B352" s="113" t="s">
        <v>426</v>
      </c>
      <c r="C352" s="114">
        <v>3</v>
      </c>
      <c r="D352" s="159">
        <v>21</v>
      </c>
    </row>
    <row r="353" spans="1:4" x14ac:dyDescent="0.25">
      <c r="A353" s="207" t="s">
        <v>70</v>
      </c>
      <c r="B353" s="116" t="s">
        <v>98</v>
      </c>
      <c r="C353" s="117">
        <v>1</v>
      </c>
      <c r="D353" s="209">
        <v>1</v>
      </c>
    </row>
    <row r="354" spans="1:4" x14ac:dyDescent="0.25">
      <c r="A354" s="208" t="s">
        <v>70</v>
      </c>
      <c r="B354" s="113" t="s">
        <v>427</v>
      </c>
      <c r="C354" s="114">
        <v>1</v>
      </c>
      <c r="D354" s="159">
        <v>2</v>
      </c>
    </row>
    <row r="355" spans="1:4" x14ac:dyDescent="0.25">
      <c r="A355" s="207" t="s">
        <v>70</v>
      </c>
      <c r="B355" s="116" t="s">
        <v>428</v>
      </c>
      <c r="C355" s="117">
        <v>1</v>
      </c>
      <c r="D355" s="209">
        <v>2</v>
      </c>
    </row>
    <row r="356" spans="1:4" x14ac:dyDescent="0.25">
      <c r="A356" s="208" t="s">
        <v>70</v>
      </c>
      <c r="B356" s="113" t="s">
        <v>429</v>
      </c>
      <c r="C356" s="114">
        <v>1</v>
      </c>
      <c r="D356" s="159">
        <v>1</v>
      </c>
    </row>
    <row r="357" spans="1:4" x14ac:dyDescent="0.25">
      <c r="A357" s="207" t="s">
        <v>70</v>
      </c>
      <c r="B357" s="116" t="s">
        <v>102</v>
      </c>
      <c r="C357" s="117">
        <v>1</v>
      </c>
      <c r="D357" s="209">
        <v>4</v>
      </c>
    </row>
    <row r="358" spans="1:4" x14ac:dyDescent="0.25">
      <c r="A358" s="208" t="s">
        <v>70</v>
      </c>
      <c r="B358" s="113" t="s">
        <v>430</v>
      </c>
      <c r="C358" s="114">
        <v>1</v>
      </c>
      <c r="D358" s="159">
        <v>4</v>
      </c>
    </row>
    <row r="359" spans="1:4" x14ac:dyDescent="0.25">
      <c r="A359" s="207" t="s">
        <v>70</v>
      </c>
      <c r="B359" s="116" t="s">
        <v>431</v>
      </c>
      <c r="C359" s="117">
        <v>1</v>
      </c>
      <c r="D359" s="209">
        <v>7</v>
      </c>
    </row>
    <row r="360" spans="1:4" x14ac:dyDescent="0.25">
      <c r="A360" s="208" t="s">
        <v>70</v>
      </c>
      <c r="B360" s="113" t="s">
        <v>432</v>
      </c>
      <c r="C360" s="114">
        <v>1</v>
      </c>
      <c r="D360" s="159">
        <v>1</v>
      </c>
    </row>
    <row r="361" spans="1:4" x14ac:dyDescent="0.25">
      <c r="A361" s="207" t="s">
        <v>70</v>
      </c>
      <c r="B361" s="116" t="s">
        <v>486</v>
      </c>
      <c r="C361" s="117">
        <v>1</v>
      </c>
      <c r="D361" s="209">
        <v>2</v>
      </c>
    </row>
    <row r="362" spans="1:4" x14ac:dyDescent="0.25">
      <c r="A362" s="208" t="s">
        <v>70</v>
      </c>
      <c r="B362" s="113" t="s">
        <v>433</v>
      </c>
      <c r="C362" s="114">
        <v>1</v>
      </c>
      <c r="D362" s="159">
        <v>3</v>
      </c>
    </row>
    <row r="363" spans="1:4" x14ac:dyDescent="0.25">
      <c r="A363" s="207" t="s">
        <v>70</v>
      </c>
      <c r="B363" s="116" t="s">
        <v>434</v>
      </c>
      <c r="C363" s="117">
        <v>1</v>
      </c>
      <c r="D363" s="209">
        <v>6</v>
      </c>
    </row>
    <row r="364" spans="1:4" x14ac:dyDescent="0.25">
      <c r="A364" s="208" t="s">
        <v>70</v>
      </c>
      <c r="B364" s="113" t="s">
        <v>435</v>
      </c>
      <c r="C364" s="114">
        <v>1</v>
      </c>
      <c r="D364" s="159">
        <v>1</v>
      </c>
    </row>
    <row r="365" spans="1:4" x14ac:dyDescent="0.25">
      <c r="A365" s="207" t="s">
        <v>70</v>
      </c>
      <c r="B365" s="116" t="s">
        <v>436</v>
      </c>
      <c r="C365" s="117">
        <v>2</v>
      </c>
      <c r="D365" s="209">
        <v>7</v>
      </c>
    </row>
    <row r="366" spans="1:4" x14ac:dyDescent="0.25">
      <c r="A366" s="208" t="s">
        <v>70</v>
      </c>
      <c r="B366" s="113" t="s">
        <v>437</v>
      </c>
      <c r="C366" s="114">
        <v>4</v>
      </c>
      <c r="D366" s="159">
        <v>34</v>
      </c>
    </row>
    <row r="367" spans="1:4" x14ac:dyDescent="0.25">
      <c r="A367" s="207" t="s">
        <v>70</v>
      </c>
      <c r="B367" s="116" t="s">
        <v>438</v>
      </c>
      <c r="C367" s="117">
        <v>1</v>
      </c>
      <c r="D367" s="209">
        <v>5</v>
      </c>
    </row>
    <row r="368" spans="1:4" x14ac:dyDescent="0.25">
      <c r="A368" s="208" t="s">
        <v>70</v>
      </c>
      <c r="B368" s="113" t="s">
        <v>439</v>
      </c>
      <c r="C368" s="114">
        <v>2</v>
      </c>
      <c r="D368" s="159">
        <v>8</v>
      </c>
    </row>
    <row r="369" spans="1:4" x14ac:dyDescent="0.25">
      <c r="A369" s="207" t="s">
        <v>70</v>
      </c>
      <c r="B369" s="116" t="s">
        <v>440</v>
      </c>
      <c r="C369" s="117">
        <v>1</v>
      </c>
      <c r="D369" s="209">
        <v>1</v>
      </c>
    </row>
    <row r="370" spans="1:4" x14ac:dyDescent="0.25">
      <c r="A370" s="208" t="s">
        <v>70</v>
      </c>
      <c r="B370" s="113" t="s">
        <v>539</v>
      </c>
      <c r="C370" s="114">
        <v>1</v>
      </c>
      <c r="D370" s="159">
        <v>1</v>
      </c>
    </row>
    <row r="371" spans="1:4" x14ac:dyDescent="0.25">
      <c r="A371" s="207" t="s">
        <v>70</v>
      </c>
      <c r="B371" s="116" t="s">
        <v>132</v>
      </c>
      <c r="C371" s="117">
        <v>3</v>
      </c>
      <c r="D371" s="209">
        <v>22</v>
      </c>
    </row>
    <row r="372" spans="1:4" x14ac:dyDescent="0.25">
      <c r="A372" s="208" t="s">
        <v>70</v>
      </c>
      <c r="B372" s="113" t="s">
        <v>441</v>
      </c>
      <c r="C372" s="114">
        <v>5</v>
      </c>
      <c r="D372" s="159">
        <v>23</v>
      </c>
    </row>
    <row r="373" spans="1:4" x14ac:dyDescent="0.25">
      <c r="A373" s="207" t="s">
        <v>70</v>
      </c>
      <c r="B373" s="116" t="s">
        <v>442</v>
      </c>
      <c r="C373" s="117">
        <v>4</v>
      </c>
      <c r="D373" s="209">
        <v>31</v>
      </c>
    </row>
    <row r="374" spans="1:4" x14ac:dyDescent="0.25">
      <c r="A374" s="208" t="s">
        <v>70</v>
      </c>
      <c r="B374" s="113" t="s">
        <v>443</v>
      </c>
      <c r="C374" s="114">
        <v>1</v>
      </c>
      <c r="D374" s="159">
        <v>7</v>
      </c>
    </row>
    <row r="375" spans="1:4" x14ac:dyDescent="0.25">
      <c r="A375" s="207" t="s">
        <v>70</v>
      </c>
      <c r="B375" s="116" t="s">
        <v>142</v>
      </c>
      <c r="C375" s="117">
        <v>2</v>
      </c>
      <c r="D375" s="209">
        <v>5</v>
      </c>
    </row>
    <row r="376" spans="1:4" x14ac:dyDescent="0.25">
      <c r="A376" s="208" t="s">
        <v>70</v>
      </c>
      <c r="B376" s="113" t="s">
        <v>444</v>
      </c>
      <c r="C376" s="114">
        <v>1</v>
      </c>
      <c r="D376" s="159">
        <v>2</v>
      </c>
    </row>
    <row r="377" spans="1:4" x14ac:dyDescent="0.25">
      <c r="A377" s="207" t="s">
        <v>70</v>
      </c>
      <c r="B377" s="116" t="s">
        <v>445</v>
      </c>
      <c r="C377" s="117">
        <v>1</v>
      </c>
      <c r="D377" s="209">
        <v>1</v>
      </c>
    </row>
    <row r="378" spans="1:4" x14ac:dyDescent="0.25">
      <c r="A378" s="208" t="s">
        <v>70</v>
      </c>
      <c r="B378" s="113" t="s">
        <v>446</v>
      </c>
      <c r="C378" s="114">
        <v>5</v>
      </c>
      <c r="D378" s="159">
        <v>24</v>
      </c>
    </row>
    <row r="379" spans="1:4" x14ac:dyDescent="0.25">
      <c r="A379" s="207" t="s">
        <v>70</v>
      </c>
      <c r="B379" s="116" t="s">
        <v>447</v>
      </c>
      <c r="C379" s="117">
        <v>3</v>
      </c>
      <c r="D379" s="209">
        <v>20</v>
      </c>
    </row>
    <row r="380" spans="1:4" x14ac:dyDescent="0.25">
      <c r="A380" s="208" t="s">
        <v>70</v>
      </c>
      <c r="B380" s="113" t="s">
        <v>112</v>
      </c>
      <c r="C380" s="114">
        <v>68</v>
      </c>
      <c r="D380" s="159">
        <v>348</v>
      </c>
    </row>
    <row r="381" spans="1:4" x14ac:dyDescent="0.25">
      <c r="A381" s="207" t="s">
        <v>70</v>
      </c>
      <c r="B381" s="116" t="s">
        <v>448</v>
      </c>
      <c r="C381" s="117">
        <v>1</v>
      </c>
      <c r="D381" s="209">
        <v>1</v>
      </c>
    </row>
    <row r="382" spans="1:4" x14ac:dyDescent="0.25">
      <c r="A382" s="208" t="s">
        <v>70</v>
      </c>
      <c r="B382" s="113" t="s">
        <v>449</v>
      </c>
      <c r="C382" s="114">
        <v>1</v>
      </c>
      <c r="D382" s="159">
        <v>2</v>
      </c>
    </row>
    <row r="383" spans="1:4" x14ac:dyDescent="0.25">
      <c r="A383" s="207" t="s">
        <v>70</v>
      </c>
      <c r="B383" s="116" t="s">
        <v>450</v>
      </c>
      <c r="C383" s="117">
        <v>1</v>
      </c>
      <c r="D383" s="209">
        <v>6</v>
      </c>
    </row>
    <row r="384" spans="1:4" x14ac:dyDescent="0.25">
      <c r="A384" s="208" t="s">
        <v>70</v>
      </c>
      <c r="B384" s="113" t="s">
        <v>451</v>
      </c>
      <c r="C384" s="114">
        <v>1</v>
      </c>
      <c r="D384" s="159">
        <v>2</v>
      </c>
    </row>
    <row r="385" spans="1:4" x14ac:dyDescent="0.25">
      <c r="A385" s="207" t="s">
        <v>70</v>
      </c>
      <c r="B385" s="116" t="s">
        <v>452</v>
      </c>
      <c r="C385" s="117">
        <v>1</v>
      </c>
      <c r="D385" s="209">
        <v>2</v>
      </c>
    </row>
    <row r="386" spans="1:4" x14ac:dyDescent="0.25">
      <c r="A386" s="208" t="s">
        <v>70</v>
      </c>
      <c r="B386" s="113" t="s">
        <v>134</v>
      </c>
      <c r="C386" s="114">
        <v>4</v>
      </c>
      <c r="D386" s="159">
        <v>22</v>
      </c>
    </row>
    <row r="387" spans="1:4" x14ac:dyDescent="0.25">
      <c r="A387" s="196" t="s">
        <v>70</v>
      </c>
      <c r="B387" s="120" t="s">
        <v>453</v>
      </c>
      <c r="C387" s="121">
        <v>1</v>
      </c>
      <c r="D387" s="211">
        <v>5</v>
      </c>
    </row>
    <row r="388" spans="1:4" x14ac:dyDescent="0.25">
      <c r="A388" s="208" t="s">
        <v>70</v>
      </c>
      <c r="B388" s="113" t="s">
        <v>454</v>
      </c>
      <c r="C388" s="114">
        <v>1</v>
      </c>
      <c r="D388" s="159">
        <v>5</v>
      </c>
    </row>
    <row r="389" spans="1:4" x14ac:dyDescent="0.25">
      <c r="A389" s="196" t="s">
        <v>70</v>
      </c>
      <c r="B389" s="120" t="s">
        <v>540</v>
      </c>
      <c r="C389" s="121">
        <v>1</v>
      </c>
      <c r="D389" s="211">
        <v>1</v>
      </c>
    </row>
    <row r="390" spans="1:4" x14ac:dyDescent="0.25">
      <c r="A390" s="208" t="s">
        <v>70</v>
      </c>
      <c r="B390" s="113" t="s">
        <v>455</v>
      </c>
      <c r="C390" s="114">
        <v>1</v>
      </c>
      <c r="D390" s="159">
        <v>2</v>
      </c>
    </row>
    <row r="391" spans="1:4" x14ac:dyDescent="0.25">
      <c r="A391" s="196" t="s">
        <v>70</v>
      </c>
      <c r="B391" s="120" t="s">
        <v>456</v>
      </c>
      <c r="C391" s="121">
        <v>2</v>
      </c>
      <c r="D391" s="211">
        <v>11</v>
      </c>
    </row>
    <row r="392" spans="1:4" x14ac:dyDescent="0.25">
      <c r="A392" s="208" t="s">
        <v>70</v>
      </c>
      <c r="B392" s="113" t="s">
        <v>457</v>
      </c>
      <c r="C392" s="114">
        <v>1</v>
      </c>
      <c r="D392" s="159">
        <v>1</v>
      </c>
    </row>
    <row r="393" spans="1:4" x14ac:dyDescent="0.25">
      <c r="A393" s="196" t="s">
        <v>70</v>
      </c>
      <c r="B393" s="120" t="s">
        <v>458</v>
      </c>
      <c r="C393" s="121">
        <v>1</v>
      </c>
      <c r="D393" s="211">
        <v>1</v>
      </c>
    </row>
    <row r="394" spans="1:4" x14ac:dyDescent="0.25">
      <c r="A394" s="208" t="s">
        <v>70</v>
      </c>
      <c r="B394" s="113" t="s">
        <v>459</v>
      </c>
      <c r="C394" s="114">
        <v>1</v>
      </c>
      <c r="D394" s="159">
        <v>3</v>
      </c>
    </row>
    <row r="395" spans="1:4" x14ac:dyDescent="0.25">
      <c r="A395" s="196" t="s">
        <v>70</v>
      </c>
      <c r="B395" s="120" t="s">
        <v>460</v>
      </c>
      <c r="C395" s="121">
        <v>1</v>
      </c>
      <c r="D395" s="211">
        <v>7</v>
      </c>
    </row>
    <row r="396" spans="1:4" x14ac:dyDescent="0.25">
      <c r="A396" s="208" t="s">
        <v>70</v>
      </c>
      <c r="B396" s="113" t="s">
        <v>461</v>
      </c>
      <c r="C396" s="114">
        <v>1</v>
      </c>
      <c r="D396" s="159">
        <v>1</v>
      </c>
    </row>
    <row r="397" spans="1:4" x14ac:dyDescent="0.25">
      <c r="A397" s="196" t="s">
        <v>172</v>
      </c>
      <c r="B397" s="120" t="s">
        <v>462</v>
      </c>
      <c r="C397" s="121">
        <v>1</v>
      </c>
      <c r="D397" s="211">
        <v>3</v>
      </c>
    </row>
    <row r="398" spans="1:4" x14ac:dyDescent="0.25">
      <c r="A398" s="208" t="s">
        <v>172</v>
      </c>
      <c r="B398" s="113" t="s">
        <v>496</v>
      </c>
      <c r="C398" s="114">
        <v>1</v>
      </c>
      <c r="D398" s="159">
        <v>3</v>
      </c>
    </row>
    <row r="399" spans="1:4" x14ac:dyDescent="0.25">
      <c r="A399" s="196" t="s">
        <v>172</v>
      </c>
      <c r="B399" s="120" t="s">
        <v>463</v>
      </c>
      <c r="C399" s="121">
        <v>3</v>
      </c>
      <c r="D399" s="211">
        <v>12</v>
      </c>
    </row>
    <row r="400" spans="1:4" x14ac:dyDescent="0.25">
      <c r="A400" s="309" t="s">
        <v>4</v>
      </c>
      <c r="B400" s="310"/>
      <c r="C400" s="252">
        <f>SUM(C4:C399)</f>
        <v>782</v>
      </c>
      <c r="D400" s="253">
        <f>SUM(D4:D399)</f>
        <v>3223</v>
      </c>
    </row>
  </sheetData>
  <mergeCells count="1">
    <mergeCell ref="A400:B4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7"/>
  <sheetViews>
    <sheetView workbookViewId="0">
      <selection activeCell="A2" sqref="A2"/>
    </sheetView>
  </sheetViews>
  <sheetFormatPr defaultRowHeight="15" x14ac:dyDescent="0.25"/>
  <cols>
    <col min="1" max="1" width="13.140625" bestFit="1" customWidth="1"/>
    <col min="7" max="7" width="15.5703125" customWidth="1"/>
  </cols>
  <sheetData>
    <row r="1" spans="1:8" ht="16.5" x14ac:dyDescent="0.3">
      <c r="A1" s="122" t="s">
        <v>726</v>
      </c>
      <c r="B1" s="57"/>
      <c r="C1" s="57"/>
      <c r="D1" s="57"/>
      <c r="E1" s="57"/>
      <c r="F1" s="57"/>
      <c r="G1" s="57"/>
    </row>
    <row r="2" spans="1:8" x14ac:dyDescent="0.25">
      <c r="H2" s="13"/>
    </row>
    <row r="3" spans="1:8" ht="36" x14ac:dyDescent="0.25">
      <c r="A3" s="232" t="s">
        <v>707</v>
      </c>
      <c r="B3" s="233">
        <v>2013</v>
      </c>
      <c r="C3" s="233">
        <v>2014</v>
      </c>
      <c r="D3" s="233">
        <v>2015</v>
      </c>
      <c r="E3" s="233">
        <v>2016</v>
      </c>
      <c r="F3" s="233">
        <v>2017</v>
      </c>
      <c r="G3" s="234" t="s">
        <v>709</v>
      </c>
    </row>
    <row r="4" spans="1:8" x14ac:dyDescent="0.25">
      <c r="A4" s="235" t="s">
        <v>696</v>
      </c>
      <c r="B4" s="229">
        <v>18195</v>
      </c>
      <c r="C4" s="229">
        <v>24607</v>
      </c>
      <c r="D4" s="229">
        <v>31627</v>
      </c>
      <c r="E4" s="229">
        <v>41179</v>
      </c>
      <c r="F4" s="229">
        <v>50776</v>
      </c>
      <c r="G4" s="236">
        <v>0.29199999999999998</v>
      </c>
    </row>
    <row r="5" spans="1:8" x14ac:dyDescent="0.25">
      <c r="A5" s="237" t="s">
        <v>703</v>
      </c>
      <c r="B5" s="230">
        <v>3479</v>
      </c>
      <c r="C5" s="230">
        <v>3829</v>
      </c>
      <c r="D5" s="230">
        <v>4021</v>
      </c>
      <c r="E5" s="230">
        <v>4370</v>
      </c>
      <c r="F5" s="230">
        <v>4793</v>
      </c>
      <c r="G5" s="238">
        <v>8.3000000000000004E-2</v>
      </c>
    </row>
    <row r="6" spans="1:8" x14ac:dyDescent="0.25">
      <c r="A6" s="239" t="s">
        <v>708</v>
      </c>
      <c r="B6" s="231">
        <v>2678</v>
      </c>
      <c r="C6" s="231">
        <v>2833</v>
      </c>
      <c r="D6" s="231">
        <v>3005</v>
      </c>
      <c r="E6" s="231">
        <v>3160</v>
      </c>
      <c r="F6" s="231">
        <v>3223</v>
      </c>
      <c r="G6" s="240">
        <v>4.7E-2</v>
      </c>
    </row>
    <row r="7" spans="1:8" x14ac:dyDescent="0.25">
      <c r="A7" s="237" t="s">
        <v>699</v>
      </c>
      <c r="B7" s="230">
        <v>5547</v>
      </c>
      <c r="C7" s="230">
        <v>5678</v>
      </c>
      <c r="D7" s="230">
        <v>5977</v>
      </c>
      <c r="E7" s="230">
        <v>6225</v>
      </c>
      <c r="F7" s="230">
        <v>6633</v>
      </c>
      <c r="G7" s="238">
        <v>4.5999999999999999E-2</v>
      </c>
    </row>
    <row r="8" spans="1:8" x14ac:dyDescent="0.25">
      <c r="A8" s="235" t="s">
        <v>704</v>
      </c>
      <c r="B8" s="229">
        <v>3867</v>
      </c>
      <c r="C8" s="229">
        <v>3909</v>
      </c>
      <c r="D8" s="229">
        <v>4046</v>
      </c>
      <c r="E8" s="229">
        <v>4150</v>
      </c>
      <c r="F8" s="229">
        <v>4309</v>
      </c>
      <c r="G8" s="236">
        <v>2.7E-2</v>
      </c>
    </row>
    <row r="9" spans="1:8" x14ac:dyDescent="0.25">
      <c r="A9" s="237" t="s">
        <v>697</v>
      </c>
      <c r="B9" s="230">
        <v>39783</v>
      </c>
      <c r="C9" s="230">
        <v>40158</v>
      </c>
      <c r="D9" s="230">
        <v>43661</v>
      </c>
      <c r="E9" s="230">
        <v>43531</v>
      </c>
      <c r="F9" s="230">
        <v>43500</v>
      </c>
      <c r="G9" s="238">
        <v>2.3E-2</v>
      </c>
    </row>
    <row r="10" spans="1:8" x14ac:dyDescent="0.25">
      <c r="A10" s="235" t="s">
        <v>700</v>
      </c>
      <c r="B10" s="229">
        <v>5587</v>
      </c>
      <c r="C10" s="229">
        <v>5653</v>
      </c>
      <c r="D10" s="229">
        <v>5741</v>
      </c>
      <c r="E10" s="229">
        <v>5842</v>
      </c>
      <c r="F10" s="229">
        <v>5913</v>
      </c>
      <c r="G10" s="236">
        <v>1.4E-2</v>
      </c>
    </row>
    <row r="11" spans="1:8" x14ac:dyDescent="0.25">
      <c r="A11" s="237" t="s">
        <v>702</v>
      </c>
      <c r="B11" s="230">
        <v>4610</v>
      </c>
      <c r="C11" s="230">
        <v>4637</v>
      </c>
      <c r="D11" s="230">
        <v>4692</v>
      </c>
      <c r="E11" s="230">
        <v>4739</v>
      </c>
      <c r="F11" s="230">
        <v>4803</v>
      </c>
      <c r="G11" s="238">
        <v>0.01</v>
      </c>
    </row>
    <row r="12" spans="1:8" x14ac:dyDescent="0.25">
      <c r="A12" s="235" t="s">
        <v>701</v>
      </c>
      <c r="B12" s="229">
        <v>5132</v>
      </c>
      <c r="C12" s="229">
        <v>5044</v>
      </c>
      <c r="D12" s="229">
        <v>4874</v>
      </c>
      <c r="E12" s="229">
        <v>5104</v>
      </c>
      <c r="F12" s="229">
        <v>5298</v>
      </c>
      <c r="G12" s="236">
        <v>8.0000000000000002E-3</v>
      </c>
    </row>
    <row r="13" spans="1:8" x14ac:dyDescent="0.25">
      <c r="A13" s="237" t="s">
        <v>698</v>
      </c>
      <c r="B13" s="230">
        <v>11081</v>
      </c>
      <c r="C13" s="230">
        <v>11109</v>
      </c>
      <c r="D13" s="230">
        <v>11179</v>
      </c>
      <c r="E13" s="230">
        <v>11194</v>
      </c>
      <c r="F13" s="230">
        <v>11209</v>
      </c>
      <c r="G13" s="238">
        <v>3.0000000000000001E-3</v>
      </c>
    </row>
    <row r="14" spans="1:8" x14ac:dyDescent="0.25">
      <c r="A14" s="235" t="s">
        <v>705</v>
      </c>
      <c r="B14" s="229">
        <v>3908</v>
      </c>
      <c r="C14" s="229">
        <v>3694</v>
      </c>
      <c r="D14" s="229">
        <v>3588</v>
      </c>
      <c r="E14" s="229">
        <v>3568</v>
      </c>
      <c r="F14" s="229">
        <v>3625</v>
      </c>
      <c r="G14" s="236">
        <v>-1.9E-2</v>
      </c>
    </row>
    <row r="15" spans="1:8" x14ac:dyDescent="0.25">
      <c r="A15" s="241" t="s">
        <v>706</v>
      </c>
      <c r="B15" s="242">
        <v>134588</v>
      </c>
      <c r="C15" s="242">
        <v>142215</v>
      </c>
      <c r="D15" s="242">
        <v>152142</v>
      </c>
      <c r="E15" s="242">
        <v>163928</v>
      </c>
      <c r="F15" s="242">
        <v>172039</v>
      </c>
      <c r="G15" s="243">
        <v>6.3E-2</v>
      </c>
    </row>
    <row r="16" spans="1:8" ht="16.5" x14ac:dyDescent="0.3">
      <c r="A16" s="57"/>
      <c r="B16" s="57"/>
      <c r="C16" s="57"/>
      <c r="D16" s="57"/>
      <c r="E16" s="57"/>
      <c r="F16" s="57"/>
      <c r="G16" s="57"/>
    </row>
    <row r="17" spans="1:7" ht="16.5" x14ac:dyDescent="0.3">
      <c r="A17" s="58" t="s">
        <v>710</v>
      </c>
      <c r="B17" s="57"/>
      <c r="C17" s="57"/>
      <c r="D17" s="57"/>
      <c r="E17" s="57"/>
      <c r="F17" s="57"/>
      <c r="G17" s="57"/>
    </row>
  </sheetData>
  <sortState xmlns:xlrd2="http://schemas.microsoft.com/office/spreadsheetml/2017/richdata2" ref="A4:G15">
    <sortCondition descending="1" ref="G2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9"/>
  <sheetViews>
    <sheetView zoomScaleNormal="100" workbookViewId="0">
      <selection activeCell="A3" sqref="A3"/>
    </sheetView>
  </sheetViews>
  <sheetFormatPr defaultRowHeight="15" x14ac:dyDescent="0.25"/>
  <cols>
    <col min="1" max="1" width="26" customWidth="1"/>
    <col min="2" max="6" width="10.85546875" bestFit="1" customWidth="1"/>
    <col min="7" max="7" width="10.85546875" customWidth="1"/>
    <col min="8" max="8" width="10.85546875" bestFit="1" customWidth="1"/>
  </cols>
  <sheetData>
    <row r="1" spans="1:8" ht="16.5" x14ac:dyDescent="0.3">
      <c r="A1" s="90" t="s">
        <v>727</v>
      </c>
      <c r="B1" s="57"/>
      <c r="C1" s="57"/>
      <c r="D1" s="57"/>
      <c r="E1" s="57"/>
      <c r="F1" s="57"/>
      <c r="G1" s="57"/>
      <c r="H1" s="57"/>
    </row>
    <row r="2" spans="1:8" ht="16.5" x14ac:dyDescent="0.3">
      <c r="A2" s="57"/>
      <c r="B2" s="57"/>
      <c r="C2" s="57"/>
      <c r="D2" s="57"/>
      <c r="E2" s="57"/>
      <c r="F2" s="57"/>
      <c r="G2" s="57"/>
      <c r="H2" s="57"/>
    </row>
    <row r="3" spans="1:8" x14ac:dyDescent="0.25">
      <c r="A3" s="153"/>
      <c r="B3" s="267" t="s">
        <v>512</v>
      </c>
      <c r="C3" s="267" t="s">
        <v>513</v>
      </c>
      <c r="D3" s="267" t="s">
        <v>514</v>
      </c>
      <c r="E3" s="267" t="s">
        <v>515</v>
      </c>
      <c r="F3" s="267" t="s">
        <v>516</v>
      </c>
      <c r="G3" s="267" t="s">
        <v>517</v>
      </c>
      <c r="H3" s="155">
        <v>2017</v>
      </c>
    </row>
    <row r="4" spans="1:8" x14ac:dyDescent="0.25">
      <c r="A4" s="156" t="s">
        <v>5</v>
      </c>
      <c r="B4" s="109">
        <v>2352</v>
      </c>
      <c r="C4" s="109">
        <v>2517</v>
      </c>
      <c r="D4" s="109">
        <v>2678</v>
      </c>
      <c r="E4" s="109">
        <v>2833</v>
      </c>
      <c r="F4" s="109">
        <v>3005</v>
      </c>
      <c r="G4" s="109">
        <v>3160</v>
      </c>
      <c r="H4" s="157">
        <v>3223</v>
      </c>
    </row>
    <row r="5" spans="1:8" x14ac:dyDescent="0.25">
      <c r="A5" s="158" t="s">
        <v>6</v>
      </c>
      <c r="B5" s="56">
        <v>686</v>
      </c>
      <c r="C5" s="56">
        <v>701</v>
      </c>
      <c r="D5" s="56">
        <v>721</v>
      </c>
      <c r="E5" s="56">
        <v>746</v>
      </c>
      <c r="F5" s="56">
        <v>742</v>
      </c>
      <c r="G5" s="56">
        <v>771</v>
      </c>
      <c r="H5" s="159">
        <v>782</v>
      </c>
    </row>
    <row r="6" spans="1:8" x14ac:dyDescent="0.25">
      <c r="A6" s="156" t="s">
        <v>7</v>
      </c>
      <c r="B6" s="88">
        <v>3.43</v>
      </c>
      <c r="C6" s="88">
        <v>3.59</v>
      </c>
      <c r="D6" s="88">
        <v>3.71</v>
      </c>
      <c r="E6" s="88">
        <v>3.8</v>
      </c>
      <c r="F6" s="88">
        <v>4.05</v>
      </c>
      <c r="G6" s="135">
        <f>3160/771</f>
        <v>4.0985732814526585</v>
      </c>
      <c r="H6" s="160">
        <f>H4/H5</f>
        <v>4.1214833759590794</v>
      </c>
    </row>
    <row r="7" spans="1:8" x14ac:dyDescent="0.25">
      <c r="A7" s="158" t="s">
        <v>638</v>
      </c>
      <c r="B7" s="110">
        <v>197397018</v>
      </c>
      <c r="C7" s="110">
        <v>199242462</v>
      </c>
      <c r="D7" s="110">
        <v>201032714</v>
      </c>
      <c r="E7" s="110">
        <v>202758031</v>
      </c>
      <c r="F7" s="110">
        <v>204450649</v>
      </c>
      <c r="G7" s="110">
        <v>206081432</v>
      </c>
      <c r="H7" s="161">
        <v>207378848</v>
      </c>
    </row>
    <row r="8" spans="1:8" x14ac:dyDescent="0.25">
      <c r="A8" s="156" t="s">
        <v>8</v>
      </c>
      <c r="B8" s="109">
        <v>143206574</v>
      </c>
      <c r="C8" s="109">
        <v>146598376</v>
      </c>
      <c r="D8" s="109">
        <v>149518269</v>
      </c>
      <c r="E8" s="109">
        <v>155612992</v>
      </c>
      <c r="F8" s="109">
        <v>173022827</v>
      </c>
      <c r="G8" s="109">
        <v>184327360</v>
      </c>
      <c r="H8" s="157">
        <v>181226407</v>
      </c>
    </row>
    <row r="9" spans="1:8" x14ac:dyDescent="0.25">
      <c r="A9" s="158" t="s">
        <v>9</v>
      </c>
      <c r="B9" s="136">
        <f>B8/B7</f>
        <v>0.7254748600102966</v>
      </c>
      <c r="C9" s="136">
        <f t="shared" ref="C9:H9" si="0">C8/C7</f>
        <v>0.73577878193454571</v>
      </c>
      <c r="D9" s="136">
        <f t="shared" si="0"/>
        <v>0.7437509349846414</v>
      </c>
      <c r="E9" s="136">
        <f t="shared" si="0"/>
        <v>0.76748127426824342</v>
      </c>
      <c r="F9" s="136">
        <f t="shared" si="0"/>
        <v>0.84628162271081864</v>
      </c>
      <c r="G9" s="136">
        <f t="shared" si="0"/>
        <v>0.89443943693093131</v>
      </c>
      <c r="H9" s="162">
        <f t="shared" si="0"/>
        <v>0.87389050883337915</v>
      </c>
    </row>
    <row r="10" spans="1:8" x14ac:dyDescent="0.25">
      <c r="A10" s="156" t="s">
        <v>10</v>
      </c>
      <c r="B10" s="109">
        <v>83927</v>
      </c>
      <c r="C10" s="109">
        <v>79159</v>
      </c>
      <c r="D10" s="109">
        <v>75068</v>
      </c>
      <c r="E10" s="109">
        <v>71570</v>
      </c>
      <c r="F10" s="109">
        <v>68037</v>
      </c>
      <c r="G10" s="109">
        <f>G7/G4</f>
        <v>65215.643037974682</v>
      </c>
      <c r="H10" s="157">
        <f>H7/H4</f>
        <v>64343.421656841449</v>
      </c>
    </row>
    <row r="11" spans="1:8" x14ac:dyDescent="0.25">
      <c r="A11" s="158" t="s">
        <v>11</v>
      </c>
      <c r="B11" s="56">
        <v>392</v>
      </c>
      <c r="C11" s="56">
        <v>391</v>
      </c>
      <c r="D11" s="56">
        <v>392</v>
      </c>
      <c r="E11" s="56">
        <v>398</v>
      </c>
      <c r="F11" s="56">
        <v>388</v>
      </c>
      <c r="G11" s="56">
        <v>383</v>
      </c>
      <c r="H11" s="159">
        <v>396</v>
      </c>
    </row>
    <row r="12" spans="1:8" x14ac:dyDescent="0.25">
      <c r="A12" s="156" t="s">
        <v>12</v>
      </c>
      <c r="B12" s="88" t="s">
        <v>13</v>
      </c>
      <c r="C12" s="88">
        <v>784</v>
      </c>
      <c r="D12" s="109">
        <v>1353</v>
      </c>
      <c r="E12" s="109">
        <v>1770</v>
      </c>
      <c r="F12" s="109">
        <v>2874</v>
      </c>
      <c r="G12" s="109">
        <v>3149</v>
      </c>
      <c r="H12" s="157">
        <v>3223</v>
      </c>
    </row>
    <row r="13" spans="1:8" x14ac:dyDescent="0.25">
      <c r="A13" s="158" t="s">
        <v>14</v>
      </c>
      <c r="B13" s="56">
        <v>467</v>
      </c>
      <c r="C13" s="56">
        <v>617</v>
      </c>
      <c r="D13" s="56">
        <v>854</v>
      </c>
      <c r="E13" s="110">
        <v>1039</v>
      </c>
      <c r="F13" s="110">
        <v>1190</v>
      </c>
      <c r="G13" s="110">
        <v>1280</v>
      </c>
      <c r="H13" s="161">
        <v>1385</v>
      </c>
    </row>
    <row r="14" spans="1:8" x14ac:dyDescent="0.25">
      <c r="A14" s="156" t="s">
        <v>15</v>
      </c>
      <c r="B14" s="163">
        <v>7.0000000000000007E-2</v>
      </c>
      <c r="C14" s="163">
        <v>7.0000000000000007E-2</v>
      </c>
      <c r="D14" s="163">
        <v>7.0000000000000007E-2</v>
      </c>
      <c r="E14" s="163">
        <v>7.0999999999999994E-2</v>
      </c>
      <c r="F14" s="163">
        <v>7.0000000000000007E-2</v>
      </c>
      <c r="G14" s="163">
        <v>6.9000000000000006E-2</v>
      </c>
      <c r="H14" s="164">
        <v>7.0999999999999994E-2</v>
      </c>
    </row>
    <row r="15" spans="1:8" x14ac:dyDescent="0.25">
      <c r="A15" s="268" t="s">
        <v>738</v>
      </c>
      <c r="B15" s="269">
        <v>0.52900000000000003</v>
      </c>
      <c r="C15" s="269">
        <v>0.53300000000000003</v>
      </c>
      <c r="D15" s="269">
        <v>0.53300000000000003</v>
      </c>
      <c r="E15" s="269">
        <v>0.52900000000000003</v>
      </c>
      <c r="F15" s="269">
        <v>0.54400000000000004</v>
      </c>
      <c r="G15" s="269">
        <v>0.55100000000000005</v>
      </c>
      <c r="H15" s="270">
        <v>0.55900000000000005</v>
      </c>
    </row>
    <row r="16" spans="1:8" x14ac:dyDescent="0.25">
      <c r="A16" s="1"/>
    </row>
    <row r="19" spans="3:3" x14ac:dyDescent="0.25">
      <c r="C19" s="13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2"/>
  <dimension ref="A1:AA13"/>
  <sheetViews>
    <sheetView zoomScale="85" zoomScaleNormal="85" workbookViewId="0">
      <selection activeCell="T24" sqref="T24"/>
    </sheetView>
  </sheetViews>
  <sheetFormatPr defaultRowHeight="15" x14ac:dyDescent="0.25"/>
  <cols>
    <col min="1" max="1" width="18.5703125" bestFit="1" customWidth="1"/>
    <col min="16" max="16" width="15.7109375" bestFit="1" customWidth="1"/>
    <col min="17" max="19" width="7" customWidth="1"/>
    <col min="20" max="20" width="18.85546875" bestFit="1" customWidth="1"/>
    <col min="21" max="27" width="8.42578125" customWidth="1"/>
  </cols>
  <sheetData>
    <row r="1" spans="1:27" x14ac:dyDescent="0.25">
      <c r="A1" s="97" t="s">
        <v>714</v>
      </c>
    </row>
    <row r="3" spans="1:27" x14ac:dyDescent="0.25">
      <c r="T3" s="59"/>
      <c r="U3" s="54">
        <v>2011</v>
      </c>
      <c r="V3" s="54">
        <v>2012</v>
      </c>
      <c r="W3" s="54">
        <v>2013</v>
      </c>
      <c r="X3" s="54">
        <v>2014</v>
      </c>
      <c r="Y3" s="54">
        <v>2015</v>
      </c>
      <c r="Z3" s="54">
        <v>2016</v>
      </c>
      <c r="AA3" s="54">
        <v>2017</v>
      </c>
    </row>
    <row r="4" spans="1:27" x14ac:dyDescent="0.25">
      <c r="T4" s="54" t="s">
        <v>639</v>
      </c>
      <c r="U4" s="59">
        <v>7</v>
      </c>
      <c r="V4" s="59">
        <v>6</v>
      </c>
      <c r="W4" s="59">
        <v>5</v>
      </c>
      <c r="X4" s="59">
        <v>5</v>
      </c>
      <c r="Y4" s="59">
        <v>5</v>
      </c>
      <c r="Z4" s="59">
        <v>5</v>
      </c>
      <c r="AA4" s="59">
        <v>4</v>
      </c>
    </row>
    <row r="5" spans="1:27" x14ac:dyDescent="0.25">
      <c r="T5" s="54" t="s">
        <v>32</v>
      </c>
      <c r="U5" s="59">
        <v>233</v>
      </c>
      <c r="V5" s="59">
        <v>220</v>
      </c>
      <c r="W5" s="59">
        <v>223</v>
      </c>
      <c r="X5" s="59">
        <v>232</v>
      </c>
      <c r="Y5" s="59">
        <v>221</v>
      </c>
      <c r="Z5" s="59">
        <v>214</v>
      </c>
      <c r="AA5" s="59">
        <v>240</v>
      </c>
    </row>
    <row r="6" spans="1:27" x14ac:dyDescent="0.25">
      <c r="T6" s="54" t="s">
        <v>33</v>
      </c>
      <c r="U6" s="59">
        <v>730</v>
      </c>
      <c r="V6" s="59">
        <v>823</v>
      </c>
      <c r="W6" s="59">
        <v>858</v>
      </c>
      <c r="X6" s="59">
        <v>956</v>
      </c>
      <c r="Y6" s="59">
        <v>1034</v>
      </c>
      <c r="Z6" s="59">
        <v>1124</v>
      </c>
      <c r="AA6" s="59">
        <v>1150</v>
      </c>
    </row>
    <row r="7" spans="1:27" x14ac:dyDescent="0.25">
      <c r="T7" s="54" t="s">
        <v>711</v>
      </c>
      <c r="U7" s="59">
        <v>1382</v>
      </c>
      <c r="V7" s="59">
        <v>1468</v>
      </c>
      <c r="W7" s="59">
        <v>1592</v>
      </c>
      <c r="X7" s="59">
        <v>1640</v>
      </c>
      <c r="Y7" s="59">
        <v>1745</v>
      </c>
      <c r="Z7" s="59">
        <v>1817</v>
      </c>
      <c r="AA7" s="59">
        <v>1829</v>
      </c>
    </row>
    <row r="8" spans="1:27" x14ac:dyDescent="0.25">
      <c r="T8" s="54" t="s">
        <v>4</v>
      </c>
      <c r="U8" s="59">
        <f t="shared" ref="U8:AA8" si="0">SUM(U4:U7)</f>
        <v>2352</v>
      </c>
      <c r="V8" s="59">
        <f t="shared" si="0"/>
        <v>2517</v>
      </c>
      <c r="W8" s="59">
        <f t="shared" si="0"/>
        <v>2678</v>
      </c>
      <c r="X8" s="59">
        <f t="shared" si="0"/>
        <v>2833</v>
      </c>
      <c r="Y8" s="59">
        <f t="shared" si="0"/>
        <v>3005</v>
      </c>
      <c r="Z8" s="59">
        <f t="shared" si="0"/>
        <v>3160</v>
      </c>
      <c r="AA8" s="59">
        <f t="shared" si="0"/>
        <v>3223</v>
      </c>
    </row>
    <row r="11" spans="1:27" x14ac:dyDescent="0.25">
      <c r="T11">
        <v>730</v>
      </c>
    </row>
    <row r="12" spans="1:27" x14ac:dyDescent="0.25">
      <c r="T12">
        <v>1150</v>
      </c>
    </row>
    <row r="13" spans="1:27" x14ac:dyDescent="0.25">
      <c r="T13" s="257">
        <f>T11/T12</f>
        <v>0.63478260869565217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4">
    <tabColor rgb="FFFFFF00"/>
  </sheetPr>
  <dimension ref="A1:H5"/>
  <sheetViews>
    <sheetView workbookViewId="0">
      <selection activeCell="C14" sqref="C14"/>
    </sheetView>
  </sheetViews>
  <sheetFormatPr defaultRowHeight="15" x14ac:dyDescent="0.25"/>
  <cols>
    <col min="1" max="1" width="15.5703125" bestFit="1" customWidth="1"/>
    <col min="2" max="2" width="14.42578125" bestFit="1" customWidth="1"/>
    <col min="3" max="3" width="14.5703125" bestFit="1" customWidth="1"/>
    <col min="4" max="4" width="15.5703125" bestFit="1" customWidth="1"/>
    <col min="5" max="5" width="14.42578125" bestFit="1" customWidth="1"/>
  </cols>
  <sheetData>
    <row r="1" spans="1:8" x14ac:dyDescent="0.25">
      <c r="A1" t="s">
        <v>472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</row>
    <row r="2" spans="1:8" x14ac:dyDescent="0.25">
      <c r="A2" t="s">
        <v>31</v>
      </c>
      <c r="B2">
        <v>9</v>
      </c>
      <c r="C2">
        <v>7</v>
      </c>
      <c r="D2">
        <v>6</v>
      </c>
      <c r="E2">
        <v>5</v>
      </c>
      <c r="F2">
        <v>5</v>
      </c>
      <c r="G2">
        <v>5</v>
      </c>
      <c r="H2">
        <v>5</v>
      </c>
    </row>
    <row r="3" spans="1:8" x14ac:dyDescent="0.25">
      <c r="A3" t="s">
        <v>32</v>
      </c>
      <c r="B3">
        <v>213</v>
      </c>
      <c r="C3">
        <v>233</v>
      </c>
      <c r="D3">
        <v>220</v>
      </c>
      <c r="E3">
        <v>223</v>
      </c>
      <c r="F3">
        <v>232</v>
      </c>
      <c r="G3">
        <v>221</v>
      </c>
      <c r="H3">
        <v>214</v>
      </c>
    </row>
    <row r="4" spans="1:8" x14ac:dyDescent="0.25">
      <c r="A4" t="s">
        <v>33</v>
      </c>
      <c r="B4">
        <v>644</v>
      </c>
      <c r="C4">
        <v>730</v>
      </c>
      <c r="D4">
        <v>823</v>
      </c>
      <c r="E4">
        <v>858</v>
      </c>
      <c r="F4">
        <v>956</v>
      </c>
      <c r="G4">
        <v>1034</v>
      </c>
      <c r="H4">
        <v>1124</v>
      </c>
    </row>
    <row r="5" spans="1:8" x14ac:dyDescent="0.25">
      <c r="A5" t="s">
        <v>35</v>
      </c>
      <c r="B5">
        <v>1340</v>
      </c>
      <c r="C5">
        <v>1382</v>
      </c>
      <c r="D5">
        <v>1468</v>
      </c>
      <c r="E5">
        <v>1592</v>
      </c>
      <c r="F5">
        <v>1640</v>
      </c>
      <c r="G5">
        <v>1745</v>
      </c>
      <c r="H5">
        <v>1817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0"/>
  <dimension ref="A1:E9"/>
  <sheetViews>
    <sheetView zoomScaleNormal="100" workbookViewId="0">
      <selection activeCell="A11" sqref="A11"/>
    </sheetView>
  </sheetViews>
  <sheetFormatPr defaultRowHeight="15" x14ac:dyDescent="0.25"/>
  <cols>
    <col min="1" max="1" width="14" customWidth="1"/>
    <col min="2" max="2" width="15.42578125" customWidth="1"/>
    <col min="3" max="3" width="14.5703125" customWidth="1"/>
    <col min="4" max="4" width="16.42578125" customWidth="1"/>
    <col min="5" max="5" width="13.140625" customWidth="1"/>
  </cols>
  <sheetData>
    <row r="1" spans="1:5" ht="16.5" x14ac:dyDescent="0.3">
      <c r="A1" s="97" t="s">
        <v>725</v>
      </c>
      <c r="B1" s="57"/>
      <c r="C1" s="57"/>
      <c r="D1" s="57"/>
      <c r="E1" s="57"/>
    </row>
    <row r="2" spans="1:5" ht="16.5" x14ac:dyDescent="0.3">
      <c r="A2" s="57"/>
      <c r="B2" s="57"/>
      <c r="C2" s="57"/>
      <c r="D2" s="57"/>
      <c r="E2" s="57"/>
    </row>
    <row r="3" spans="1:5" ht="36" customHeight="1" x14ac:dyDescent="0.25">
      <c r="A3" s="80" t="s">
        <v>16</v>
      </c>
      <c r="B3" s="81" t="s">
        <v>17</v>
      </c>
      <c r="C3" s="81" t="s">
        <v>18</v>
      </c>
      <c r="D3" s="81" t="s">
        <v>19</v>
      </c>
      <c r="E3" s="82" t="s">
        <v>4</v>
      </c>
    </row>
    <row r="4" spans="1:5" ht="24.75" customHeight="1" x14ac:dyDescent="0.25">
      <c r="A4" s="92" t="s">
        <v>20</v>
      </c>
      <c r="B4" s="93">
        <v>201</v>
      </c>
      <c r="C4" s="93">
        <v>53</v>
      </c>
      <c r="D4" s="93">
        <v>25</v>
      </c>
      <c r="E4" s="94">
        <f>SUM(B4:D4)</f>
        <v>279</v>
      </c>
    </row>
    <row r="5" spans="1:5" ht="24.75" customHeight="1" x14ac:dyDescent="0.25">
      <c r="A5" s="92" t="s">
        <v>21</v>
      </c>
      <c r="B5" s="93">
        <v>346</v>
      </c>
      <c r="C5" s="93">
        <v>138</v>
      </c>
      <c r="D5" s="93">
        <v>29</v>
      </c>
      <c r="E5" s="94">
        <f>SUM(B5:D5)</f>
        <v>513</v>
      </c>
    </row>
    <row r="6" spans="1:5" ht="24.75" customHeight="1" x14ac:dyDescent="0.25">
      <c r="A6" s="95" t="s">
        <v>22</v>
      </c>
      <c r="B6" s="93">
        <v>110</v>
      </c>
      <c r="C6" s="93">
        <v>87</v>
      </c>
      <c r="D6" s="93">
        <v>15</v>
      </c>
      <c r="E6" s="94">
        <f>SUM(B6:D6)</f>
        <v>212</v>
      </c>
    </row>
    <row r="7" spans="1:5" ht="24.75" customHeight="1" x14ac:dyDescent="0.25">
      <c r="A7" s="95" t="s">
        <v>23</v>
      </c>
      <c r="B7" s="93">
        <v>981</v>
      </c>
      <c r="C7" s="93">
        <v>621</v>
      </c>
      <c r="D7" s="93">
        <v>116</v>
      </c>
      <c r="E7" s="94">
        <f>SUM(B7:D7)</f>
        <v>1718</v>
      </c>
    </row>
    <row r="8" spans="1:5" ht="24.75" customHeight="1" x14ac:dyDescent="0.25">
      <c r="A8" s="92" t="s">
        <v>24</v>
      </c>
      <c r="B8" s="93">
        <v>191</v>
      </c>
      <c r="C8" s="93">
        <v>251</v>
      </c>
      <c r="D8" s="93">
        <v>59</v>
      </c>
      <c r="E8" s="94">
        <f>SUM(B8:D8)</f>
        <v>501</v>
      </c>
    </row>
    <row r="9" spans="1:5" ht="19.5" customHeight="1" x14ac:dyDescent="0.25">
      <c r="A9" s="85" t="s">
        <v>4</v>
      </c>
      <c r="B9" s="96">
        <f>SUM(B4:B8)</f>
        <v>1829</v>
      </c>
      <c r="C9" s="96">
        <f>SUM(C4:C8)</f>
        <v>1150</v>
      </c>
      <c r="D9" s="96">
        <f>SUM(D4:D8)</f>
        <v>244</v>
      </c>
      <c r="E9" s="138">
        <f>SUM(E4:E8)</f>
        <v>3223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/>
  <dimension ref="A1:I15"/>
  <sheetViews>
    <sheetView zoomScaleNormal="100" workbookViewId="0">
      <selection activeCell="B8" sqref="B8"/>
    </sheetView>
  </sheetViews>
  <sheetFormatPr defaultRowHeight="15" x14ac:dyDescent="0.25"/>
  <cols>
    <col min="1" max="1" width="19.85546875" customWidth="1"/>
    <col min="2" max="2" width="13.7109375" customWidth="1"/>
    <col min="3" max="3" width="15.7109375" customWidth="1"/>
    <col min="4" max="4" width="10.7109375" customWidth="1"/>
    <col min="5" max="5" width="13.7109375" customWidth="1"/>
    <col min="6" max="6" width="12.5703125" customWidth="1"/>
    <col min="7" max="7" width="17.5703125" customWidth="1"/>
    <col min="9" max="9" width="56.85546875" bestFit="1" customWidth="1"/>
  </cols>
  <sheetData>
    <row r="1" spans="1:9" ht="16.5" x14ac:dyDescent="0.3">
      <c r="A1" s="97" t="s">
        <v>724</v>
      </c>
      <c r="B1" s="57"/>
      <c r="C1" s="57"/>
      <c r="D1" s="57"/>
      <c r="E1" s="57"/>
      <c r="F1" s="57"/>
      <c r="G1" s="57"/>
      <c r="H1" s="19"/>
      <c r="I1" s="19"/>
    </row>
    <row r="2" spans="1:9" ht="16.5" x14ac:dyDescent="0.3">
      <c r="A2" s="57"/>
      <c r="B2" s="57"/>
      <c r="C2" s="57"/>
      <c r="D2" s="57"/>
      <c r="E2" s="57"/>
      <c r="F2" s="57"/>
      <c r="G2" s="57"/>
      <c r="H2" s="19"/>
      <c r="I2" s="19"/>
    </row>
    <row r="3" spans="1:9" ht="36" customHeight="1" x14ac:dyDescent="0.3">
      <c r="A3" s="273" t="s">
        <v>25</v>
      </c>
      <c r="B3" s="271" t="s">
        <v>26</v>
      </c>
      <c r="C3" s="271" t="s">
        <v>27</v>
      </c>
      <c r="D3" s="271"/>
      <c r="E3" s="271" t="s">
        <v>28</v>
      </c>
      <c r="F3" s="271" t="s">
        <v>464</v>
      </c>
      <c r="G3" s="272"/>
      <c r="H3" s="19"/>
      <c r="I3" s="19"/>
    </row>
    <row r="4" spans="1:9" ht="16.5" x14ac:dyDescent="0.3">
      <c r="A4" s="274"/>
      <c r="B4" s="275"/>
      <c r="C4" s="103" t="s">
        <v>29</v>
      </c>
      <c r="D4" s="103" t="s">
        <v>30</v>
      </c>
      <c r="E4" s="275"/>
      <c r="F4" s="103" t="s">
        <v>29</v>
      </c>
      <c r="G4" s="165" t="s">
        <v>30</v>
      </c>
      <c r="H4" s="19"/>
      <c r="I4" s="19"/>
    </row>
    <row r="5" spans="1:9" ht="16.5" x14ac:dyDescent="0.3">
      <c r="A5" s="156" t="s">
        <v>639</v>
      </c>
      <c r="B5" s="109">
        <v>3802</v>
      </c>
      <c r="C5" s="139">
        <v>4</v>
      </c>
      <c r="D5" s="140">
        <f>C5/B5</f>
        <v>1.0520778537611783E-3</v>
      </c>
      <c r="E5" s="109">
        <v>32227796</v>
      </c>
      <c r="F5" s="109">
        <v>70700</v>
      </c>
      <c r="G5" s="166">
        <f>F5/E5</f>
        <v>2.1937584562096643E-3</v>
      </c>
      <c r="H5" s="19"/>
      <c r="I5" s="23"/>
    </row>
    <row r="6" spans="1:9" ht="16.5" x14ac:dyDescent="0.3">
      <c r="A6" s="158" t="s">
        <v>32</v>
      </c>
      <c r="B6" s="110">
        <v>1458</v>
      </c>
      <c r="C6" s="141">
        <v>150</v>
      </c>
      <c r="D6" s="142">
        <f>C6/B6</f>
        <v>0.102880658436214</v>
      </c>
      <c r="E6" s="110">
        <v>58185148</v>
      </c>
      <c r="F6" s="110">
        <v>9533760</v>
      </c>
      <c r="G6" s="142">
        <f t="shared" ref="G6:G9" si="0">F6/E6</f>
        <v>0.16385212253821199</v>
      </c>
      <c r="H6" s="20"/>
      <c r="I6" s="19"/>
    </row>
    <row r="7" spans="1:9" ht="16.5" x14ac:dyDescent="0.3">
      <c r="A7" s="156" t="s">
        <v>33</v>
      </c>
      <c r="B7" s="88">
        <v>268</v>
      </c>
      <c r="C7" s="139">
        <v>201</v>
      </c>
      <c r="D7" s="140">
        <f>C7/B7</f>
        <v>0.75</v>
      </c>
      <c r="E7" s="109">
        <v>54622975</v>
      </c>
      <c r="F7" s="109">
        <v>44334448</v>
      </c>
      <c r="G7" s="166">
        <f t="shared" si="0"/>
        <v>0.8116446971260719</v>
      </c>
      <c r="H7" s="19"/>
      <c r="I7" s="23"/>
    </row>
    <row r="8" spans="1:9" ht="16.5" x14ac:dyDescent="0.3">
      <c r="A8" s="158" t="s">
        <v>732</v>
      </c>
      <c r="B8" s="56">
        <v>42</v>
      </c>
      <c r="C8" s="141">
        <v>41</v>
      </c>
      <c r="D8" s="142">
        <f>C8/B8</f>
        <v>0.97619047619047616</v>
      </c>
      <c r="E8" s="110">
        <v>62625010</v>
      </c>
      <c r="F8" s="110">
        <v>62108953</v>
      </c>
      <c r="G8" s="142">
        <f t="shared" si="0"/>
        <v>0.99175957017811256</v>
      </c>
      <c r="H8" s="19"/>
      <c r="I8" s="23"/>
    </row>
    <row r="9" spans="1:9" ht="16.5" x14ac:dyDescent="0.3">
      <c r="A9" s="167" t="s">
        <v>4</v>
      </c>
      <c r="B9" s="168">
        <f>SUM(B5:B8)</f>
        <v>5570</v>
      </c>
      <c r="C9" s="169">
        <f>SUM(C5:C8)</f>
        <v>396</v>
      </c>
      <c r="D9" s="170">
        <f>C9/B9</f>
        <v>7.1095152603231598E-2</v>
      </c>
      <c r="E9" s="171">
        <f>SUM(E5:E8)</f>
        <v>207660929</v>
      </c>
      <c r="F9" s="171">
        <f>SUM(F5:F8)</f>
        <v>116047861</v>
      </c>
      <c r="G9" s="170">
        <f t="shared" si="0"/>
        <v>0.55883339036781443</v>
      </c>
      <c r="H9" s="19"/>
      <c r="I9" s="19"/>
    </row>
    <row r="10" spans="1:9" ht="16.5" x14ac:dyDescent="0.3">
      <c r="A10" s="58" t="s">
        <v>733</v>
      </c>
      <c r="B10" s="89"/>
      <c r="C10" s="57"/>
      <c r="D10" s="57"/>
      <c r="E10" s="57"/>
      <c r="F10" s="57"/>
      <c r="G10" s="57"/>
      <c r="H10" s="19"/>
      <c r="I10" s="19"/>
    </row>
    <row r="11" spans="1:9" ht="16.5" x14ac:dyDescent="0.3">
      <c r="A11" s="19"/>
      <c r="B11" s="21"/>
      <c r="C11" s="19"/>
      <c r="D11" s="19"/>
      <c r="E11" s="19"/>
      <c r="F11" s="19"/>
      <c r="G11" s="19"/>
      <c r="H11" s="19"/>
      <c r="I11" s="19"/>
    </row>
    <row r="12" spans="1:9" ht="16.5" x14ac:dyDescent="0.3">
      <c r="A12" s="19"/>
      <c r="B12" s="22"/>
      <c r="C12" s="19"/>
      <c r="D12" s="19"/>
      <c r="E12" s="19"/>
      <c r="F12" s="23"/>
      <c r="G12" s="19"/>
      <c r="H12" s="19"/>
      <c r="I12" s="19"/>
    </row>
    <row r="13" spans="1:9" ht="16.5" x14ac:dyDescent="0.3">
      <c r="A13" s="19"/>
      <c r="B13" s="22"/>
      <c r="C13" s="19"/>
      <c r="D13" s="19"/>
      <c r="E13" s="19"/>
      <c r="F13" s="23"/>
      <c r="G13" s="19"/>
      <c r="H13" s="19"/>
      <c r="I13" s="19"/>
    </row>
    <row r="14" spans="1:9" ht="16.5" x14ac:dyDescent="0.3">
      <c r="A14" s="19"/>
      <c r="B14" s="99"/>
      <c r="C14" s="19"/>
      <c r="D14" s="19"/>
      <c r="E14" s="19"/>
      <c r="F14" s="19"/>
      <c r="G14" s="19"/>
      <c r="H14" s="19"/>
      <c r="I14" s="19"/>
    </row>
    <row r="15" spans="1:9" ht="16.5" x14ac:dyDescent="0.3">
      <c r="A15" s="19"/>
      <c r="B15" s="98"/>
      <c r="C15" s="19"/>
      <c r="D15" s="19"/>
      <c r="E15" s="19"/>
      <c r="F15" s="19"/>
      <c r="G15" s="19"/>
    </row>
  </sheetData>
  <mergeCells count="5">
    <mergeCell ref="F3:G3"/>
    <mergeCell ref="C3:D3"/>
    <mergeCell ref="A3:A4"/>
    <mergeCell ref="B3:B4"/>
    <mergeCell ref="E3:E4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2"/>
  <dimension ref="A1:N23"/>
  <sheetViews>
    <sheetView zoomScaleNormal="100" workbookViewId="0">
      <selection activeCell="E25" sqref="E25"/>
    </sheetView>
  </sheetViews>
  <sheetFormatPr defaultRowHeight="15" x14ac:dyDescent="0.25"/>
  <cols>
    <col min="1" max="1" width="18" customWidth="1"/>
    <col min="2" max="8" width="9.42578125" customWidth="1"/>
    <col min="9" max="10" width="13.28515625" customWidth="1"/>
  </cols>
  <sheetData>
    <row r="1" spans="1:14" ht="16.5" x14ac:dyDescent="0.3">
      <c r="A1" s="97" t="s">
        <v>723</v>
      </c>
      <c r="B1" s="57"/>
      <c r="C1" s="57"/>
      <c r="D1" s="57"/>
      <c r="E1" s="57"/>
      <c r="F1" s="57"/>
      <c r="G1" s="57"/>
      <c r="H1" s="57"/>
      <c r="I1" s="57"/>
      <c r="J1" s="57"/>
      <c r="K1" s="19"/>
      <c r="L1" s="19"/>
      <c r="M1" s="19"/>
    </row>
    <row r="2" spans="1:14" ht="16.5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19"/>
      <c r="L2" s="19"/>
      <c r="M2" s="19"/>
    </row>
    <row r="3" spans="1:14" ht="22.5" customHeight="1" x14ac:dyDescent="0.3">
      <c r="A3" s="273" t="s">
        <v>25</v>
      </c>
      <c r="B3" s="276" t="s">
        <v>34</v>
      </c>
      <c r="C3" s="276"/>
      <c r="D3" s="276"/>
      <c r="E3" s="276"/>
      <c r="F3" s="276"/>
      <c r="G3" s="276"/>
      <c r="H3" s="276"/>
      <c r="I3" s="271" t="s">
        <v>640</v>
      </c>
      <c r="J3" s="272" t="s">
        <v>641</v>
      </c>
      <c r="K3" s="19"/>
      <c r="L3" s="19"/>
      <c r="M3" s="19"/>
    </row>
    <row r="4" spans="1:14" ht="22.5" customHeight="1" x14ac:dyDescent="0.3">
      <c r="A4" s="274"/>
      <c r="B4" s="54">
        <v>2011</v>
      </c>
      <c r="C4" s="54">
        <v>2012</v>
      </c>
      <c r="D4" s="54">
        <v>2013</v>
      </c>
      <c r="E4" s="54">
        <v>2014</v>
      </c>
      <c r="F4" s="54">
        <v>2015</v>
      </c>
      <c r="G4" s="54">
        <v>2016</v>
      </c>
      <c r="H4" s="54">
        <v>2017</v>
      </c>
      <c r="I4" s="275"/>
      <c r="J4" s="277"/>
      <c r="K4" s="19"/>
      <c r="L4" s="19"/>
      <c r="M4" s="19"/>
    </row>
    <row r="5" spans="1:14" ht="22.5" customHeight="1" x14ac:dyDescent="0.3">
      <c r="A5" s="156" t="s">
        <v>31</v>
      </c>
      <c r="B5" s="88">
        <v>7</v>
      </c>
      <c r="C5" s="88">
        <v>6</v>
      </c>
      <c r="D5" s="88">
        <v>5</v>
      </c>
      <c r="E5" s="88">
        <v>5</v>
      </c>
      <c r="F5" s="88">
        <v>5</v>
      </c>
      <c r="G5" s="88">
        <v>5</v>
      </c>
      <c r="H5" s="88">
        <v>4</v>
      </c>
      <c r="I5" s="137">
        <f>H5/H9</f>
        <v>1.2410797393732546E-3</v>
      </c>
      <c r="J5" s="172">
        <f>(H5/B5)-1</f>
        <v>-0.4285714285714286</v>
      </c>
      <c r="K5" s="24"/>
      <c r="L5" s="24"/>
      <c r="M5" s="24"/>
      <c r="N5" s="15"/>
    </row>
    <row r="6" spans="1:14" ht="22.5" customHeight="1" x14ac:dyDescent="0.3">
      <c r="A6" s="158" t="s">
        <v>32</v>
      </c>
      <c r="B6" s="56">
        <v>233</v>
      </c>
      <c r="C6" s="56">
        <v>220</v>
      </c>
      <c r="D6" s="56">
        <v>223</v>
      </c>
      <c r="E6" s="56">
        <v>232</v>
      </c>
      <c r="F6" s="143">
        <v>221</v>
      </c>
      <c r="G6" s="143">
        <v>214</v>
      </c>
      <c r="H6" s="143">
        <v>240</v>
      </c>
      <c r="I6" s="144">
        <f>H6/H9</f>
        <v>7.4464784362395287E-2</v>
      </c>
      <c r="J6" s="173">
        <f>(H6/B6)-1</f>
        <v>3.0042918454935563E-2</v>
      </c>
      <c r="K6" s="16"/>
      <c r="L6" s="24"/>
      <c r="M6" s="16"/>
      <c r="N6" s="15"/>
    </row>
    <row r="7" spans="1:14" ht="22.5" customHeight="1" x14ac:dyDescent="0.3">
      <c r="A7" s="156" t="s">
        <v>33</v>
      </c>
      <c r="B7" s="88">
        <v>730</v>
      </c>
      <c r="C7" s="88">
        <v>823</v>
      </c>
      <c r="D7" s="88">
        <v>858</v>
      </c>
      <c r="E7" s="88">
        <v>956</v>
      </c>
      <c r="F7" s="146">
        <v>1034</v>
      </c>
      <c r="G7" s="146">
        <v>1124</v>
      </c>
      <c r="H7" s="146">
        <v>1150</v>
      </c>
      <c r="I7" s="147">
        <f>H7/H9</f>
        <v>0.35681042506981075</v>
      </c>
      <c r="J7" s="174">
        <f>(H7/B7)-1</f>
        <v>0.57534246575342474</v>
      </c>
      <c r="K7" s="24"/>
      <c r="L7" s="24"/>
      <c r="M7" s="24"/>
      <c r="N7" s="15"/>
    </row>
    <row r="8" spans="1:14" ht="22.5" customHeight="1" x14ac:dyDescent="0.3">
      <c r="A8" s="158" t="s">
        <v>35</v>
      </c>
      <c r="B8" s="110">
        <v>1382</v>
      </c>
      <c r="C8" s="110">
        <v>1468</v>
      </c>
      <c r="D8" s="110">
        <v>1592</v>
      </c>
      <c r="E8" s="110">
        <v>1640</v>
      </c>
      <c r="F8" s="110">
        <v>1745</v>
      </c>
      <c r="G8" s="110">
        <v>1817</v>
      </c>
      <c r="H8" s="110">
        <v>1829</v>
      </c>
      <c r="I8" s="145">
        <f>H8/H9</f>
        <v>0.56748371082842075</v>
      </c>
      <c r="J8" s="173">
        <f>(H8/B8)-1</f>
        <v>0.32344428364688849</v>
      </c>
      <c r="K8" s="25"/>
      <c r="L8" s="24"/>
      <c r="M8" s="24"/>
      <c r="N8" s="15"/>
    </row>
    <row r="9" spans="1:14" ht="16.5" x14ac:dyDescent="0.3">
      <c r="A9" s="167" t="s">
        <v>4</v>
      </c>
      <c r="B9" s="168">
        <f>SUM(B5:B8)</f>
        <v>2352</v>
      </c>
      <c r="C9" s="168">
        <f>SUM(C5:C8)</f>
        <v>2517</v>
      </c>
      <c r="D9" s="168">
        <f t="shared" ref="D9:G9" si="0">SUM(D5:D8)</f>
        <v>2678</v>
      </c>
      <c r="E9" s="168">
        <f t="shared" si="0"/>
        <v>2833</v>
      </c>
      <c r="F9" s="168">
        <f t="shared" si="0"/>
        <v>3005</v>
      </c>
      <c r="G9" s="168">
        <f t="shared" si="0"/>
        <v>3160</v>
      </c>
      <c r="H9" s="168">
        <f>SUM(H5:H8)</f>
        <v>3223</v>
      </c>
      <c r="I9" s="175">
        <f>SUM(I5:I8)</f>
        <v>1</v>
      </c>
      <c r="J9" s="176">
        <f>(H9/B9)-1</f>
        <v>0.37032312925170063</v>
      </c>
      <c r="K9" s="19"/>
      <c r="L9" s="19"/>
      <c r="M9" s="19"/>
    </row>
    <row r="10" spans="1:14" ht="16.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</row>
    <row r="11" spans="1:14" ht="16.5" x14ac:dyDescent="0.3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</row>
    <row r="12" spans="1:14" ht="16.5" x14ac:dyDescent="0.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</row>
    <row r="13" spans="1:14" ht="16.5" x14ac:dyDescent="0.3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4" ht="16.5" x14ac:dyDescent="0.3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</row>
    <row r="15" spans="1:14" ht="16.5" x14ac:dyDescent="0.3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</row>
    <row r="16" spans="1:14" ht="16.5" x14ac:dyDescent="0.3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</row>
    <row r="17" spans="1:13" ht="16.5" x14ac:dyDescent="0.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</row>
    <row r="18" spans="1:13" ht="16.5" x14ac:dyDescent="0.3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</row>
    <row r="19" spans="1:13" ht="16.5" x14ac:dyDescent="0.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</row>
    <row r="20" spans="1:13" ht="16.5" x14ac:dyDescent="0.3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</row>
    <row r="21" spans="1:13" ht="16.5" x14ac:dyDescent="0.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 ht="16.5" x14ac:dyDescent="0.3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  <row r="23" spans="1:13" ht="16.5" x14ac:dyDescent="0.3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</row>
  </sheetData>
  <mergeCells count="4">
    <mergeCell ref="B3:H3"/>
    <mergeCell ref="A3:A4"/>
    <mergeCell ref="J3:J4"/>
    <mergeCell ref="I3:I4"/>
  </mergeCells>
  <pageMargins left="0.511811024" right="0.511811024" top="0.78740157499999996" bottom="0.78740157499999996" header="0.31496062000000002" footer="0.31496062000000002"/>
  <ignoredErrors>
    <ignoredError sqref="H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14</vt:i4>
      </vt:variant>
    </vt:vector>
  </HeadingPairs>
  <TitlesOfParts>
    <vt:vector size="42" baseType="lpstr">
      <vt:lpstr>Gráfico 1</vt:lpstr>
      <vt:lpstr>Tabela 1</vt:lpstr>
      <vt:lpstr>Tabela 2</vt:lpstr>
      <vt:lpstr>Tabela 3</vt:lpstr>
      <vt:lpstr>Gráfico 2</vt:lpstr>
      <vt:lpstr>Plan1</vt:lpstr>
      <vt:lpstr>Tabela 4</vt:lpstr>
      <vt:lpstr>Tabela 5</vt:lpstr>
      <vt:lpstr>Tabela 6</vt:lpstr>
      <vt:lpstr>Tabela 7</vt:lpstr>
      <vt:lpstr>Tabela 8</vt:lpstr>
      <vt:lpstr>Tabela 9</vt:lpstr>
      <vt:lpstr>Gráfico 3</vt:lpstr>
      <vt:lpstr>Tabela 10</vt:lpstr>
      <vt:lpstr>Tabela 11</vt:lpstr>
      <vt:lpstr>Tabela 12</vt:lpstr>
      <vt:lpstr>Tabela 13</vt:lpstr>
      <vt:lpstr>Gráfico 4</vt:lpstr>
      <vt:lpstr>Gráfico 5</vt:lpstr>
      <vt:lpstr>Gráfico 6</vt:lpstr>
      <vt:lpstr>Tabela 14</vt:lpstr>
      <vt:lpstr>Gráfico 7</vt:lpstr>
      <vt:lpstr>Gráfico 8</vt:lpstr>
      <vt:lpstr>Ref 8</vt:lpstr>
      <vt:lpstr>Gráfico 9</vt:lpstr>
      <vt:lpstr>Ref 9</vt:lpstr>
      <vt:lpstr>Anexo I</vt:lpstr>
      <vt:lpstr>Anexo II</vt:lpstr>
      <vt:lpstr>'Tabela 5'!_ftn1</vt:lpstr>
      <vt:lpstr>'Tabela 5'!_ftnref1</vt:lpstr>
      <vt:lpstr>'Gráfico 1'!_Toc488661547</vt:lpstr>
      <vt:lpstr>'Gráfico 2'!_Toc488661548</vt:lpstr>
      <vt:lpstr>'Gráfico 4'!_Toc488661551</vt:lpstr>
      <vt:lpstr>'Gráfico 5'!_Toc488661552</vt:lpstr>
      <vt:lpstr>'Gráfico 6'!_Toc488661553</vt:lpstr>
      <vt:lpstr>'Gráfico 7'!_Toc488661554</vt:lpstr>
      <vt:lpstr>'Gráfico 8'!_Toc488661555</vt:lpstr>
      <vt:lpstr>'Gráfico 9'!_Toc488661556</vt:lpstr>
      <vt:lpstr>'Gráfico 3'!ESTADOS</vt:lpstr>
      <vt:lpstr>'Gráfico 7'!ESTADOS</vt:lpstr>
      <vt:lpstr>'Gráfico 8'!ESTADOS</vt:lpstr>
      <vt:lpstr>'Gráfico 9'!ESTADOS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Eleuzina da Costa</dc:creator>
  <cp:lastModifiedBy>Felipe Correa Goretti</cp:lastModifiedBy>
  <dcterms:created xsi:type="dcterms:W3CDTF">2016-05-13T14:05:55Z</dcterms:created>
  <dcterms:modified xsi:type="dcterms:W3CDTF">2022-03-22T20:27:31Z</dcterms:modified>
</cp:coreProperties>
</file>